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PETEL SUPER FUND\2019\"/>
    </mc:Choice>
  </mc:AlternateContent>
  <bookViews>
    <workbookView xWindow="0" yWindow="0" windowWidth="44070" windowHeight="25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O14" i="1"/>
  <c r="N14" i="1"/>
  <c r="N12" i="1"/>
  <c r="O12" i="1"/>
  <c r="O9" i="1"/>
  <c r="O7" i="1"/>
  <c r="N7" i="1"/>
  <c r="O5" i="1"/>
  <c r="N5" i="1"/>
  <c r="N3" i="1"/>
  <c r="M9" i="1"/>
  <c r="N10" i="1"/>
  <c r="N9" i="1"/>
  <c r="J17" i="1"/>
  <c r="G17" i="1"/>
</calcChain>
</file>

<file path=xl/sharedStrings.xml><?xml version="1.0" encoding="utf-8"?>
<sst xmlns="http://schemas.openxmlformats.org/spreadsheetml/2006/main" count="13" uniqueCount="11">
  <si>
    <t>Interest (subject to non - resident withholding tax)</t>
  </si>
  <si>
    <t>Other assessable Australian income</t>
  </si>
  <si>
    <t>Capital gains - discounted method NTAP</t>
  </si>
  <si>
    <t>Dividends - Franked Amount</t>
  </si>
  <si>
    <t>Tax Paid</t>
  </si>
  <si>
    <t>Concession</t>
  </si>
  <si>
    <t>Assessable foreign income</t>
  </si>
  <si>
    <t>Capital gains - Other method NTAP</t>
  </si>
  <si>
    <t>Consession</t>
  </si>
  <si>
    <t>Taxable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</si>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</sst>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tabSelected="1" workbookViewId="0">
      <selection activeCell="N18" sqref="N18"/>
    </sheetView>
  </sheetViews>
  <sheetFormatPr defaultRowHeight="15" x14ac:dyDescent="0.25"/>
  <sheetData>
    <row r="2" spans="1:17" x14ac:dyDescent="0.25">
      <c r="G2">
        <v>2019</v>
      </c>
      <c r="H2" t="s">
        <v>4</v>
      </c>
      <c r="J2">
        <v>2018</v>
      </c>
      <c r="K2" t="s">
        <v>4</v>
      </c>
      <c r="N2" t="s">
        <v>10</v>
      </c>
    </row>
    <row r="3" spans="1:17" x14ac:dyDescent="0.25">
      <c r="A3" t="s">
        <v>0</v>
      </c>
      <c r="G3">
        <v>25.75</v>
      </c>
      <c r="J3">
        <v>0.06</v>
      </c>
      <c r="N3">
        <f>+G3+J3</f>
        <v>25.81</v>
      </c>
      <c r="O3" t="s">
        <v>4</v>
      </c>
    </row>
    <row r="5" spans="1:17" x14ac:dyDescent="0.25">
      <c r="A5" t="s">
        <v>1</v>
      </c>
      <c r="G5">
        <v>18.5</v>
      </c>
      <c r="K5">
        <v>0.13</v>
      </c>
      <c r="N5">
        <f>+G5+J5</f>
        <v>18.5</v>
      </c>
      <c r="O5">
        <f>+K5</f>
        <v>0.13</v>
      </c>
    </row>
    <row r="7" spans="1:17" x14ac:dyDescent="0.25">
      <c r="A7" t="s">
        <v>3</v>
      </c>
      <c r="G7">
        <v>0.44</v>
      </c>
      <c r="H7">
        <v>0.2</v>
      </c>
      <c r="N7">
        <f>+G7</f>
        <v>0.44</v>
      </c>
      <c r="O7">
        <f>+H7</f>
        <v>0.2</v>
      </c>
    </row>
    <row r="9" spans="1:17" x14ac:dyDescent="0.25">
      <c r="A9" t="s">
        <v>2</v>
      </c>
      <c r="G9">
        <v>713.7</v>
      </c>
      <c r="H9">
        <v>0.52</v>
      </c>
      <c r="J9">
        <v>1083.42</v>
      </c>
      <c r="K9">
        <v>1.27</v>
      </c>
      <c r="M9">
        <f>+G9+J9+G10+J10</f>
        <v>3596.04</v>
      </c>
      <c r="N9">
        <f>+M9*0.67</f>
        <v>2409.3468000000003</v>
      </c>
      <c r="O9">
        <f>+H9+K9</f>
        <v>1.79</v>
      </c>
      <c r="P9" t="s">
        <v>9</v>
      </c>
      <c r="Q9" s="1">
        <v>0.67</v>
      </c>
    </row>
    <row r="10" spans="1:17" x14ac:dyDescent="0.25">
      <c r="A10" t="s">
        <v>5</v>
      </c>
      <c r="G10">
        <v>714.22</v>
      </c>
      <c r="J10">
        <v>1084.7</v>
      </c>
      <c r="N10">
        <f>+M9-N9</f>
        <v>1186.6931999999997</v>
      </c>
      <c r="P10" t="s">
        <v>8</v>
      </c>
      <c r="Q10" s="1">
        <v>0.33</v>
      </c>
    </row>
    <row r="12" spans="1:17" x14ac:dyDescent="0.25">
      <c r="A12" t="s">
        <v>7</v>
      </c>
      <c r="J12">
        <v>26.08</v>
      </c>
      <c r="K12">
        <v>5.71</v>
      </c>
      <c r="N12">
        <f>+J12</f>
        <v>26.08</v>
      </c>
      <c r="O12">
        <f>+K12</f>
        <v>5.71</v>
      </c>
    </row>
    <row r="14" spans="1:17" x14ac:dyDescent="0.25">
      <c r="A14" t="s">
        <v>6</v>
      </c>
      <c r="G14">
        <v>763.13</v>
      </c>
      <c r="H14">
        <v>65.989999999999995</v>
      </c>
      <c r="J14">
        <v>141.69</v>
      </c>
      <c r="K14">
        <v>34.32</v>
      </c>
      <c r="N14">
        <f>+G14+J14</f>
        <v>904.81999999999994</v>
      </c>
      <c r="O14">
        <f>+H14+K14</f>
        <v>100.31</v>
      </c>
    </row>
    <row r="17" spans="7:14" x14ac:dyDescent="0.25">
      <c r="G17">
        <f>SUM(G3:G16)</f>
        <v>2235.7400000000002</v>
      </c>
      <c r="J17">
        <f>SUM(J3:J15)</f>
        <v>2335.9500000000003</v>
      </c>
      <c r="N17">
        <f>SUM(N3:N16)</f>
        <v>4571.6899999999996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Yvette Carver</cp:lastModifiedBy>
  <dcterms:created xsi:type="dcterms:W3CDTF">2019-10-02T06:31:02Z</dcterms:created>
  <dcterms:modified xsi:type="dcterms:W3CDTF">2019-10-02T07:37:15Z</dcterms:modified>
</cp:coreProperties>
</file>