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hidePivotFieldList="1" defaultThemeVersion="124226"/>
  <xr:revisionPtr revIDLastSave="0" documentId="13_ncr:1_{9E602D5D-D68B-436B-8B3E-C7D87911372B}" xr6:coauthVersionLast="47" xr6:coauthVersionMax="47" xr10:uidLastSave="{00000000-0000-0000-0000-000000000000}"/>
  <bookViews>
    <workbookView xWindow="-120" yWindow="-120" windowWidth="29040" windowHeight="15720" tabRatio="861" firstSheet="1" activeTab="2" xr2:uid="{00000000-000D-0000-FFFF-FFFF00000000}"/>
  </bookViews>
  <sheets>
    <sheet name="Bank Statement" sheetId="4" r:id="rId1"/>
    <sheet name="Bank Pivot" sheetId="5" r:id="rId2"/>
    <sheet name="Jnl" sheetId="7" r:id="rId3"/>
    <sheet name="A1 Cash at Bank" sheetId="18" r:id="rId4"/>
    <sheet name="A3 Investment" sheetId="8" r:id="rId5"/>
    <sheet name="A4 Loan - Related parties" sheetId="42" r:id="rId6"/>
    <sheet name="O1 Govt contribution" sheetId="24" r:id="rId7"/>
    <sheet name="O2 Interest Income" sheetId="20" r:id="rId8"/>
    <sheet name="O5 Dividend Income" sheetId="41" r:id="rId9"/>
    <sheet name="O3 Accounting fee" sheetId="40" r:id="rId10"/>
    <sheet name="O4 Filing Fee" sheetId="28" r:id="rId11"/>
    <sheet name="O6 Bank Safe Box fee" sheetId="29" r:id="rId12"/>
    <sheet name="Member Benefits" sheetId="14" r:id="rId13"/>
    <sheet name="Member Balance" sheetId="10" r:id="rId14"/>
    <sheet name="Reconciliation" sheetId="13" r:id="rId15"/>
    <sheet name="Report" sheetId="9" r:id="rId16"/>
    <sheet name="Tax Losses" sheetId="12" r:id="rId17"/>
  </sheets>
  <externalReferences>
    <externalReference r:id="rId18"/>
    <externalReference r:id="rId19"/>
    <externalReference r:id="rId20"/>
    <externalReference r:id="rId21"/>
    <externalReference r:id="rId22"/>
  </externalReferences>
  <definedNames>
    <definedName name="a" localSheetId="3">[1]DataSheet!#REF!</definedName>
    <definedName name="a" localSheetId="4">[1]DataSheet!#REF!</definedName>
    <definedName name="a" localSheetId="13">[1]DataSheet!#REF!</definedName>
    <definedName name="a" localSheetId="15">[1]DataSheet!#REF!</definedName>
    <definedName name="a">[1]DataSheet!#REF!</definedName>
    <definedName name="b" localSheetId="3">#REF!</definedName>
    <definedName name="b" localSheetId="4">#REF!</definedName>
    <definedName name="b" localSheetId="13">#REF!</definedName>
    <definedName name="b" localSheetId="12">#REF!</definedName>
    <definedName name="b" localSheetId="15">#REF!</definedName>
    <definedName name="b">#REF!</definedName>
    <definedName name="bus" localSheetId="3">[1]DataSheet!#REF!</definedName>
    <definedName name="bus" localSheetId="4">[1]DataSheet!#REF!</definedName>
    <definedName name="bus" localSheetId="13">[1]DataSheet!#REF!</definedName>
    <definedName name="bus" localSheetId="15">[1]DataSheet!#REF!</definedName>
    <definedName name="bus">[1]DataSheet!#REF!</definedName>
    <definedName name="Business_Services" localSheetId="3">[1]DataSheet!#REF!</definedName>
    <definedName name="Business_Services" localSheetId="4">[1]DataSheet!#REF!</definedName>
    <definedName name="Business_Services" localSheetId="13">[1]DataSheet!#REF!</definedName>
    <definedName name="Business_Services" localSheetId="15">[1]DataSheet!#REF!</definedName>
    <definedName name="Business_Services">[1]DataSheet!#REF!</definedName>
    <definedName name="CCA" localSheetId="3">#REF!</definedName>
    <definedName name="CCA" localSheetId="4">#REF!</definedName>
    <definedName name="CCA" localSheetId="13">#REF!</definedName>
    <definedName name="CCA" localSheetId="12">#REF!</definedName>
    <definedName name="CCA" localSheetId="15">#REF!</definedName>
    <definedName name="CCA">#REF!</definedName>
    <definedName name="Corporate" localSheetId="3">[1]DataSheet!#REF!</definedName>
    <definedName name="Corporate" localSheetId="4">[1]DataSheet!#REF!</definedName>
    <definedName name="Corporate" localSheetId="13">[1]DataSheet!#REF!</definedName>
    <definedName name="Corporate" localSheetId="15">[1]DataSheet!#REF!</definedName>
    <definedName name="Corporate">[1]DataSheet!#REF!</definedName>
    <definedName name="CSA" localSheetId="3">#REF!</definedName>
    <definedName name="CSA" localSheetId="4">#REF!</definedName>
    <definedName name="CSA" localSheetId="13">#REF!</definedName>
    <definedName name="CSA" localSheetId="12">#REF!</definedName>
    <definedName name="CSA" localSheetId="15">#REF!</definedName>
    <definedName name="CSA">#REF!</definedName>
    <definedName name="CSI" localSheetId="3">#REF!</definedName>
    <definedName name="CSI" localSheetId="4">#REF!</definedName>
    <definedName name="CSI" localSheetId="13">#REF!</definedName>
    <definedName name="CSI" localSheetId="12">#REF!</definedName>
    <definedName name="CSI" localSheetId="15">#REF!</definedName>
    <definedName name="CSI">#REF!</definedName>
    <definedName name="CSPLA" localSheetId="3">#REF!</definedName>
    <definedName name="CSPLA" localSheetId="13">#REF!</definedName>
    <definedName name="CSPLA" localSheetId="12">#REF!</definedName>
    <definedName name="CSPLA" localSheetId="15">#REF!</definedName>
    <definedName name="CSPLA">#REF!</definedName>
    <definedName name="ED" localSheetId="3">[1]DataSheet!#REF!</definedName>
    <definedName name="ED" localSheetId="13">[1]DataSheet!#REF!</definedName>
    <definedName name="ED" localSheetId="12">[1]DataSheet!#REF!</definedName>
    <definedName name="ED" localSheetId="15">[1]DataSheet!#REF!</definedName>
    <definedName name="ED">[1]DataSheet!#REF!</definedName>
    <definedName name="GCS" localSheetId="3">[1]DataSheet!#REF!</definedName>
    <definedName name="GCS" localSheetId="13">[1]DataSheet!#REF!</definedName>
    <definedName name="GCS" localSheetId="12">[1]DataSheet!#REF!</definedName>
    <definedName name="GCS" localSheetId="15">[1]DataSheet!#REF!</definedName>
    <definedName name="GCS">[1]DataSheet!#REF!</definedName>
    <definedName name="GRA" localSheetId="3">[1]DataSheet!#REF!</definedName>
    <definedName name="GRA" localSheetId="13">[1]DataSheet!#REF!</definedName>
    <definedName name="GRA" localSheetId="15">[1]DataSheet!#REF!</definedName>
    <definedName name="GRA">[1]DataSheet!#REF!</definedName>
    <definedName name="HQ" localSheetId="3">#REF!</definedName>
    <definedName name="HQ" localSheetId="13">#REF!</definedName>
    <definedName name="HQ" localSheetId="12">#REF!</definedName>
    <definedName name="HQ" localSheetId="15">#REF!</definedName>
    <definedName name="HQ">#REF!</definedName>
    <definedName name="Method">'[2]LL03 &amp; LL04 Fixed Assets'!$J$5:$J$6</definedName>
    <definedName name="MPS" localSheetId="3">#REF!</definedName>
    <definedName name="MPS">#REF!</definedName>
    <definedName name="nr_Period1">[3]ControlSheet!$B$13:$B$48</definedName>
    <definedName name="nr_Period2">[3]ControlSheet!$B$22:$B$48</definedName>
    <definedName name="NvsASD">"V2007-09-30"</definedName>
    <definedName name="NvsInstSpec">"%,LACTUAL_AUD,UPOSTED_TOTAL_AMT,SYTD,FACCOUNT,TG_ACCT_ROLLUP,NE810000,FBUSINESS_UNIT,V00100,FDEPTID,TG_DEPTID_LOB,NB0000360"</definedName>
    <definedName name="NvsReqBU">"V00100"</definedName>
    <definedName name="NvsReqBUOnly">"VN"</definedName>
    <definedName name="PLA" localSheetId="3">#REF!</definedName>
    <definedName name="PLA">#REF!</definedName>
    <definedName name="_xlnm.Print_Area" localSheetId="4">'A3 Investment'!$A$1:$I$34</definedName>
    <definedName name="_xlnm.Print_Area" localSheetId="5">'A4 Loan - Related parties'!$A$1:$H$13</definedName>
    <definedName name="_xlnm.Print_Area" localSheetId="0">'Bank Statement'!$A$1:$E$36</definedName>
    <definedName name="_xlnm.Print_Area" localSheetId="12">'Member Benefits'!$A$1:$D$25</definedName>
    <definedName name="_xlnm.Print_Area" localSheetId="7">'O2 Interest Income'!$A$1:$E$21</definedName>
    <definedName name="_xlnm.Print_Area" localSheetId="9">'O3 Accounting fee'!$A$1:$C$7</definedName>
    <definedName name="_xlnm.Print_Area" localSheetId="10">'O4 Filing Fee'!$A$1:$E$7</definedName>
    <definedName name="_xlnm.Print_Area" localSheetId="11">'O6 Bank Safe Box fee'!$A$1:$E$7</definedName>
    <definedName name="Prod_GS" localSheetId="3">[1]DataSheet!#REF!</definedName>
    <definedName name="Prod_GS" localSheetId="4">[1]DataSheet!#REF!</definedName>
    <definedName name="Prod_GS" localSheetId="13">[1]DataSheet!#REF!</definedName>
    <definedName name="Prod_GS" localSheetId="12">[1]DataSheet!#REF!</definedName>
    <definedName name="Prod_GS" localSheetId="15">[1]DataSheet!#REF!</definedName>
    <definedName name="Prod_GS">[1]DataSheet!#REF!</definedName>
    <definedName name="Prod_TI" localSheetId="3">[1]DataSheet!#REF!</definedName>
    <definedName name="Prod_TI" localSheetId="4">[1]DataSheet!#REF!</definedName>
    <definedName name="Prod_TI" localSheetId="13">[1]DataSheet!#REF!</definedName>
    <definedName name="Prod_TI" localSheetId="12">[1]DataSheet!#REF!</definedName>
    <definedName name="Prod_TI" localSheetId="15">[1]DataSheet!#REF!</definedName>
    <definedName name="Prod_TI">[1]DataSheet!#REF!</definedName>
    <definedName name="Property">'[2]LL02 Property'!$P$5:$P$18</definedName>
    <definedName name="q09b_ExcelFormat" localSheetId="3">#REF!</definedName>
    <definedName name="q09b_ExcelFormat" localSheetId="4">#REF!</definedName>
    <definedName name="q09b_ExcelFormat" localSheetId="13">#REF!</definedName>
    <definedName name="q09b_ExcelFormat" localSheetId="12">#REF!</definedName>
    <definedName name="q09b_ExcelFormat" localSheetId="15">#REF!</definedName>
    <definedName name="q09b_ExcelFormat">#REF!</definedName>
    <definedName name="q09y_ExcelFormat" localSheetId="3">#REF!</definedName>
    <definedName name="q09y_ExcelFormat" localSheetId="4">#REF!</definedName>
    <definedName name="q09y_ExcelFormat" localSheetId="13">#REF!</definedName>
    <definedName name="q09y_ExcelFormat" localSheetId="12">#REF!</definedName>
    <definedName name="q09y_ExcelFormat" localSheetId="15">#REF!</definedName>
    <definedName name="q09y_ExcelFormat">#REF!</definedName>
    <definedName name="Retail" localSheetId="3">[1]DataSheet!#REF!</definedName>
    <definedName name="Retail" localSheetId="4">[1]DataSheet!#REF!</definedName>
    <definedName name="Retail" localSheetId="13">[1]DataSheet!#REF!</definedName>
    <definedName name="Retail" localSheetId="12">[1]DataSheet!#REF!</definedName>
    <definedName name="Retail" localSheetId="15">[1]DataSheet!#REF!</definedName>
    <definedName name="Retail">[1]DataSheet!#REF!</definedName>
    <definedName name="rng10YrBond" localSheetId="4">OFFSET(INDIRECT(ADDRESS(rngChartDate+rngColNum,10,,,"Market")),0,0,COUNTA([4]Market!$J$1:$J$65536)-[4]Market!$J$1,1)</definedName>
    <definedName name="rng10YrBond" localSheetId="13">OFFSET(INDIRECT(ADDRESS(rngChartDate+rngColNum,10,,,"Market")),0,0,COUNTA([4]Market!$J$1:$J$65536)-[4]Market!$J$1,1)</definedName>
    <definedName name="rng10YrBond" localSheetId="12">OFFSET(INDIRECT(ADDRESS(rngChartDate+rngColNum,10,,,"Market")),0,0,COUNTA([4]Market!$J$1:$J$65536)-[4]Market!$J$1,1)</definedName>
    <definedName name="rng10YrBond" localSheetId="15">OFFSET(INDIRECT(ADDRESS(rngChartDate+rngColNum,10,,,"Market")),0,0,COUNTA([4]Market!$J$1:$J$65536)-[4]Market!$J$1,1)</definedName>
    <definedName name="rng10YrBond">OFFSET(INDIRECT(ADDRESS(rngChartDate+rngColNum,10,,,"Market")),0,0,COUNTA([4]Market!$J$1:$J$65536)-[4]Market!$J$1,1)</definedName>
    <definedName name="rngAsx200" localSheetId="4">OFFSET(INDIRECT(ADDRESS(rngChartDate+rngColNum,3,,,"Market")),0,0,COUNTA([4]Market!$C$1:$C$65536)-[4]Market!$C$1,1)</definedName>
    <definedName name="rngAsx200" localSheetId="13">OFFSET(INDIRECT(ADDRESS(rngChartDate+rngColNum,3,,,"Market")),0,0,COUNTA([4]Market!$C$1:$C$65536)-[4]Market!$C$1,1)</definedName>
    <definedName name="rngAsx200" localSheetId="12">OFFSET(INDIRECT(ADDRESS(rngChartDate+rngColNum,3,,,"Market")),0,0,COUNTA([4]Market!$C$1:$C$65536)-[4]Market!$C$1,1)</definedName>
    <definedName name="rngAsx200" localSheetId="15">OFFSET(INDIRECT(ADDRESS(rngChartDate+rngColNum,3,,,"Market")),0,0,COUNTA([4]Market!$C$1:$C$65536)-[4]Market!$C$1,1)</definedName>
    <definedName name="rngAsx200">OFFSET(INDIRECT(ADDRESS(rngChartDate+rngColNum,3,,,"Market")),0,0,COUNTA([4]Market!$C$1:$C$65536)-[4]Market!$C$1,1)</definedName>
    <definedName name="rngAUD" localSheetId="4">OFFSET(INDIRECT(ADDRESS(rngChartDate+rngColNum,5,,,"Market")),0,0,COUNTA([4]Market!$E$1:$E$65536)-[4]Market!$E$1,1)</definedName>
    <definedName name="rngAUD" localSheetId="13">OFFSET(INDIRECT(ADDRESS(rngChartDate+rngColNum,5,,,"Market")),0,0,COUNTA([4]Market!$E$1:$E$65536)-[4]Market!$E$1,1)</definedName>
    <definedName name="rngAUD" localSheetId="12">OFFSET(INDIRECT(ADDRESS(rngChartDate+rngColNum,5,,,"Market")),0,0,COUNTA([4]Market!$E$1:$E$65536)-[4]Market!$E$1,1)</definedName>
    <definedName name="rngAUD" localSheetId="15">OFFSET(INDIRECT(ADDRESS(rngChartDate+rngColNum,5,,,"Market")),0,0,COUNTA([4]Market!$E$1:$E$65536)-[4]Market!$E$1,1)</definedName>
    <definedName name="rngAUD">OFFSET(INDIRECT(ADDRESS(rngChartDate+rngColNum,5,,,"Market")),0,0,COUNTA([4]Market!$E$1:$E$65536)-[4]Market!$E$1,1)</definedName>
    <definedName name="rngAudJpy" localSheetId="4">OFFSET(INDIRECT(ADDRESS(rngChartDate+rngColNum,8,,,"Market")),0,0,COUNTA([4]Market!$H$1:$H$65536)-[4]Market!$H$1,1)</definedName>
    <definedName name="rngAudJpy" localSheetId="13">OFFSET(INDIRECT(ADDRESS(rngChartDate+rngColNum,8,,,"Market")),0,0,COUNTA([4]Market!$H$1:$H$65536)-[4]Market!$H$1,1)</definedName>
    <definedName name="rngAudJpy" localSheetId="12">OFFSET(INDIRECT(ADDRESS(rngChartDate+rngColNum,8,,,"Market")),0,0,COUNTA([4]Market!$H$1:$H$65536)-[4]Market!$H$1,1)</definedName>
    <definedName name="rngAudJpy" localSheetId="15">OFFSET(INDIRECT(ADDRESS(rngChartDate+rngColNum,8,,,"Market")),0,0,COUNTA([4]Market!$H$1:$H$65536)-[4]Market!$H$1,1)</definedName>
    <definedName name="rngAudJpy">OFFSET(INDIRECT(ADDRESS(rngChartDate+rngColNum,8,,,"Market")),0,0,COUNTA([4]Market!$H$1:$H$65536)-[4]Market!$H$1,1)</definedName>
    <definedName name="rngChartDate">[4]Market!$A$1</definedName>
    <definedName name="rngColNum">[4]Market!$A$2</definedName>
    <definedName name="rngCopper" localSheetId="4">OFFSET(INDIRECT(ADDRESS(rngChartDate+rngColNum,14,,,"Market")),0,0,COUNTA([4]Market!$N$1:$N$65536)-[4]Market!$N$1,1)</definedName>
    <definedName name="rngCopper" localSheetId="13">OFFSET(INDIRECT(ADDRESS(rngChartDate+rngColNum,14,,,"Market")),0,0,COUNTA([4]Market!$N$1:$N$65536)-[4]Market!$N$1,1)</definedName>
    <definedName name="rngCopper" localSheetId="12">OFFSET(INDIRECT(ADDRESS(rngChartDate+rngColNum,14,,,"Market")),0,0,COUNTA([4]Market!$N$1:$N$65536)-[4]Market!$N$1,1)</definedName>
    <definedName name="rngCopper" localSheetId="15">OFFSET(INDIRECT(ADDRESS(rngChartDate+rngColNum,14,,,"Market")),0,0,COUNTA([4]Market!$N$1:$N$65536)-[4]Market!$N$1,1)</definedName>
    <definedName name="rngCopper">OFFSET(INDIRECT(ADDRESS(rngChartDate+rngColNum,14,,,"Market")),0,0,COUNTA([4]Market!$N$1:$N$65536)-[4]Market!$N$1,1)</definedName>
    <definedName name="rngCorn" localSheetId="4">OFFSET(INDIRECT(ADDRESS(rngChartDate+rngColNum,21,,,"Market")),0,0,COUNTA([4]Market!$U$1:$U$65536)-[4]Market!$U$1,1)</definedName>
    <definedName name="rngCorn" localSheetId="13">OFFSET(INDIRECT(ADDRESS(rngChartDate+rngColNum,21,,,"Market")),0,0,COUNTA([4]Market!$U$1:$U$65536)-[4]Market!$U$1,1)</definedName>
    <definedName name="rngCorn" localSheetId="12">OFFSET(INDIRECT(ADDRESS(rngChartDate+rngColNum,21,,,"Market")),0,0,COUNTA([4]Market!$U$1:$U$65536)-[4]Market!$U$1,1)</definedName>
    <definedName name="rngCorn" localSheetId="15">OFFSET(INDIRECT(ADDRESS(rngChartDate+rngColNum,21,,,"Market")),0,0,COUNTA([4]Market!$U$1:$U$65536)-[4]Market!$U$1,1)</definedName>
    <definedName name="rngCorn">OFFSET(INDIRECT(ADDRESS(rngChartDate+rngColNum,21,,,"Market")),0,0,COUNTA([4]Market!$U$1:$U$65536)-[4]Market!$U$1,1)</definedName>
    <definedName name="rngCrudeOil" localSheetId="4">OFFSET(INDIRECT(ADDRESS(rngChartDate+rngColNum,19,,,"Market")),0,0,COUNTA([4]Market!$S$1:$S$65536)-[4]Market!$S$1,1)</definedName>
    <definedName name="rngCrudeOil" localSheetId="13">OFFSET(INDIRECT(ADDRESS(rngChartDate+rngColNum,19,,,"Market")),0,0,COUNTA([4]Market!$S$1:$S$65536)-[4]Market!$S$1,1)</definedName>
    <definedName name="rngCrudeOil" localSheetId="12">OFFSET(INDIRECT(ADDRESS(rngChartDate+rngColNum,19,,,"Market")),0,0,COUNTA([4]Market!$S$1:$S$65536)-[4]Market!$S$1,1)</definedName>
    <definedName name="rngCrudeOil" localSheetId="15">OFFSET(INDIRECT(ADDRESS(rngChartDate+rngColNum,19,,,"Market")),0,0,COUNTA([4]Market!$S$1:$S$65536)-[4]Market!$S$1,1)</definedName>
    <definedName name="rngCrudeOil">OFFSET(INDIRECT(ADDRESS(rngChartDate+rngColNum,19,,,"Market")),0,0,COUNTA([4]Market!$S$1:$S$65536)-[4]Market!$S$1,1)</definedName>
    <definedName name="rngDow" localSheetId="4">OFFSET(INDIRECT(ADDRESS(rngChartDate+rngColNum,4,,,"Market")),0,0,COUNTA([4]Market!$D$1:$D$65536)-[4]Market!$D$1,1)</definedName>
    <definedName name="rngDow" localSheetId="13">OFFSET(INDIRECT(ADDRESS(rngChartDate+rngColNum,4,,,"Market")),0,0,COUNTA([4]Market!$D$1:$D$65536)-[4]Market!$D$1,1)</definedName>
    <definedName name="rngDow" localSheetId="12">OFFSET(INDIRECT(ADDRESS(rngChartDate+rngColNum,4,,,"Market")),0,0,COUNTA([4]Market!$D$1:$D$65536)-[4]Market!$D$1,1)</definedName>
    <definedName name="rngDow" localSheetId="15">OFFSET(INDIRECT(ADDRESS(rngChartDate+rngColNum,4,,,"Market")),0,0,COUNTA([4]Market!$D$1:$D$65536)-[4]Market!$D$1,1)</definedName>
    <definedName name="rngDow">OFFSET(INDIRECT(ADDRESS(rngChartDate+rngColNum,4,,,"Market")),0,0,COUNTA([4]Market!$D$1:$D$65536)-[4]Market!$D$1,1)</definedName>
    <definedName name="rngEuro" localSheetId="4">OFFSET(INDIRECT(ADDRESS(rngChartDate+rngColNum,12,,,"Market")),0,0,COUNTA([4]Market!$L$1:$L$65536)-[4]Market!$L$1,1)</definedName>
    <definedName name="rngEuro" localSheetId="13">OFFSET(INDIRECT(ADDRESS(rngChartDate+rngColNum,12,,,"Market")),0,0,COUNTA([4]Market!$L$1:$L$65536)-[4]Market!$L$1,1)</definedName>
    <definedName name="rngEuro" localSheetId="12">OFFSET(INDIRECT(ADDRESS(rngChartDate+rngColNum,12,,,"Market")),0,0,COUNTA([4]Market!$L$1:$L$65536)-[4]Market!$L$1,1)</definedName>
    <definedName name="rngEuro" localSheetId="15">OFFSET(INDIRECT(ADDRESS(rngChartDate+rngColNum,12,,,"Market")),0,0,COUNTA([4]Market!$L$1:$L$65536)-[4]Market!$L$1,1)</definedName>
    <definedName name="rngEuro">OFFSET(INDIRECT(ADDRESS(rngChartDate+rngColNum,12,,,"Market")),0,0,COUNTA([4]Market!$L$1:$L$65536)-[4]Market!$L$1,1)</definedName>
    <definedName name="rngGold" localSheetId="4">OFFSET(INDIRECT(ADDRESS(rngChartDate+rngColNum,15,,,"Market")),0,0,COUNTA([4]Market!$O$1:$O$65536)-[4]Market!$O$1,1)</definedName>
    <definedName name="rngGold" localSheetId="13">OFFSET(INDIRECT(ADDRESS(rngChartDate+rngColNum,15,,,"Market")),0,0,COUNTA([4]Market!$O$1:$O$65536)-[4]Market!$O$1,1)</definedName>
    <definedName name="rngGold" localSheetId="12">OFFSET(INDIRECT(ADDRESS(rngChartDate+rngColNum,15,,,"Market")),0,0,COUNTA([4]Market!$O$1:$O$65536)-[4]Market!$O$1,1)</definedName>
    <definedName name="rngGold" localSheetId="15">OFFSET(INDIRECT(ADDRESS(rngChartDate+rngColNum,15,,,"Market")),0,0,COUNTA([4]Market!$O$1:$O$65536)-[4]Market!$O$1,1)</definedName>
    <definedName name="rngGold">OFFSET(INDIRECT(ADDRESS(rngChartDate+rngColNum,15,,,"Market")),0,0,COUNTA([4]Market!$O$1:$O$65536)-[4]Market!$O$1,1)</definedName>
    <definedName name="rngHSIndex" localSheetId="4">OFFSET(INDIRECT(ADDRESS(rngChartDate+rngColNum,7,,,"Market")),0,0,COUNTA([4]Market!$G$1:$G$65536)-[4]Market!$G$1,1)</definedName>
    <definedName name="rngHSIndex" localSheetId="13">OFFSET(INDIRECT(ADDRESS(rngChartDate+rngColNum,7,,,"Market")),0,0,COUNTA([4]Market!$G$1:$G$65536)-[4]Market!$G$1,1)</definedName>
    <definedName name="rngHSIndex" localSheetId="12">OFFSET(INDIRECT(ADDRESS(rngChartDate+rngColNum,7,,,"Market")),0,0,COUNTA([4]Market!$G$1:$G$65536)-[4]Market!$G$1,1)</definedName>
    <definedName name="rngHSIndex" localSheetId="15">OFFSET(INDIRECT(ADDRESS(rngChartDate+rngColNum,7,,,"Market")),0,0,COUNTA([4]Market!$G$1:$G$65536)-[4]Market!$G$1,1)</definedName>
    <definedName name="rngHSIndex">OFFSET(INDIRECT(ADDRESS(rngChartDate+rngColNum,7,,,"Market")),0,0,COUNTA([4]Market!$G$1:$G$65536)-[4]Market!$G$1,1)</definedName>
    <definedName name="rngHsiVol" localSheetId="4">OFFSET(INDIRECT(ADDRESS(rngChartDate+rngColNum,24,,,"Market")),0,0,COUNTA([4]Market!$X$1:$X$65536)-[4]Market!$X$1,1)</definedName>
    <definedName name="rngHsiVol" localSheetId="13">OFFSET(INDIRECT(ADDRESS(rngChartDate+rngColNum,24,,,"Market")),0,0,COUNTA([4]Market!$X$1:$X$65536)-[4]Market!$X$1,1)</definedName>
    <definedName name="rngHsiVol" localSheetId="12">OFFSET(INDIRECT(ADDRESS(rngChartDate+rngColNum,24,,,"Market")),0,0,COUNTA([4]Market!$X$1:$X$65536)-[4]Market!$X$1,1)</definedName>
    <definedName name="rngHsiVol" localSheetId="15">OFFSET(INDIRECT(ADDRESS(rngChartDate+rngColNum,24,,,"Market")),0,0,COUNTA([4]Market!$X$1:$X$65536)-[4]Market!$X$1,1)</definedName>
    <definedName name="rngHsiVol">OFFSET(INDIRECT(ADDRESS(rngChartDate+rngColNum,24,,,"Market")),0,0,COUNTA([4]Market!$X$1:$X$65536)-[4]Market!$X$1,1)</definedName>
    <definedName name="rngJpy" localSheetId="4">OFFSET(INDIRECT(ADDRESS(rngChartDate+rngColNum,11,,,"Market")),0,0,COUNTA([4]Market!$K$1:$K$65536)-[4]Market!$K$1,1)</definedName>
    <definedName name="rngJpy" localSheetId="13">OFFSET(INDIRECT(ADDRESS(rngChartDate+rngColNum,11,,,"Market")),0,0,COUNTA([4]Market!$K$1:$K$65536)-[4]Market!$K$1,1)</definedName>
    <definedName name="rngJpy" localSheetId="12">OFFSET(INDIRECT(ADDRESS(rngChartDate+rngColNum,11,,,"Market")),0,0,COUNTA([4]Market!$K$1:$K$65536)-[4]Market!$K$1,1)</definedName>
    <definedName name="rngJpy" localSheetId="15">OFFSET(INDIRECT(ADDRESS(rngChartDate+rngColNum,11,,,"Market")),0,0,COUNTA([4]Market!$K$1:$K$65536)-[4]Market!$K$1,1)</definedName>
    <definedName name="rngJpy">OFFSET(INDIRECT(ADDRESS(rngChartDate+rngColNum,11,,,"Market")),0,0,COUNTA([4]Market!$K$1:$K$65536)-[4]Market!$K$1,1)</definedName>
    <definedName name="rngNatGas" localSheetId="4">OFFSET(INDIRECT(ADDRESS(rngChartDate+rngColNum,20,,,"Market")),0,0,COUNTA([4]Market!$T$1:$T$65536)-[4]Market!$T$1,1)</definedName>
    <definedName name="rngNatGas" localSheetId="13">OFFSET(INDIRECT(ADDRESS(rngChartDate+rngColNum,20,,,"Market")),0,0,COUNTA([4]Market!$T$1:$T$65536)-[4]Market!$T$1,1)</definedName>
    <definedName name="rngNatGas" localSheetId="12">OFFSET(INDIRECT(ADDRESS(rngChartDate+rngColNum,20,,,"Market")),0,0,COUNTA([4]Market!$T$1:$T$65536)-[4]Market!$T$1,1)</definedName>
    <definedName name="rngNatGas" localSheetId="15">OFFSET(INDIRECT(ADDRESS(rngChartDate+rngColNum,20,,,"Market")),0,0,COUNTA([4]Market!$T$1:$T$65536)-[4]Market!$T$1,1)</definedName>
    <definedName name="rngNatGas">OFFSET(INDIRECT(ADDRESS(rngChartDate+rngColNum,20,,,"Market")),0,0,COUNTA([4]Market!$T$1:$T$65536)-[4]Market!$T$1,1)</definedName>
    <definedName name="rngNikkei" localSheetId="4">OFFSET(INDIRECT(ADDRESS(rngChartDate+rngColNum,6,,,"Market")),0,0,COUNTA([4]Market!$F$1:$F$65536)-[4]Market!$F$1,1)</definedName>
    <definedName name="rngNikkei" localSheetId="13">OFFSET(INDIRECT(ADDRESS(rngChartDate+rngColNum,6,,,"Market")),0,0,COUNTA([4]Market!$F$1:$F$65536)-[4]Market!$F$1,1)</definedName>
    <definedName name="rngNikkei" localSheetId="12">OFFSET(INDIRECT(ADDRESS(rngChartDate+rngColNum,6,,,"Market")),0,0,COUNTA([4]Market!$F$1:$F$65536)-[4]Market!$F$1,1)</definedName>
    <definedName name="rngNikkei" localSheetId="15">OFFSET(INDIRECT(ADDRESS(rngChartDate+rngColNum,6,,,"Market")),0,0,COUNTA([4]Market!$F$1:$F$65536)-[4]Market!$F$1,1)</definedName>
    <definedName name="rngNikkei">OFFSET(INDIRECT(ADDRESS(rngChartDate+rngColNum,6,,,"Market")),0,0,COUNTA([4]Market!$F$1:$F$65536)-[4]Market!$F$1,1)</definedName>
    <definedName name="rngNZD" localSheetId="4">OFFSET(INDIRECT(ADDRESS(rngChartDate+rngColNum,9,,,"Market")),0,0,COUNTA([4]Market!$I$1:$I$65536)-[4]Market!$I$1,1)</definedName>
    <definedName name="rngNZD" localSheetId="13">OFFSET(INDIRECT(ADDRESS(rngChartDate+rngColNum,9,,,"Market")),0,0,COUNTA([4]Market!$I$1:$I$65536)-[4]Market!$I$1,1)</definedName>
    <definedName name="rngNZD" localSheetId="12">OFFSET(INDIRECT(ADDRESS(rngChartDate+rngColNum,9,,,"Market")),0,0,COUNTA([4]Market!$I$1:$I$65536)-[4]Market!$I$1,1)</definedName>
    <definedName name="rngNZD" localSheetId="15">OFFSET(INDIRECT(ADDRESS(rngChartDate+rngColNum,9,,,"Market")),0,0,COUNTA([4]Market!$I$1:$I$65536)-[4]Market!$I$1,1)</definedName>
    <definedName name="rngNZD">OFFSET(INDIRECT(ADDRESS(rngChartDate+rngColNum,9,,,"Market")),0,0,COUNTA([4]Market!$I$1:$I$65536)-[4]Market!$I$1,1)</definedName>
    <definedName name="rngPalladium" localSheetId="4">OFFSET(INDIRECT(ADDRESS(rngChartDate+rngColNum,18,,,"Market")),0,0,COUNTA([4]Market!$R$1:$R$65536)-[4]Market!$R$1,1)</definedName>
    <definedName name="rngPalladium" localSheetId="13">OFFSET(INDIRECT(ADDRESS(rngChartDate+rngColNum,18,,,"Market")),0,0,COUNTA([4]Market!$R$1:$R$65536)-[4]Market!$R$1,1)</definedName>
    <definedName name="rngPalladium" localSheetId="12">OFFSET(INDIRECT(ADDRESS(rngChartDate+rngColNum,18,,,"Market")),0,0,COUNTA([4]Market!$R$1:$R$65536)-[4]Market!$R$1,1)</definedName>
    <definedName name="rngPalladium" localSheetId="15">OFFSET(INDIRECT(ADDRESS(rngChartDate+rngColNum,18,,,"Market")),0,0,COUNTA([4]Market!$R$1:$R$65536)-[4]Market!$R$1,1)</definedName>
    <definedName name="rngPalladium">OFFSET(INDIRECT(ADDRESS(rngChartDate+rngColNum,18,,,"Market")),0,0,COUNTA([4]Market!$R$1:$R$65536)-[4]Market!$R$1,1)</definedName>
    <definedName name="rngPlatinum" localSheetId="4">OFFSET(INDIRECT(ADDRESS(rngChartDate+rngColNum,17,,,"Market")),0,0,COUNTA([4]Market!$Q$1:$Q$65536)-[4]Market!$Q$1,1)</definedName>
    <definedName name="rngPlatinum" localSheetId="13">OFFSET(INDIRECT(ADDRESS(rngChartDate+rngColNum,17,,,"Market")),0,0,COUNTA([4]Market!$Q$1:$Q$65536)-[4]Market!$Q$1,1)</definedName>
    <definedName name="rngPlatinum" localSheetId="12">OFFSET(INDIRECT(ADDRESS(rngChartDate+rngColNum,17,,,"Market")),0,0,COUNTA([4]Market!$Q$1:$Q$65536)-[4]Market!$Q$1,1)</definedName>
    <definedName name="rngPlatinum" localSheetId="15">OFFSET(INDIRECT(ADDRESS(rngChartDate+rngColNum,17,,,"Market")),0,0,COUNTA([4]Market!$Q$1:$Q$65536)-[4]Market!$Q$1,1)</definedName>
    <definedName name="rngPlatinum">OFFSET(INDIRECT(ADDRESS(rngChartDate+rngColNum,17,,,"Market")),0,0,COUNTA([4]Market!$Q$1:$Q$65536)-[4]Market!$Q$1,1)</definedName>
    <definedName name="rngSilver" localSheetId="4">OFFSET(INDIRECT(ADDRESS(rngChartDate+rngColNum,16,,,"Market")),0,0,COUNTA([4]Market!$P$1:$P$65536)-[4]Market!$P$1,1)</definedName>
    <definedName name="rngSilver" localSheetId="13">OFFSET(INDIRECT(ADDRESS(rngChartDate+rngColNum,16,,,"Market")),0,0,COUNTA([4]Market!$P$1:$P$65536)-[4]Market!$P$1,1)</definedName>
    <definedName name="rngSilver" localSheetId="12">OFFSET(INDIRECT(ADDRESS(rngChartDate+rngColNum,16,,,"Market")),0,0,COUNTA([4]Market!$P$1:$P$65536)-[4]Market!$P$1,1)</definedName>
    <definedName name="rngSilver" localSheetId="15">OFFSET(INDIRECT(ADDRESS(rngChartDate+rngColNum,16,,,"Market")),0,0,COUNTA([4]Market!$P$1:$P$65536)-[4]Market!$P$1,1)</definedName>
    <definedName name="rngSilver">OFFSET(INDIRECT(ADDRESS(rngChartDate+rngColNum,16,,,"Market")),0,0,COUNTA([4]Market!$P$1:$P$65536)-[4]Market!$P$1,1)</definedName>
    <definedName name="rngSoybeans" localSheetId="4">OFFSET(INDIRECT(ADDRESS(rngChartDate+rngColNum,23,,,"Market")),0,0,COUNTA([4]Market!$W$1:$W$65536)-[4]Market!$W$1,1)</definedName>
    <definedName name="rngSoybeans" localSheetId="13">OFFSET(INDIRECT(ADDRESS(rngChartDate+rngColNum,23,,,"Market")),0,0,COUNTA([4]Market!$W$1:$W$65536)-[4]Market!$W$1,1)</definedName>
    <definedName name="rngSoybeans" localSheetId="12">OFFSET(INDIRECT(ADDRESS(rngChartDate+rngColNum,23,,,"Market")),0,0,COUNTA([4]Market!$W$1:$W$65536)-[4]Market!$W$1,1)</definedName>
    <definedName name="rngSoybeans" localSheetId="15">OFFSET(INDIRECT(ADDRESS(rngChartDate+rngColNum,23,,,"Market")),0,0,COUNTA([4]Market!$W$1:$W$65536)-[4]Market!$W$1,1)</definedName>
    <definedName name="rngSoybeans">OFFSET(INDIRECT(ADDRESS(rngChartDate+rngColNum,23,,,"Market")),0,0,COUNTA([4]Market!$W$1:$W$65536)-[4]Market!$W$1,1)</definedName>
    <definedName name="rngWheat" localSheetId="4">OFFSET(INDIRECT(ADDRESS(rngChartDate+rngColNum,22,,,"Market")),0,0,COUNTA([4]Market!$V$1:$V$65536)-[4]Market!$V$1,1)</definedName>
    <definedName name="rngWheat" localSheetId="13">OFFSET(INDIRECT(ADDRESS(rngChartDate+rngColNum,22,,,"Market")),0,0,COUNTA([4]Market!$V$1:$V$65536)-[4]Market!$V$1,1)</definedName>
    <definedName name="rngWheat" localSheetId="12">OFFSET(INDIRECT(ADDRESS(rngChartDate+rngColNum,22,,,"Market")),0,0,COUNTA([4]Market!$V$1:$V$65536)-[4]Market!$V$1,1)</definedName>
    <definedName name="rngWheat" localSheetId="15">OFFSET(INDIRECT(ADDRESS(rngChartDate+rngColNum,22,,,"Market")),0,0,COUNTA([4]Market!$V$1:$V$65536)-[4]Market!$V$1,1)</definedName>
    <definedName name="rngWheat">OFFSET(INDIRECT(ADDRESS(rngChartDate+rngColNum,22,,,"Market")),0,0,COUNTA([4]Market!$V$1:$V$65536)-[4]Market!$V$1,1)</definedName>
    <definedName name="rngZinc" localSheetId="4">OFFSET(INDIRECT(ADDRESS(rngChartDate+rngColNum,13,,,"Market")),0,0,COUNTA([4]Market!$M$1:$M$65536)-[4]Market!$M$1,1)</definedName>
    <definedName name="rngZinc" localSheetId="13">OFFSET(INDIRECT(ADDRESS(rngChartDate+rngColNum,13,,,"Market")),0,0,COUNTA([4]Market!$M$1:$M$65536)-[4]Market!$M$1,1)</definedName>
    <definedName name="rngZinc" localSheetId="12">OFFSET(INDIRECT(ADDRESS(rngChartDate+rngColNum,13,,,"Market")),0,0,COUNTA([4]Market!$M$1:$M$65536)-[4]Market!$M$1,1)</definedName>
    <definedName name="rngZinc" localSheetId="15">OFFSET(INDIRECT(ADDRESS(rngChartDate+rngColNum,13,,,"Market")),0,0,COUNTA([4]Market!$M$1:$M$65536)-[4]Market!$M$1,1)</definedName>
    <definedName name="rngZinc">OFFSET(INDIRECT(ADDRESS(rngChartDate+rngColNum,13,,,"Market")),0,0,COUNTA([4]Market!$M$1:$M$65536)-[4]Market!$M$1,1)</definedName>
    <definedName name="sfd" localSheetId="3">[1]DataSheet!#REF!</definedName>
    <definedName name="sfd">[1]DataSheet!#REF!</definedName>
    <definedName name="ss" localSheetId="3">[1]DataSheet!#REF!</definedName>
    <definedName name="ss">[1]DataSheet!#REF!</definedName>
    <definedName name="Trading" localSheetId="3">[1]DataSheet!#REF!</definedName>
    <definedName name="Trading" localSheetId="4">[1]DataSheet!#REF!</definedName>
    <definedName name="Trading" localSheetId="13">[1]DataSheet!#REF!</definedName>
    <definedName name="Trading" localSheetId="12">[1]DataSheet!#REF!</definedName>
    <definedName name="Trading" localSheetId="15">[1]DataSheet!#REF!</definedName>
    <definedName name="Trading">[1]DataSheet!#REF!</definedName>
    <definedName name="txtHelpInfo" localSheetId="3">'[5]Main Menu'!#REF!</definedName>
    <definedName name="txtHelpInfo" localSheetId="4">'[5]Main Menu'!#REF!</definedName>
    <definedName name="txtHelpInfo" localSheetId="13">'[5]Main Menu'!#REF!</definedName>
    <definedName name="txtHelpInfo" localSheetId="12">'[5]Main Menu'!#REF!</definedName>
    <definedName name="txtHelpInfo" localSheetId="15">'[5]Main Menu'!#REF!</definedName>
    <definedName name="txtHelpInfo">'[5]Main Menu'!#REF!</definedName>
    <definedName name="txtToggleInfo" localSheetId="3">'[5]Main Menu'!#REF!</definedName>
    <definedName name="txtToggleInfo" localSheetId="4">'[5]Main Menu'!#REF!</definedName>
    <definedName name="txtToggleInfo" localSheetId="13">'[5]Main Menu'!#REF!</definedName>
    <definedName name="txtToggleInfo" localSheetId="12">'[5]Main Menu'!#REF!</definedName>
    <definedName name="txtToggleInfo" localSheetId="15">'[5]Main Menu'!#REF!</definedName>
    <definedName name="txtToggleInfo">'[5]Main Menu'!#REF!</definedName>
    <definedName name="txtToggleMenuInfo" localSheetId="3">'[5]Main Menu'!#REF!</definedName>
    <definedName name="txtToggleMenuInfo" localSheetId="4">'[5]Main Menu'!#REF!</definedName>
    <definedName name="txtToggleMenuInfo" localSheetId="13">'[5]Main Menu'!#REF!</definedName>
    <definedName name="txtToggleMenuInfo" localSheetId="12">'[5]Main Menu'!#REF!</definedName>
    <definedName name="txtToggleMenuInfo" localSheetId="15">'[5]Main Menu'!#REF!</definedName>
    <definedName name="txtToggleMenuInfo">'[5]Main Menu'!#REF!</definedName>
    <definedName name="Type" localSheetId="3">#REF!</definedName>
    <definedName name="Type" localSheetId="4">#REF!</definedName>
    <definedName name="Type" localSheetId="13">#REF!</definedName>
    <definedName name="Type" localSheetId="12">#REF!</definedName>
    <definedName name="Type" localSheetId="15">#REF!</definedName>
    <definedName name="Type">#REF!</definedName>
    <definedName name="vol." localSheetId="3">#REF!</definedName>
    <definedName name="vol." localSheetId="4">#REF!</definedName>
    <definedName name="vol." localSheetId="13">#REF!</definedName>
    <definedName name="vol." localSheetId="12">#REF!</definedName>
    <definedName name="vol." localSheetId="15">#REF!</definedName>
    <definedName name="vol.">#REF!</definedName>
    <definedName name="z" localSheetId="3">[1]DataSheet!#REF!</definedName>
    <definedName name="z" localSheetId="4">[1]DataSheet!#REF!</definedName>
    <definedName name="z" localSheetId="13">[1]DataSheet!#REF!</definedName>
    <definedName name="z" localSheetId="12">[1]DataSheet!#REF!</definedName>
    <definedName name="z" localSheetId="15">[1]DataSheet!#REF!</definedName>
    <definedName name="z">[1]DataSheet!#REF!</definedName>
  </definedNames>
  <calcPr calcId="191029"/>
  <pivotCaches>
    <pivotCache cacheId="0" r:id="rId2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42" l="1"/>
  <c r="H7" i="10"/>
  <c r="F7" i="10"/>
  <c r="B9" i="13"/>
  <c r="C14" i="13"/>
  <c r="I17" i="7"/>
  <c r="O28" i="14"/>
  <c r="O25" i="14"/>
  <c r="O22" i="14" s="1"/>
  <c r="O19" i="14"/>
  <c r="O14" i="14"/>
  <c r="O11" i="14"/>
  <c r="N11" i="14"/>
  <c r="O8" i="14"/>
  <c r="N7" i="14"/>
  <c r="O7" i="14"/>
  <c r="F16" i="12"/>
  <c r="D16" i="12"/>
  <c r="E16" i="12"/>
  <c r="D26" i="7"/>
  <c r="E78" i="10"/>
  <c r="I13" i="8"/>
  <c r="C46" i="7" s="1"/>
  <c r="G27" i="8"/>
  <c r="G32" i="8"/>
  <c r="G24" i="8"/>
  <c r="G25" i="8" s="1"/>
  <c r="H17" i="8"/>
  <c r="I17" i="8" s="1"/>
  <c r="C42" i="7" l="1"/>
  <c r="D43" i="7" s="1"/>
  <c r="G11" i="8"/>
  <c r="G12" i="8"/>
  <c r="C19" i="8" l="1"/>
  <c r="C47" i="7"/>
  <c r="D31" i="7"/>
  <c r="C15" i="7"/>
  <c r="E35" i="4"/>
  <c r="N25" i="14"/>
  <c r="N22" i="14"/>
  <c r="N19" i="14"/>
  <c r="N14" i="14"/>
  <c r="N28" i="14"/>
  <c r="N8" i="14"/>
  <c r="B7" i="10"/>
  <c r="F15" i="12"/>
  <c r="D15" i="12"/>
  <c r="E15" i="12"/>
  <c r="C16" i="13"/>
  <c r="C21" i="13" s="1"/>
  <c r="C26" i="13" s="1"/>
  <c r="M28" i="14"/>
  <c r="M22" i="14"/>
  <c r="M25" i="14"/>
  <c r="M19" i="14"/>
  <c r="M14" i="14"/>
  <c r="M11" i="14"/>
  <c r="J7" i="14"/>
  <c r="I7" i="14"/>
  <c r="L7" i="14"/>
  <c r="M7" i="14"/>
  <c r="M8" i="14"/>
  <c r="F14" i="12"/>
  <c r="D14" i="12"/>
  <c r="E14" i="12"/>
  <c r="L8" i="14"/>
  <c r="H15" i="7"/>
  <c r="F13" i="8"/>
  <c r="H9" i="8"/>
  <c r="I9" i="8" s="1"/>
  <c r="E21" i="20"/>
  <c r="D35" i="4"/>
  <c r="D34" i="4"/>
  <c r="L25" i="14"/>
  <c r="L22" i="14"/>
  <c r="L19" i="14"/>
  <c r="L11" i="14"/>
  <c r="L14" i="14"/>
  <c r="K11" i="14"/>
  <c r="D13" i="12"/>
  <c r="E13" i="12"/>
  <c r="D6" i="12"/>
  <c r="L28" i="14"/>
  <c r="F7" i="4"/>
  <c r="F8" i="4" s="1"/>
  <c r="F9" i="4" s="1"/>
  <c r="F10" i="4" s="1"/>
  <c r="F11" i="4" s="1"/>
  <c r="F12" i="4" s="1"/>
  <c r="F13" i="4" s="1"/>
  <c r="D12" i="12"/>
  <c r="E12" i="12"/>
  <c r="K25" i="14"/>
  <c r="K22" i="14"/>
  <c r="K19" i="14"/>
  <c r="K14" i="14"/>
  <c r="K28" i="14"/>
  <c r="F36" i="4"/>
  <c r="D19" i="7" s="1"/>
  <c r="J28" i="14"/>
  <c r="J25" i="14"/>
  <c r="J22" i="14"/>
  <c r="J19" i="14"/>
  <c r="J11" i="14"/>
  <c r="J14" i="14"/>
  <c r="D11" i="12"/>
  <c r="E11" i="12"/>
  <c r="F23" i="4"/>
  <c r="F24" i="4" s="1"/>
  <c r="F25" i="4" s="1"/>
  <c r="F26" i="4" s="1"/>
  <c r="F27" i="4" s="1"/>
  <c r="F28" i="4" s="1"/>
  <c r="F29" i="4" s="1"/>
  <c r="I28" i="14"/>
  <c r="I11" i="14"/>
  <c r="H11" i="14"/>
  <c r="I22" i="14"/>
  <c r="I19" i="14"/>
  <c r="H19" i="14"/>
  <c r="E39" i="7"/>
  <c r="F36" i="7" s="1"/>
  <c r="E44" i="7"/>
  <c r="E45" i="7"/>
  <c r="D10" i="12"/>
  <c r="E10" i="12"/>
  <c r="G11" i="14"/>
  <c r="D9" i="12"/>
  <c r="E9" i="12"/>
  <c r="H14" i="14"/>
  <c r="H25" i="14"/>
  <c r="H28" i="14"/>
  <c r="H22" i="14"/>
  <c r="D8" i="12"/>
  <c r="E8" i="12"/>
  <c r="F7" i="12"/>
  <c r="F8" i="12"/>
  <c r="F9" i="12"/>
  <c r="F10" i="12"/>
  <c r="F11" i="12"/>
  <c r="F12" i="12"/>
  <c r="F13" i="12"/>
  <c r="D7" i="12"/>
  <c r="E7" i="12"/>
  <c r="F6" i="12"/>
  <c r="E6" i="12"/>
  <c r="G7" i="10"/>
  <c r="D7" i="10"/>
  <c r="C7" i="10"/>
  <c r="G28" i="14"/>
  <c r="C28" i="14"/>
  <c r="G25" i="14"/>
  <c r="F25" i="14"/>
  <c r="E25" i="14"/>
  <c r="D25" i="14"/>
  <c r="C25" i="14"/>
  <c r="G22" i="14"/>
  <c r="F22" i="14"/>
  <c r="E20" i="14"/>
  <c r="D20" i="14"/>
  <c r="C20" i="14"/>
  <c r="G19" i="14"/>
  <c r="F19" i="14"/>
  <c r="G14" i="14"/>
  <c r="F14" i="14"/>
  <c r="F28" i="14"/>
  <c r="E14" i="14"/>
  <c r="E28" i="14"/>
  <c r="C14" i="14"/>
  <c r="F11" i="14"/>
  <c r="E9" i="14"/>
  <c r="D9" i="14"/>
  <c r="D14" i="14"/>
  <c r="D28" i="14"/>
  <c r="C9" i="14"/>
  <c r="F8" i="14"/>
  <c r="G7" i="14"/>
  <c r="G8" i="14"/>
  <c r="F7" i="14"/>
  <c r="H10" i="8"/>
  <c r="I10" i="8" s="1"/>
  <c r="H11" i="8"/>
  <c r="I11" i="8" s="1"/>
  <c r="C12" i="8"/>
  <c r="H12" i="8"/>
  <c r="I12" i="8" s="1"/>
  <c r="H7" i="14"/>
  <c r="H8" i="14"/>
  <c r="I8" i="14"/>
  <c r="K7" i="14"/>
  <c r="J8" i="14"/>
  <c r="K8" i="14"/>
  <c r="D9" i="7"/>
  <c r="C8" i="7"/>
  <c r="D12" i="7"/>
  <c r="D11" i="7"/>
  <c r="D16" i="7"/>
  <c r="H13" i="7"/>
  <c r="C13" i="7"/>
  <c r="C6" i="7"/>
  <c r="I8" i="7" l="1"/>
  <c r="F5" i="10"/>
  <c r="I9" i="7"/>
  <c r="H13" i="8"/>
  <c r="C32" i="7"/>
  <c r="F37" i="7"/>
  <c r="F39" i="7" s="1"/>
  <c r="E48" i="7"/>
  <c r="F45" i="7" s="1"/>
  <c r="D45" i="7" s="1"/>
  <c r="H6" i="10" s="1"/>
  <c r="H14" i="7"/>
  <c r="I7" i="7"/>
  <c r="C20" i="7"/>
  <c r="F14" i="4"/>
  <c r="F15" i="4" s="1"/>
  <c r="F16" i="4" s="1"/>
  <c r="F17" i="4" s="1"/>
  <c r="F18" i="4" s="1"/>
  <c r="F19" i="4" s="1"/>
  <c r="F20" i="4" s="1"/>
  <c r="F21" i="4" s="1"/>
  <c r="E34" i="4" s="1"/>
  <c r="F34" i="4" s="1"/>
  <c r="C7" i="18"/>
  <c r="F35" i="4"/>
  <c r="D17" i="7" s="1"/>
  <c r="D37" i="4"/>
  <c r="I21" i="7" l="1"/>
  <c r="D38" i="7" s="1"/>
  <c r="C36" i="7" s="1"/>
  <c r="C37" i="7" s="1"/>
  <c r="E6" i="10" s="1"/>
  <c r="F44" i="7"/>
  <c r="D44" i="7" s="1"/>
  <c r="E37" i="4"/>
  <c r="C6" i="18"/>
  <c r="C9" i="18" s="1"/>
  <c r="F37" i="4"/>
  <c r="D18" i="7"/>
  <c r="D20" i="7" s="1"/>
  <c r="D21" i="7" s="1"/>
  <c r="D48" i="7" l="1"/>
  <c r="H5" i="10"/>
  <c r="D39" i="7"/>
  <c r="F48" i="7"/>
  <c r="I6" i="10"/>
  <c r="E5" i="10"/>
  <c r="C39" i="7"/>
  <c r="C48" i="7" l="1"/>
  <c r="E7" i="10"/>
  <c r="I5" i="10" l="1"/>
  <c r="I7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7" authorId="0" shapeId="0" xr:uid="{00000000-0006-0000-0E00-000001000000}">
      <text>
        <r>
          <rPr>
            <b/>
            <sz val="9"/>
            <color indexed="81"/>
            <rFont val="Tahoma"/>
            <family val="2"/>
          </rPr>
          <t>2013 Rachel personal contribution $1500
2013 Govt co-contribution $1000</t>
        </r>
      </text>
    </comment>
    <comment ref="G7" authorId="0" shapeId="0" xr:uid="{00000000-0006-0000-0E00-000002000000}">
      <text>
        <r>
          <rPr>
            <b/>
            <sz val="9"/>
            <color indexed="81"/>
            <rFont val="Tahoma"/>
            <family val="2"/>
          </rPr>
          <t>2014 Govt co-contribution $500</t>
        </r>
      </text>
    </comment>
    <comment ref="H7" authorId="0" shapeId="0" xr:uid="{00000000-0006-0000-0E00-000003000000}">
      <text>
        <r>
          <rPr>
            <b/>
            <sz val="9"/>
            <color indexed="81"/>
            <rFont val="Tahoma"/>
            <family val="2"/>
          </rPr>
          <t>2015 Rachel personal contribution $1388
2013 Govt co-contribution $66</t>
        </r>
      </text>
    </comment>
    <comment ref="K7" authorId="0" shapeId="0" xr:uid="{00000000-0006-0000-0E00-000004000000}">
      <text>
        <r>
          <rPr>
            <b/>
            <sz val="9"/>
            <color indexed="81"/>
            <rFont val="Tahoma"/>
            <family val="2"/>
          </rPr>
          <t>Jessica:</t>
        </r>
        <r>
          <rPr>
            <sz val="9"/>
            <color indexed="81"/>
            <rFont val="Tahoma"/>
            <family val="2"/>
          </rPr>
          <t xml:space="preserve">
2018 Rachel personal contribution $1800
2018 Govt co-contribution $47.6</t>
        </r>
      </text>
    </comment>
    <comment ref="L7" authorId="0" shapeId="0" xr:uid="{00000000-0006-0000-0E00-000005000000}">
      <text>
        <r>
          <rPr>
            <b/>
            <sz val="9"/>
            <color indexed="81"/>
            <rFont val="Tahoma"/>
            <family val="2"/>
          </rPr>
          <t>Jessica:</t>
        </r>
        <r>
          <rPr>
            <sz val="9"/>
            <color indexed="81"/>
            <rFont val="Tahoma"/>
            <family val="2"/>
          </rPr>
          <t xml:space="preserve">
2019 Rachel personal contribution $1850
2015 Govt co-contribution $1000</t>
        </r>
      </text>
    </comment>
    <comment ref="M7" authorId="0" shapeId="0" xr:uid="{4D945AF0-59B8-4EEE-8924-2CE519285E5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Govt Co-contribution: $500
Low Income contribution: $449.20
</t>
        </r>
      </text>
    </comment>
    <comment ref="N7" authorId="0" shapeId="0" xr:uid="{DBF1A0CF-CAFB-44A2-92CB-7910397BDC7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Govt low income super tax offset (LISTO) : $419.3
</t>
        </r>
      </text>
    </comment>
    <comment ref="O7" authorId="0" shapeId="0" xr:uid="{7491BFD6-C970-4401-A87E-2DFCA0C6F8D0}">
      <text>
        <r>
          <rPr>
            <b/>
            <sz val="9"/>
            <color indexed="81"/>
            <rFont val="Tahoma"/>
            <family val="2"/>
          </rPr>
          <t>Jessica Wang:</t>
        </r>
        <r>
          <rPr>
            <sz val="9"/>
            <color indexed="81"/>
            <rFont val="Tahoma"/>
            <family val="2"/>
          </rPr>
          <t xml:space="preserve">
Govt low income super tax offset (LISTO) : $407.7</t>
        </r>
      </text>
    </comment>
  </commentList>
</comments>
</file>

<file path=xl/sharedStrings.xml><?xml version="1.0" encoding="utf-8"?>
<sst xmlns="http://schemas.openxmlformats.org/spreadsheetml/2006/main" count="613" uniqueCount="225">
  <si>
    <t>Billjax Superannuation Fund</t>
  </si>
  <si>
    <t>Cash at bank</t>
  </si>
  <si>
    <t>Bank Ledger</t>
  </si>
  <si>
    <t>Date</t>
  </si>
  <si>
    <t>Account</t>
  </si>
  <si>
    <t>Bank</t>
  </si>
  <si>
    <t>Description</t>
  </si>
  <si>
    <t>Dr/Cr</t>
  </si>
  <si>
    <t>Balance</t>
  </si>
  <si>
    <t>CBA</t>
  </si>
  <si>
    <t>Interest Income</t>
  </si>
  <si>
    <t>Credit Interest received</t>
  </si>
  <si>
    <t>Represented by bank balance</t>
  </si>
  <si>
    <t>Movement</t>
  </si>
  <si>
    <t>CBA # 10568764</t>
  </si>
  <si>
    <t>uBank # 375793107</t>
  </si>
  <si>
    <t>Total cash at bank</t>
  </si>
  <si>
    <t>Opening Balance</t>
  </si>
  <si>
    <t>uBank</t>
  </si>
  <si>
    <t>Row Labels</t>
  </si>
  <si>
    <t>(blank)</t>
  </si>
  <si>
    <t>Grand Total</t>
  </si>
  <si>
    <t>Sum of Dr/Cr</t>
  </si>
  <si>
    <t>Total</t>
  </si>
  <si>
    <t>Journals</t>
  </si>
  <si>
    <t>Dr</t>
  </si>
  <si>
    <t>Cr</t>
  </si>
  <si>
    <t>LL02 Bank transactions for the year</t>
  </si>
  <si>
    <t>199/02</t>
  </si>
  <si>
    <t>551/07</t>
  </si>
  <si>
    <t>Govt co-contribution</t>
  </si>
  <si>
    <t>Safe Deposit Box Expense</t>
  </si>
  <si>
    <t>Profit/Loss Calculation</t>
  </si>
  <si>
    <t>ASIC Filing fee</t>
  </si>
  <si>
    <t>Profit/Loss</t>
  </si>
  <si>
    <t>Year Profit/Loss/Levy for distribution</t>
  </si>
  <si>
    <t>Member benefit O/B</t>
  </si>
  <si>
    <t>%</t>
  </si>
  <si>
    <t>551/02</t>
  </si>
  <si>
    <t>Allocated Earning- Rachel</t>
  </si>
  <si>
    <t>552/02</t>
  </si>
  <si>
    <t>Allocated Earning- Nicholas</t>
  </si>
  <si>
    <t>550/03</t>
  </si>
  <si>
    <t>Distribution to the member</t>
  </si>
  <si>
    <t>995/27</t>
  </si>
  <si>
    <t>204/00</t>
  </si>
  <si>
    <t>Unrealised Investments</t>
  </si>
  <si>
    <t>Bullion Investment</t>
  </si>
  <si>
    <t>Investment</t>
  </si>
  <si>
    <t>(1)</t>
  </si>
  <si>
    <t>(2)</t>
  </si>
  <si>
    <t>(3) = 2 -1</t>
  </si>
  <si>
    <t>Purchase</t>
  </si>
  <si>
    <t>Market Value</t>
  </si>
  <si>
    <t>Unrealised</t>
  </si>
  <si>
    <t>Unit Price</t>
  </si>
  <si>
    <t>Oz</t>
  </si>
  <si>
    <t>Quantity</t>
  </si>
  <si>
    <t xml:space="preserve"> gain/(loss)</t>
  </si>
  <si>
    <t>1kg (35.274 oz) 999+ PAMP Suisse Silver Bullion with Certificates</t>
  </si>
  <si>
    <t>1oz 999.9 PAMP Suisse Gold Bullion with Certificates</t>
  </si>
  <si>
    <t>1oz Liberty Silver Coin</t>
  </si>
  <si>
    <t>1/20 oz 2012 Lunar Gold Coin</t>
  </si>
  <si>
    <t>Report</t>
  </si>
  <si>
    <t>100 Operating Statement</t>
  </si>
  <si>
    <t>200 Statement of Financial Position</t>
  </si>
  <si>
    <t>2050 Investment Schedule</t>
  </si>
  <si>
    <t>8000 Notes to the Accounts</t>
  </si>
  <si>
    <t xml:space="preserve">8800 Trustee's Declaration  </t>
  </si>
  <si>
    <t xml:space="preserve">8840 Member's Information Statement         </t>
  </si>
  <si>
    <t>Report: 200 Statement of Financial Position</t>
  </si>
  <si>
    <t>O/B</t>
  </si>
  <si>
    <t>Previous fund rollover</t>
  </si>
  <si>
    <t>Contribution</t>
  </si>
  <si>
    <t>Income allocation for the year</t>
  </si>
  <si>
    <t>Income Tax</t>
  </si>
  <si>
    <t>C/B</t>
  </si>
  <si>
    <t>551 Rachel Michelle Muggleton</t>
  </si>
  <si>
    <t>552 Nicholas Carey Muggleton</t>
  </si>
  <si>
    <t>Rosanne</t>
  </si>
  <si>
    <t xml:space="preserve">Represented by: </t>
  </si>
  <si>
    <t>FY</t>
  </si>
  <si>
    <t>Acc</t>
  </si>
  <si>
    <t>Desc</t>
  </si>
  <si>
    <t>$</t>
  </si>
  <si>
    <t>Remarks</t>
  </si>
  <si>
    <t>Allocated Earning</t>
  </si>
  <si>
    <t>Loss allocation - Rachel</t>
  </si>
  <si>
    <t xml:space="preserve">Loss allocation - Nicholas </t>
  </si>
  <si>
    <t>552/04</t>
  </si>
  <si>
    <t>Rollover - Nick</t>
  </si>
  <si>
    <t>TelstraSuper</t>
  </si>
  <si>
    <t>551/08</t>
  </si>
  <si>
    <t>Personal Contribution</t>
  </si>
  <si>
    <t>Rachel; SMSF set up fee</t>
  </si>
  <si>
    <t>Unrealised Loss - Rachel</t>
  </si>
  <si>
    <t xml:space="preserve">Unrealised Loss - Nicholas </t>
  </si>
  <si>
    <t>551/04</t>
  </si>
  <si>
    <t>Previous fund rollover - Rachel</t>
  </si>
  <si>
    <t>RecruitmentSuper</t>
  </si>
  <si>
    <t>Rachel; Govt co-contribution</t>
  </si>
  <si>
    <t>Profit/loss allocation - Rachel</t>
  </si>
  <si>
    <t xml:space="preserve">Profit/loss allocation - Nicholas </t>
  </si>
  <si>
    <t>Member Benefits Statement</t>
  </si>
  <si>
    <t>Mar 2012 rolloever</t>
  </si>
  <si>
    <t>Rachel Michelle Muggleton</t>
  </si>
  <si>
    <t>1. Taxation Components</t>
  </si>
  <si>
    <t>1A. Tax Free; NCC</t>
  </si>
  <si>
    <t>1B. Taxable component (Element taxed in the fund)</t>
  </si>
  <si>
    <t>Total Rollover</t>
  </si>
  <si>
    <t>2. Preservation status</t>
  </si>
  <si>
    <t>2A. Preserved amt</t>
  </si>
  <si>
    <t>2B. Restricted non-prserved</t>
  </si>
  <si>
    <t>2C. Unrestricted non-preserved</t>
  </si>
  <si>
    <t>Total Preservation</t>
  </si>
  <si>
    <t>Nicholas Carey Muggleton</t>
  </si>
  <si>
    <t>Total Benefits</t>
  </si>
  <si>
    <t>Unrealised gain - Rachel</t>
  </si>
  <si>
    <t xml:space="preserve">Unrealised gain - Nicholas </t>
  </si>
  <si>
    <t>Tax Losses</t>
  </si>
  <si>
    <t>Year</t>
  </si>
  <si>
    <t>Tax Loss apply</t>
  </si>
  <si>
    <t>Taxable Income</t>
  </si>
  <si>
    <t>Tax</t>
  </si>
  <si>
    <t>Tax Loss running bal</t>
  </si>
  <si>
    <t xml:space="preserve">Net Profit As Per Profit &amp; Loss Statement </t>
  </si>
  <si>
    <t>less</t>
  </si>
  <si>
    <t>Net earning as per tax return</t>
  </si>
  <si>
    <t>Jul 2012 rolloever</t>
  </si>
  <si>
    <t>Personal Contribution - Rachel</t>
  </si>
  <si>
    <t>Rachel; accounting fee; after-tax contribution</t>
  </si>
  <si>
    <t>Personal contribution</t>
  </si>
  <si>
    <t>Rachel; Super levy/accounting fee; after-tax contribution</t>
  </si>
  <si>
    <t>Rounding adjustment for unrealised gain</t>
  </si>
  <si>
    <t>Interest income</t>
  </si>
  <si>
    <t>Closinng balance</t>
  </si>
  <si>
    <t>Ref</t>
  </si>
  <si>
    <t>A1a</t>
  </si>
  <si>
    <t>A1b</t>
  </si>
  <si>
    <t>Cash at bank (uBank)</t>
  </si>
  <si>
    <t>posted</t>
  </si>
  <si>
    <t>Unrealised profit/(loss) for the year</t>
  </si>
  <si>
    <t>Cash at bank (CBA)</t>
  </si>
  <si>
    <t xml:space="preserve"> Price/Oz (unit)</t>
  </si>
  <si>
    <t>Dividend Income</t>
  </si>
  <si>
    <t>Filing Fee</t>
  </si>
  <si>
    <t>Govt Contribution</t>
  </si>
  <si>
    <t>Current tax liability</t>
  </si>
  <si>
    <t>Total Bullion Investment</t>
  </si>
  <si>
    <t xml:space="preserve">Unrealised gain/loss                      </t>
  </si>
  <si>
    <t>LL05 Profit/loss distribution for the year</t>
  </si>
  <si>
    <t>LL06 unrealised gain for the year</t>
  </si>
  <si>
    <t>Safe Deposit Box Expenses</t>
  </si>
  <si>
    <t>Rounding</t>
  </si>
  <si>
    <t>Personal Contribution -</t>
  </si>
  <si>
    <t>Apply carried forward loss</t>
  </si>
  <si>
    <t>* Rounding</t>
  </si>
  <si>
    <t>Safe deposit box expsnes</t>
  </si>
  <si>
    <t>Total Bank balance</t>
  </si>
  <si>
    <t>Transfer</t>
  </si>
  <si>
    <t>Accounting fee</t>
  </si>
  <si>
    <t>Govt - LISTO</t>
  </si>
  <si>
    <t>Accounting &amp; Auditing fee</t>
  </si>
  <si>
    <t>Supervisory levy</t>
  </si>
  <si>
    <t>Total interest received</t>
  </si>
  <si>
    <t>Low income super contribution - Rachel</t>
  </si>
  <si>
    <t>Rachel; Govt co-contribution and low income super contribution</t>
  </si>
  <si>
    <t>Govt Low income contribution - Rachel</t>
  </si>
  <si>
    <t>Changes in Net market values</t>
  </si>
  <si>
    <t>Taxable income</t>
  </si>
  <si>
    <t>Per LodgeiT record</t>
  </si>
  <si>
    <t>Govt - LISA</t>
  </si>
  <si>
    <t>Share Investment</t>
  </si>
  <si>
    <t xml:space="preserve"> Price/Share</t>
  </si>
  <si>
    <t>Broker+GST</t>
  </si>
  <si>
    <t>Total Share Investment</t>
  </si>
  <si>
    <t>Total Investment</t>
  </si>
  <si>
    <t>Share Price</t>
  </si>
  <si>
    <t>676/01</t>
  </si>
  <si>
    <t>Shares in Listed Companies</t>
  </si>
  <si>
    <t>A200 (BETASHARES AUST 200 ETF)</t>
  </si>
  <si>
    <t>Govt contribution</t>
  </si>
  <si>
    <t>Member account @ 30/6/2022</t>
  </si>
  <si>
    <t>FY 2022</t>
  </si>
  <si>
    <t>Direct Credit 513275 A200 DST JUNE 001261824405</t>
  </si>
  <si>
    <t>TAX OFFICE PAYMENTS CommBank app BPAY 7551009343430184821</t>
  </si>
  <si>
    <t>Direct Credit 513275 A200 DST 001268410383</t>
  </si>
  <si>
    <t>Chq Dep Branch SEYMOUR</t>
  </si>
  <si>
    <t>Credit Interest</t>
  </si>
  <si>
    <t>Direct Credit 513275 A200 DST 001270710490</t>
  </si>
  <si>
    <t>Direct Credit 012721 ATO ATO008000016061971</t>
  </si>
  <si>
    <t>Direct Credit 062895 COMMONWEALTH SEC COMMSEC</t>
  </si>
  <si>
    <t>Transfer To Gaurdian Vaults CommBank App 100WSM134639</t>
  </si>
  <si>
    <t>ASIC CommBank app BPAY 12291557595413</t>
  </si>
  <si>
    <t>Franking credit</t>
  </si>
  <si>
    <t>Unfranked amount</t>
  </si>
  <si>
    <t>Dividend income</t>
  </si>
  <si>
    <t>Profit on Sale of asset</t>
  </si>
  <si>
    <t>Profit/Loss on sale of asset</t>
  </si>
  <si>
    <t>LL03 Franking credit</t>
  </si>
  <si>
    <t>Profit/Loss on sale of shares</t>
  </si>
  <si>
    <t>Realized</t>
  </si>
  <si>
    <t>Running balance</t>
  </si>
  <si>
    <t>Sold</t>
  </si>
  <si>
    <t>Acquired</t>
  </si>
  <si>
    <t>CGT Gain</t>
  </si>
  <si>
    <t>Broker fee when share sold</t>
  </si>
  <si>
    <t>198/02</t>
  </si>
  <si>
    <t>Loan - Related parties</t>
  </si>
  <si>
    <t>**Nick paid through personal account</t>
  </si>
  <si>
    <t>Amount</t>
  </si>
  <si>
    <t>Supplier</t>
  </si>
  <si>
    <t>Law Little Accountant</t>
  </si>
  <si>
    <t>LL03 Accounting fee &amp; Supervisory levy</t>
  </si>
  <si>
    <t>2022 Tax Adjustment</t>
  </si>
  <si>
    <t>CGT gain</t>
  </si>
  <si>
    <t>Add:</t>
  </si>
  <si>
    <t>Profit on sale of shares</t>
  </si>
  <si>
    <t>Franking Credit</t>
  </si>
  <si>
    <t>Amount received</t>
  </si>
  <si>
    <t>Franked amount</t>
  </si>
  <si>
    <t>Loan - related parties</t>
  </si>
  <si>
    <t xml:space="preserve"> Nicholas Carey Muggleton  has personally paid following bill for Billjax Superannuation Fund</t>
  </si>
  <si>
    <t>Law Little Account</t>
  </si>
  <si>
    <t>ATO - 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</si>
</sst>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,;\(#,##0,\)"/>
    <numFmt numFmtId="165" formatCode="#,##0.0;\(#,##0.0\)"/>
    <numFmt numFmtId="166" formatCode="#,##0;\(#,##0\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* #,##0,_ ;* \(#,##0,\)"/>
    <numFmt numFmtId="170" formatCode="0.0"/>
    <numFmt numFmtId="171" formatCode="[Blue]#,##0_);[Red]\(#,##0\);\-\ \ "/>
    <numFmt numFmtId="172" formatCode="0,"/>
    <numFmt numFmtId="173" formatCode="_-* #,##0_-;\-* #,##0_-;_-* &quot;-&quot;??_-;_-@_-"/>
    <numFmt numFmtId="174" formatCode="_(* #,##0_);_(* \(#,##0\);_(* &quot;-&quot;_);_(@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28"/>
      <name val="Arial"/>
      <family val="2"/>
    </font>
    <font>
      <sz val="10"/>
      <name val="Times New Roman"/>
      <family val="1"/>
    </font>
    <font>
      <b/>
      <i/>
      <sz val="16"/>
      <color indexed="9"/>
      <name val="Arial"/>
      <family val="2"/>
    </font>
    <font>
      <b/>
      <sz val="12"/>
      <name val="Arial"/>
      <family val="2"/>
    </font>
    <font>
      <b/>
      <i/>
      <sz val="12"/>
      <color indexed="9"/>
      <name val="Arial"/>
      <family val="2"/>
    </font>
    <font>
      <sz val="11"/>
      <name val="Arial"/>
      <family val="2"/>
    </font>
    <font>
      <i/>
      <sz val="11"/>
      <color indexed="9"/>
      <name val="Arial"/>
      <family val="2"/>
    </font>
    <font>
      <i/>
      <sz val="10"/>
      <color indexed="9"/>
      <name val="Arial"/>
      <family val="2"/>
    </font>
    <font>
      <sz val="10"/>
      <name val="Helv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b/>
      <u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1"/>
      <color rgb="FFFF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34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5" fillId="0" borderId="0">
      <alignment horizontal="center"/>
    </xf>
    <xf numFmtId="165" fontId="4" fillId="0" borderId="0" applyFill="0"/>
    <xf numFmtId="166" fontId="6" fillId="0" borderId="1">
      <alignment horizontal="right"/>
    </xf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NumberFormat="0" applyFill="0" applyBorder="0" applyAlignment="0" applyProtection="0"/>
    <xf numFmtId="43" fontId="4" fillId="0" borderId="0" applyNumberFormat="0" applyFill="0" applyBorder="0" applyAlignment="0" applyProtection="0"/>
    <xf numFmtId="43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7" fillId="0" borderId="0" applyNumberFormat="0" applyFill="0" applyBorder="0" applyProtection="0">
      <alignment horizontal="left" indent="1"/>
    </xf>
    <xf numFmtId="170" fontId="4" fillId="0" borderId="0" applyNumberFormat="0" applyFont="0" applyBorder="0" applyAlignment="0" applyProtection="0"/>
    <xf numFmtId="170" fontId="4" fillId="0" borderId="0" applyNumberFormat="0" applyFont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171" fontId="8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2" fontId="4" fillId="0" borderId="0"/>
    <xf numFmtId="172" fontId="4" fillId="0" borderId="0"/>
    <xf numFmtId="164" fontId="5" fillId="2" borderId="0" applyFill="0"/>
    <xf numFmtId="0" fontId="5" fillId="0" borderId="0"/>
    <xf numFmtId="0" fontId="5" fillId="0" borderId="0" applyFill="0">
      <alignment horizontal="left"/>
    </xf>
    <xf numFmtId="164" fontId="4" fillId="0" borderId="0" applyFill="0"/>
    <xf numFmtId="0" fontId="6" fillId="0" borderId="2" applyNumberFormat="0" applyFont="0" applyBorder="0">
      <alignment horizontal="left"/>
    </xf>
    <xf numFmtId="0" fontId="9" fillId="0" borderId="0" applyFill="0"/>
    <xf numFmtId="0" fontId="10" fillId="0" borderId="0" applyFill="0">
      <alignment horizontal="left"/>
    </xf>
    <xf numFmtId="164" fontId="4" fillId="0" borderId="0" applyFill="0"/>
    <xf numFmtId="0" fontId="4" fillId="0" borderId="0" applyNumberFormat="0" applyFont="0" applyBorder="0" applyAlignment="0"/>
    <xf numFmtId="0" fontId="4" fillId="0" borderId="0" applyNumberFormat="0" applyFont="0" applyBorder="0" applyAlignment="0"/>
    <xf numFmtId="0" fontId="11" fillId="0" borderId="0" applyFill="0">
      <alignment horizontal="left" indent="1"/>
    </xf>
    <xf numFmtId="0" fontId="12" fillId="0" borderId="0">
      <alignment horizontal="left"/>
    </xf>
    <xf numFmtId="164" fontId="4" fillId="0" borderId="0" applyFill="0"/>
    <xf numFmtId="0" fontId="4" fillId="0" borderId="0" applyNumberFormat="0" applyFont="0" applyFill="0" applyBorder="0" applyAlignment="0"/>
    <xf numFmtId="0" fontId="4" fillId="0" borderId="0" applyNumberFormat="0" applyFont="0" applyFill="0" applyBorder="0" applyAlignment="0"/>
    <xf numFmtId="0" fontId="11" fillId="0" borderId="0" applyFill="0">
      <alignment horizontal="left" indent="2"/>
    </xf>
    <xf numFmtId="0" fontId="4" fillId="0" borderId="0" applyFill="0">
      <alignment horizontal="left"/>
    </xf>
    <xf numFmtId="164" fontId="4" fillId="0" borderId="0" applyFill="0"/>
    <xf numFmtId="0" fontId="4" fillId="0" borderId="0" applyNumberFormat="0" applyFont="0" applyBorder="0" applyAlignment="0"/>
    <xf numFmtId="0" fontId="4" fillId="0" borderId="0" applyNumberFormat="0" applyFont="0" applyBorder="0" applyAlignment="0"/>
    <xf numFmtId="0" fontId="13" fillId="0" borderId="0">
      <alignment horizontal="left" indent="3"/>
    </xf>
    <xf numFmtId="0" fontId="4" fillId="0" borderId="0" applyFill="0">
      <alignment horizontal="left"/>
    </xf>
    <xf numFmtId="164" fontId="4" fillId="0" borderId="0" applyFill="0"/>
    <xf numFmtId="0" fontId="4" fillId="0" borderId="0" applyNumberFormat="0" applyFont="0" applyBorder="0" applyAlignment="0"/>
    <xf numFmtId="0" fontId="4" fillId="0" borderId="0" applyNumberFormat="0" applyFont="0" applyBorder="0" applyAlignment="0"/>
    <xf numFmtId="0" fontId="14" fillId="0" borderId="0">
      <alignment horizontal="left" indent="4"/>
    </xf>
    <xf numFmtId="0" fontId="4" fillId="0" borderId="0" applyFill="0">
      <alignment horizontal="left"/>
    </xf>
    <xf numFmtId="164" fontId="4" fillId="0" borderId="0" applyFill="0"/>
    <xf numFmtId="0" fontId="4" fillId="0" borderId="0" applyNumberFormat="0" applyFont="0" applyBorder="0" applyAlignment="0"/>
    <xf numFmtId="0" fontId="4" fillId="0" borderId="0" applyNumberFormat="0" applyFont="0" applyBorder="0" applyAlignment="0"/>
    <xf numFmtId="0" fontId="14" fillId="0" borderId="0">
      <alignment horizontal="left" indent="5"/>
    </xf>
    <xf numFmtId="0" fontId="4" fillId="0" borderId="0" applyFill="0">
      <alignment horizontal="left"/>
    </xf>
    <xf numFmtId="164" fontId="4" fillId="0" borderId="0" applyFill="0"/>
    <xf numFmtId="0" fontId="4" fillId="0" borderId="0" applyNumberFormat="0" applyFont="0" applyFill="0" applyBorder="0" applyAlignment="0"/>
    <xf numFmtId="0" fontId="4" fillId="0" borderId="0" applyNumberFormat="0" applyFont="0" applyFill="0" applyBorder="0" applyAlignment="0"/>
    <xf numFmtId="0" fontId="4" fillId="0" borderId="0" applyFill="0">
      <alignment horizontal="left"/>
    </xf>
    <xf numFmtId="170" fontId="4" fillId="3" borderId="0" applyNumberFormat="0" applyFont="0" applyBorder="0" applyAlignment="0" applyProtection="0"/>
    <xf numFmtId="170" fontId="4" fillId="3" borderId="0" applyNumberFormat="0" applyFont="0" applyBorder="0" applyAlignment="0" applyProtection="0"/>
    <xf numFmtId="0" fontId="15" fillId="0" borderId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17" applyNumberFormat="0" applyAlignment="0" applyProtection="0"/>
    <xf numFmtId="0" fontId="24" fillId="8" borderId="18" applyNumberFormat="0" applyAlignment="0" applyProtection="0"/>
    <xf numFmtId="0" fontId="25" fillId="8" borderId="17" applyNumberFormat="0" applyAlignment="0" applyProtection="0"/>
    <xf numFmtId="0" fontId="26" fillId="0" borderId="19" applyNumberFormat="0" applyFill="0" applyAlignment="0" applyProtection="0"/>
    <xf numFmtId="0" fontId="27" fillId="9" borderId="20" applyNumberFormat="0" applyAlignment="0" applyProtection="0"/>
    <xf numFmtId="0" fontId="28" fillId="0" borderId="0" applyNumberFormat="0" applyFill="0" applyBorder="0" applyAlignment="0" applyProtection="0"/>
    <xf numFmtId="0" fontId="1" fillId="10" borderId="21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22" applyNumberFormat="0" applyFill="0" applyAlignment="0" applyProtection="0"/>
    <xf numFmtId="0" fontId="3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1" fillId="34" borderId="0" applyNumberFormat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4">
    <xf numFmtId="0" fontId="0" fillId="0" borderId="0" xfId="0"/>
    <xf numFmtId="43" fontId="0" fillId="0" borderId="0" xfId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4" fontId="0" fillId="0" borderId="0" xfId="0" applyNumberFormat="1"/>
    <xf numFmtId="43" fontId="0" fillId="0" borderId="0" xfId="1" applyFont="1" applyFill="1" applyAlignment="1">
      <alignment horizontal="right"/>
    </xf>
    <xf numFmtId="43" fontId="0" fillId="0" borderId="0" xfId="1" applyFont="1" applyFill="1"/>
    <xf numFmtId="0" fontId="2" fillId="0" borderId="0" xfId="0" applyFont="1"/>
    <xf numFmtId="1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43" fontId="0" fillId="0" borderId="0" xfId="0" applyNumberFormat="1"/>
    <xf numFmtId="43" fontId="0" fillId="0" borderId="1" xfId="1" applyFont="1" applyBorder="1" applyAlignment="1">
      <alignment horizontal="right"/>
    </xf>
    <xf numFmtId="6" fontId="0" fillId="0" borderId="0" xfId="0" applyNumberFormat="1"/>
    <xf numFmtId="14" fontId="0" fillId="0" borderId="0" xfId="0" applyNumberFormat="1" applyAlignment="1">
      <alignment horizontal="left"/>
    </xf>
    <xf numFmtId="43" fontId="0" fillId="0" borderId="0" xfId="1" applyFont="1"/>
    <xf numFmtId="43" fontId="0" fillId="0" borderId="0" xfId="1" applyFont="1" applyBorder="1"/>
    <xf numFmtId="0" fontId="2" fillId="0" borderId="0" xfId="0" applyFont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4" fillId="0" borderId="6" xfId="0" applyFont="1" applyBorder="1" applyAlignment="1">
      <alignment horizontal="left"/>
    </xf>
    <xf numFmtId="43" fontId="0" fillId="0" borderId="0" xfId="1" applyFont="1" applyFill="1" applyBorder="1"/>
    <xf numFmtId="0" fontId="0" fillId="0" borderId="7" xfId="0" applyBorder="1"/>
    <xf numFmtId="0" fontId="0" fillId="0" borderId="6" xfId="0" applyBorder="1" applyAlignment="1">
      <alignment horizontal="left"/>
    </xf>
    <xf numFmtId="0" fontId="0" fillId="0" borderId="1" xfId="0" applyBorder="1"/>
    <xf numFmtId="43" fontId="0" fillId="0" borderId="1" xfId="1" applyFont="1" applyFill="1" applyBorder="1"/>
    <xf numFmtId="0" fontId="0" fillId="0" borderId="8" xfId="0" applyBorder="1" applyAlignment="1">
      <alignment horizontal="left"/>
    </xf>
    <xf numFmtId="0" fontId="0" fillId="0" borderId="9" xfId="0" applyBorder="1"/>
    <xf numFmtId="43" fontId="0" fillId="0" borderId="9" xfId="1" applyFont="1" applyFill="1" applyBorder="1"/>
    <xf numFmtId="43" fontId="0" fillId="0" borderId="0" xfId="7" applyFont="1" applyFill="1" applyBorder="1"/>
    <xf numFmtId="43" fontId="0" fillId="0" borderId="1" xfId="7" applyFont="1" applyBorder="1"/>
    <xf numFmtId="43" fontId="0" fillId="0" borderId="11" xfId="1" applyFont="1" applyBorder="1"/>
    <xf numFmtId="43" fontId="0" fillId="0" borderId="1" xfId="0" applyNumberFormat="1" applyBorder="1"/>
    <xf numFmtId="43" fontId="4" fillId="0" borderId="0" xfId="1" applyFont="1"/>
    <xf numFmtId="10" fontId="0" fillId="0" borderId="7" xfId="84" applyNumberFormat="1" applyFont="1" applyFill="1" applyBorder="1" applyAlignment="1">
      <alignment horizontal="right"/>
    </xf>
    <xf numFmtId="43" fontId="0" fillId="0" borderId="7" xfId="0" applyNumberFormat="1" applyBorder="1" applyAlignment="1">
      <alignment horizontal="right"/>
    </xf>
    <xf numFmtId="43" fontId="0" fillId="0" borderId="12" xfId="1" applyFont="1" applyFill="1" applyBorder="1"/>
    <xf numFmtId="10" fontId="0" fillId="0" borderId="13" xfId="84" applyNumberFormat="1" applyFont="1" applyFill="1" applyBorder="1" applyAlignment="1">
      <alignment horizontal="right"/>
    </xf>
    <xf numFmtId="43" fontId="0" fillId="0" borderId="12" xfId="7" applyFont="1" applyFill="1" applyBorder="1"/>
    <xf numFmtId="0" fontId="4" fillId="0" borderId="0" xfId="24" applyAlignment="1">
      <alignment horizontal="left"/>
    </xf>
    <xf numFmtId="0" fontId="0" fillId="0" borderId="0" xfId="0" quotePrefix="1" applyAlignment="1">
      <alignment horizontal="right"/>
    </xf>
    <xf numFmtId="0" fontId="3" fillId="0" borderId="0" xfId="0" applyFont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173" fontId="0" fillId="0" borderId="0" xfId="0" applyNumberFormat="1"/>
    <xf numFmtId="43" fontId="4" fillId="0" borderId="0" xfId="1" applyFont="1" applyFill="1"/>
    <xf numFmtId="0" fontId="4" fillId="0" borderId="0" xfId="24"/>
    <xf numFmtId="0" fontId="4" fillId="0" borderId="0" xfId="24" applyAlignment="1">
      <alignment horizontal="right"/>
    </xf>
    <xf numFmtId="0" fontId="4" fillId="0" borderId="23" xfId="24" applyBorder="1" applyAlignment="1">
      <alignment horizontal="right" wrapText="1"/>
    </xf>
    <xf numFmtId="43" fontId="4" fillId="0" borderId="0" xfId="1" applyFont="1" applyAlignment="1">
      <alignment horizontal="left"/>
    </xf>
    <xf numFmtId="43" fontId="0" fillId="0" borderId="0" xfId="7" applyFont="1" applyBorder="1"/>
    <xf numFmtId="43" fontId="0" fillId="0" borderId="0" xfId="7" applyFont="1"/>
    <xf numFmtId="0" fontId="4" fillId="0" borderId="1" xfId="24" applyBorder="1" applyAlignment="1">
      <alignment horizontal="left"/>
    </xf>
    <xf numFmtId="43" fontId="4" fillId="0" borderId="0" xfId="24" applyNumberFormat="1"/>
    <xf numFmtId="0" fontId="32" fillId="0" borderId="0" xfId="24" applyFont="1" applyAlignment="1">
      <alignment horizontal="left"/>
    </xf>
    <xf numFmtId="0" fontId="32" fillId="0" borderId="0" xfId="24" applyFont="1"/>
    <xf numFmtId="0" fontId="32" fillId="0" borderId="0" xfId="24" applyFont="1" applyAlignment="1">
      <alignment horizontal="right"/>
    </xf>
    <xf numFmtId="0" fontId="4" fillId="0" borderId="0" xfId="0" applyFont="1" applyAlignment="1">
      <alignment horizontal="left"/>
    </xf>
    <xf numFmtId="0" fontId="33" fillId="0" borderId="0" xfId="24" applyFont="1" applyAlignment="1">
      <alignment horizontal="right" wrapText="1"/>
    </xf>
    <xf numFmtId="14" fontId="33" fillId="0" borderId="0" xfId="24" applyNumberFormat="1" applyFont="1" applyAlignment="1">
      <alignment horizontal="right" wrapText="1"/>
    </xf>
    <xf numFmtId="0" fontId="33" fillId="0" borderId="0" xfId="24" applyFont="1" applyAlignment="1">
      <alignment horizontal="left"/>
    </xf>
    <xf numFmtId="0" fontId="4" fillId="0" borderId="0" xfId="24" applyAlignment="1">
      <alignment wrapText="1"/>
    </xf>
    <xf numFmtId="0" fontId="4" fillId="0" borderId="0" xfId="24" applyAlignment="1">
      <alignment vertical="center" wrapText="1"/>
    </xf>
    <xf numFmtId="43" fontId="0" fillId="0" borderId="0" xfId="7" applyFont="1" applyFill="1" applyBorder="1" applyAlignment="1">
      <alignment vertical="center"/>
    </xf>
    <xf numFmtId="0" fontId="6" fillId="0" borderId="1" xfId="24" applyFont="1" applyBorder="1" applyAlignment="1">
      <alignment horizontal="left"/>
    </xf>
    <xf numFmtId="43" fontId="30" fillId="0" borderId="1" xfId="7" applyFont="1" applyFill="1" applyBorder="1"/>
    <xf numFmtId="0" fontId="4" fillId="0" borderId="0" xfId="24" applyAlignment="1">
      <alignment vertical="center"/>
    </xf>
    <xf numFmtId="0" fontId="6" fillId="0" borderId="1" xfId="24" applyFont="1" applyBorder="1"/>
    <xf numFmtId="43" fontId="34" fillId="0" borderId="0" xfId="1" applyFont="1" applyBorder="1"/>
    <xf numFmtId="43" fontId="34" fillId="0" borderId="0" xfId="1" applyFont="1" applyFill="1" applyBorder="1"/>
    <xf numFmtId="43" fontId="34" fillId="0" borderId="0" xfId="1" applyFont="1" applyFill="1" applyAlignment="1">
      <alignment horizontal="right"/>
    </xf>
    <xf numFmtId="43" fontId="34" fillId="0" borderId="1" xfId="1" applyFont="1" applyBorder="1"/>
    <xf numFmtId="43" fontId="4" fillId="0" borderId="23" xfId="1" applyFont="1" applyBorder="1" applyAlignment="1">
      <alignment horizontal="right" wrapText="1"/>
    </xf>
    <xf numFmtId="0" fontId="36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right" wrapText="1"/>
    </xf>
    <xf numFmtId="174" fontId="0" fillId="0" borderId="0" xfId="1" applyNumberFormat="1" applyFont="1" applyBorder="1"/>
    <xf numFmtId="0" fontId="4" fillId="0" borderId="0" xfId="29"/>
    <xf numFmtId="168" fontId="0" fillId="0" borderId="0" xfId="20" applyFont="1"/>
    <xf numFmtId="0" fontId="6" fillId="0" borderId="0" xfId="29" applyFont="1"/>
    <xf numFmtId="168" fontId="0" fillId="0" borderId="24" xfId="20" applyFont="1" applyBorder="1"/>
    <xf numFmtId="0" fontId="0" fillId="0" borderId="11" xfId="29" applyFont="1" applyBorder="1"/>
    <xf numFmtId="0" fontId="35" fillId="0" borderId="11" xfId="29" applyFont="1" applyBorder="1"/>
    <xf numFmtId="168" fontId="0" fillId="0" borderId="11" xfId="20" applyFont="1" applyBorder="1"/>
    <xf numFmtId="0" fontId="30" fillId="0" borderId="0" xfId="0" applyFont="1"/>
    <xf numFmtId="0" fontId="28" fillId="0" borderId="0" xfId="0" applyFont="1"/>
    <xf numFmtId="174" fontId="0" fillId="0" borderId="0" xfId="1" applyNumberFormat="1" applyFont="1" applyFill="1" applyBorder="1"/>
    <xf numFmtId="43" fontId="30" fillId="0" borderId="1" xfId="1" applyFont="1" applyBorder="1"/>
    <xf numFmtId="0" fontId="2" fillId="0" borderId="4" xfId="0" applyFont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pivotButton="1"/>
    <xf numFmtId="0" fontId="0" fillId="0" borderId="23" xfId="0" applyBorder="1"/>
    <xf numFmtId="0" fontId="30" fillId="0" borderId="0" xfId="0" applyFont="1" applyAlignment="1">
      <alignment wrapText="1"/>
    </xf>
    <xf numFmtId="43" fontId="0" fillId="0" borderId="9" xfId="1" applyFont="1" applyBorder="1"/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0" xfId="0" applyBorder="1"/>
    <xf numFmtId="43" fontId="0" fillId="0" borderId="23" xfId="1" applyFont="1" applyFill="1" applyBorder="1"/>
    <xf numFmtId="0" fontId="0" fillId="35" borderId="7" xfId="0" applyFill="1" applyBorder="1"/>
    <xf numFmtId="0" fontId="0" fillId="0" borderId="7" xfId="0" applyBorder="1" applyAlignment="1">
      <alignment horizontal="right"/>
    </xf>
    <xf numFmtId="168" fontId="0" fillId="0" borderId="0" xfId="20" applyFont="1" applyBorder="1"/>
    <xf numFmtId="0" fontId="0" fillId="35" borderId="6" xfId="0" applyFill="1" applyBorder="1"/>
    <xf numFmtId="0" fontId="33" fillId="0" borderId="0" xfId="29" applyFont="1"/>
    <xf numFmtId="168" fontId="0" fillId="0" borderId="0" xfId="0" applyNumberFormat="1"/>
    <xf numFmtId="14" fontId="0" fillId="0" borderId="9" xfId="0" applyNumberFormat="1" applyBorder="1"/>
    <xf numFmtId="44" fontId="0" fillId="0" borderId="0" xfId="0" applyNumberFormat="1"/>
    <xf numFmtId="0" fontId="0" fillId="0" borderId="11" xfId="0" applyBorder="1"/>
    <xf numFmtId="0" fontId="0" fillId="0" borderId="25" xfId="0" applyBorder="1"/>
    <xf numFmtId="44" fontId="0" fillId="0" borderId="0" xfId="133" applyFont="1"/>
    <xf numFmtId="43" fontId="30" fillId="0" borderId="11" xfId="1" applyFont="1" applyBorder="1"/>
    <xf numFmtId="43" fontId="4" fillId="0" borderId="1" xfId="24" applyNumberFormat="1" applyBorder="1" applyAlignment="1">
      <alignment horizontal="left"/>
    </xf>
    <xf numFmtId="14" fontId="0" fillId="0" borderId="9" xfId="0" applyNumberFormat="1" applyBorder="1" applyAlignment="1">
      <alignment horizontal="left"/>
    </xf>
    <xf numFmtId="43" fontId="0" fillId="0" borderId="9" xfId="1" applyFont="1" applyFill="1" applyBorder="1" applyAlignment="1">
      <alignment horizontal="right"/>
    </xf>
    <xf numFmtId="0" fontId="27" fillId="36" borderId="26" xfId="0" applyFont="1" applyFill="1" applyBorder="1"/>
    <xf numFmtId="0" fontId="27" fillId="36" borderId="27" xfId="0" applyFont="1" applyFill="1" applyBorder="1"/>
    <xf numFmtId="0" fontId="0" fillId="37" borderId="29" xfId="0" applyFill="1" applyBorder="1"/>
    <xf numFmtId="43" fontId="30" fillId="0" borderId="0" xfId="0" applyNumberFormat="1" applyFont="1"/>
    <xf numFmtId="43" fontId="0" fillId="0" borderId="1" xfId="1" applyFont="1" applyBorder="1"/>
    <xf numFmtId="0" fontId="30" fillId="0" borderId="0" xfId="0" applyFont="1" applyAlignment="1">
      <alignment horizontal="right"/>
    </xf>
    <xf numFmtId="0" fontId="30" fillId="0" borderId="3" xfId="0" applyFont="1" applyBorder="1"/>
    <xf numFmtId="43" fontId="30" fillId="0" borderId="5" xfId="1" applyFont="1" applyBorder="1"/>
    <xf numFmtId="0" fontId="30" fillId="0" borderId="6" xfId="0" applyFont="1" applyBorder="1"/>
    <xf numFmtId="43" fontId="30" fillId="0" borderId="7" xfId="1" applyFont="1" applyBorder="1"/>
    <xf numFmtId="0" fontId="0" fillId="0" borderId="6" xfId="0" applyBorder="1"/>
    <xf numFmtId="43" fontId="0" fillId="0" borderId="7" xfId="1" applyFont="1" applyBorder="1"/>
    <xf numFmtId="0" fontId="0" fillId="0" borderId="30" xfId="0" applyBorder="1"/>
    <xf numFmtId="43" fontId="0" fillId="0" borderId="13" xfId="1" applyFont="1" applyBorder="1"/>
    <xf numFmtId="0" fontId="0" fillId="0" borderId="8" xfId="0" applyBorder="1"/>
    <xf numFmtId="0" fontId="39" fillId="0" borderId="0" xfId="0" applyFont="1"/>
    <xf numFmtId="43" fontId="1" fillId="0" borderId="0" xfId="1" applyFont="1" applyBorder="1"/>
    <xf numFmtId="14" fontId="0" fillId="37" borderId="28" xfId="0" applyNumberFormat="1" applyFill="1" applyBorder="1"/>
    <xf numFmtId="43" fontId="0" fillId="37" borderId="29" xfId="1" applyFont="1" applyFill="1" applyBorder="1"/>
    <xf numFmtId="0" fontId="0" fillId="35" borderId="0" xfId="0" applyFill="1"/>
    <xf numFmtId="43" fontId="30" fillId="0" borderId="1" xfId="0" applyNumberFormat="1" applyFont="1" applyBorder="1"/>
  </cellXfs>
  <cellStyles count="134">
    <cellStyle name="_Book1" xfId="2" xr:uid="{00000000-0005-0000-0000-000000000000}"/>
    <cellStyle name="_Book1 2" xfId="3" xr:uid="{00000000-0005-0000-0000-000001000000}"/>
    <cellStyle name="20% - Accent1" xfId="103" builtinId="30" customBuiltin="1"/>
    <cellStyle name="20% - Accent2" xfId="107" builtinId="34" customBuiltin="1"/>
    <cellStyle name="20% - Accent3" xfId="111" builtinId="38" customBuiltin="1"/>
    <cellStyle name="20% - Accent4" xfId="115" builtinId="42" customBuiltin="1"/>
    <cellStyle name="20% - Accent5" xfId="119" builtinId="46" customBuiltin="1"/>
    <cellStyle name="20% - Accent6" xfId="123" builtinId="50" customBuiltin="1"/>
    <cellStyle name="40% - Accent1" xfId="104" builtinId="31" customBuiltin="1"/>
    <cellStyle name="40% - Accent2" xfId="108" builtinId="35" customBuiltin="1"/>
    <cellStyle name="40% - Accent3" xfId="112" builtinId="39" customBuiltin="1"/>
    <cellStyle name="40% - Accent4" xfId="116" builtinId="43" customBuiltin="1"/>
    <cellStyle name="40% - Accent5" xfId="120" builtinId="47" customBuiltin="1"/>
    <cellStyle name="40% - Accent6" xfId="124" builtinId="51" customBuiltin="1"/>
    <cellStyle name="60% - Accent1" xfId="105" builtinId="32" customBuiltin="1"/>
    <cellStyle name="60% - Accent2" xfId="109" builtinId="36" customBuiltin="1"/>
    <cellStyle name="60% - Accent3" xfId="113" builtinId="40" customBuiltin="1"/>
    <cellStyle name="60% - Accent4" xfId="117" builtinId="44" customBuiltin="1"/>
    <cellStyle name="60% - Accent5" xfId="121" builtinId="48" customBuiltin="1"/>
    <cellStyle name="60% - Accent6" xfId="125" builtinId="52" customBuiltin="1"/>
    <cellStyle name="Accent1" xfId="102" builtinId="29" customBuiltin="1"/>
    <cellStyle name="Accent2" xfId="106" builtinId="33" customBuiltin="1"/>
    <cellStyle name="Accent3" xfId="110" builtinId="37" customBuiltin="1"/>
    <cellStyle name="Accent4" xfId="114" builtinId="41" customBuiltin="1"/>
    <cellStyle name="Accent5" xfId="118" builtinId="45" customBuiltin="1"/>
    <cellStyle name="Accent6" xfId="122" builtinId="49" customBuiltin="1"/>
    <cellStyle name="Bad" xfId="91" builtinId="27" customBuiltin="1"/>
    <cellStyle name="C00B" xfId="4" xr:uid="{00000000-0005-0000-0000-00001B000000}"/>
    <cellStyle name="C05A" xfId="5" xr:uid="{00000000-0005-0000-0000-00001C000000}"/>
    <cellStyle name="C05B" xfId="6" xr:uid="{00000000-0005-0000-0000-00001D000000}"/>
    <cellStyle name="Calculation" xfId="95" builtinId="22" customBuiltin="1"/>
    <cellStyle name="Check Cell" xfId="97" builtinId="23" customBuiltin="1"/>
    <cellStyle name="Comma" xfId="1" builtinId="3"/>
    <cellStyle name="Comma 2" xfId="7" xr:uid="{00000000-0005-0000-0000-000021000000}"/>
    <cellStyle name="Comma 2 2" xfId="8" xr:uid="{00000000-0005-0000-0000-000022000000}"/>
    <cellStyle name="Comma 2 3" xfId="9" xr:uid="{00000000-0005-0000-0000-000023000000}"/>
    <cellStyle name="Comma 2 4" xfId="10" xr:uid="{00000000-0005-0000-0000-000024000000}"/>
    <cellStyle name="Comma 2 5" xfId="11" xr:uid="{00000000-0005-0000-0000-000025000000}"/>
    <cellStyle name="Comma 2 6" xfId="129" xr:uid="{00000000-0005-0000-0000-000026000000}"/>
    <cellStyle name="Comma 3" xfId="12" xr:uid="{00000000-0005-0000-0000-000027000000}"/>
    <cellStyle name="Comma 3 2" xfId="13" xr:uid="{00000000-0005-0000-0000-000028000000}"/>
    <cellStyle name="Comma 3 2 2" xfId="132" xr:uid="{00000000-0005-0000-0000-000029000000}"/>
    <cellStyle name="Comma 3 3" xfId="130" xr:uid="{00000000-0005-0000-0000-00002A000000}"/>
    <cellStyle name="Comma 4" xfId="14" xr:uid="{00000000-0005-0000-0000-00002B000000}"/>
    <cellStyle name="Comma 4 2" xfId="15" xr:uid="{00000000-0005-0000-0000-00002C000000}"/>
    <cellStyle name="Comma 5" xfId="16" xr:uid="{00000000-0005-0000-0000-00002D000000}"/>
    <cellStyle name="Comma 6" xfId="17" xr:uid="{00000000-0005-0000-0000-00002E000000}"/>
    <cellStyle name="Comma 6 2" xfId="127" xr:uid="{00000000-0005-0000-0000-00002F000000}"/>
    <cellStyle name="Currency" xfId="133" builtinId="4"/>
    <cellStyle name="Currency 2" xfId="18" xr:uid="{00000000-0005-0000-0000-000030000000}"/>
    <cellStyle name="Currency 2 2" xfId="19" xr:uid="{00000000-0005-0000-0000-000031000000}"/>
    <cellStyle name="Currency 2 3" xfId="131" xr:uid="{00000000-0005-0000-0000-000032000000}"/>
    <cellStyle name="Currency 3" xfId="20" xr:uid="{00000000-0005-0000-0000-000033000000}"/>
    <cellStyle name="Currency 3 2" xfId="128" xr:uid="{00000000-0005-0000-0000-000034000000}"/>
    <cellStyle name="Currency 4" xfId="126" xr:uid="{00000000-0005-0000-0000-000035000000}"/>
    <cellStyle name="Detail" xfId="21" xr:uid="{00000000-0005-0000-0000-000036000000}"/>
    <cellStyle name="Explanatory Text" xfId="100" builtinId="53" customBuiltin="1"/>
    <cellStyle name="Good" xfId="90" builtinId="26" customBuiltin="1"/>
    <cellStyle name="Heading 1" xfId="86" builtinId="16" customBuiltin="1"/>
    <cellStyle name="Heading 2" xfId="87" builtinId="17" customBuiltin="1"/>
    <cellStyle name="Heading 3" xfId="88" builtinId="18" customBuiltin="1"/>
    <cellStyle name="Heading 4" xfId="89" builtinId="19" customBuiltin="1"/>
    <cellStyle name="Input" xfId="93" builtinId="20" customBuiltin="1"/>
    <cellStyle name="Linked Cell" xfId="96" builtinId="24" customBuiltin="1"/>
    <cellStyle name="Neutral" xfId="92" builtinId="28" customBuiltin="1"/>
    <cellStyle name="No Shade" xfId="22" xr:uid="{00000000-0005-0000-0000-000040000000}"/>
    <cellStyle name="No Shade 2" xfId="23" xr:uid="{00000000-0005-0000-0000-000041000000}"/>
    <cellStyle name="Normal" xfId="0" builtinId="0"/>
    <cellStyle name="Normal 2" xfId="24" xr:uid="{00000000-0005-0000-0000-000043000000}"/>
    <cellStyle name="Normal 2 2" xfId="25" xr:uid="{00000000-0005-0000-0000-000044000000}"/>
    <cellStyle name="Normal 2 2 2" xfId="26" xr:uid="{00000000-0005-0000-0000-000045000000}"/>
    <cellStyle name="Normal 2 3" xfId="27" xr:uid="{00000000-0005-0000-0000-000046000000}"/>
    <cellStyle name="Normal 2 3 2" xfId="28" xr:uid="{00000000-0005-0000-0000-000047000000}"/>
    <cellStyle name="Normal 3" xfId="29" xr:uid="{00000000-0005-0000-0000-000048000000}"/>
    <cellStyle name="Normal 4" xfId="30" xr:uid="{00000000-0005-0000-0000-000049000000}"/>
    <cellStyle name="Normal 5" xfId="31" xr:uid="{00000000-0005-0000-0000-00004A000000}"/>
    <cellStyle name="Normal 5 2" xfId="32" xr:uid="{00000000-0005-0000-0000-00004B000000}"/>
    <cellStyle name="Normal 5 3" xfId="33" xr:uid="{00000000-0005-0000-0000-00004C000000}"/>
    <cellStyle name="Normal 5 4" xfId="34" xr:uid="{00000000-0005-0000-0000-00004D000000}"/>
    <cellStyle name="Normal 6" xfId="35" xr:uid="{00000000-0005-0000-0000-00004E000000}"/>
    <cellStyle name="Normal 6 2" xfId="36" xr:uid="{00000000-0005-0000-0000-00004F000000}"/>
    <cellStyle name="Normal 6 3" xfId="37" xr:uid="{00000000-0005-0000-0000-000050000000}"/>
    <cellStyle name="Normal 7" xfId="38" xr:uid="{00000000-0005-0000-0000-000051000000}"/>
    <cellStyle name="Normal0" xfId="39" xr:uid="{00000000-0005-0000-0000-000052000000}"/>
    <cellStyle name="Note" xfId="99" builtinId="10" customBuiltin="1"/>
    <cellStyle name="Output" xfId="94" builtinId="21" customBuiltin="1"/>
    <cellStyle name="Percent" xfId="84" builtinId="5"/>
    <cellStyle name="Percent 2" xfId="40" xr:uid="{00000000-0005-0000-0000-000056000000}"/>
    <cellStyle name="Percent 2 2" xfId="41" xr:uid="{00000000-0005-0000-0000-000057000000}"/>
    <cellStyle name="Percent 3" xfId="42" xr:uid="{00000000-0005-0000-0000-000058000000}"/>
    <cellStyle name="PSDetail" xfId="43" xr:uid="{00000000-0005-0000-0000-000059000000}"/>
    <cellStyle name="PSDetail 2" xfId="44" xr:uid="{00000000-0005-0000-0000-00005A000000}"/>
    <cellStyle name="R00A" xfId="45" xr:uid="{00000000-0005-0000-0000-00005B000000}"/>
    <cellStyle name="R00B" xfId="46" xr:uid="{00000000-0005-0000-0000-00005C000000}"/>
    <cellStyle name="R00L" xfId="47" xr:uid="{00000000-0005-0000-0000-00005D000000}"/>
    <cellStyle name="R01A" xfId="48" xr:uid="{00000000-0005-0000-0000-00005E000000}"/>
    <cellStyle name="R01B" xfId="49" xr:uid="{00000000-0005-0000-0000-00005F000000}"/>
    <cellStyle name="R01H" xfId="50" xr:uid="{00000000-0005-0000-0000-000060000000}"/>
    <cellStyle name="R01L" xfId="51" xr:uid="{00000000-0005-0000-0000-000061000000}"/>
    <cellStyle name="R02A" xfId="52" xr:uid="{00000000-0005-0000-0000-000062000000}"/>
    <cellStyle name="R02B" xfId="53" xr:uid="{00000000-0005-0000-0000-000063000000}"/>
    <cellStyle name="R02B 2" xfId="54" xr:uid="{00000000-0005-0000-0000-000064000000}"/>
    <cellStyle name="R02H" xfId="55" xr:uid="{00000000-0005-0000-0000-000065000000}"/>
    <cellStyle name="R02L" xfId="56" xr:uid="{00000000-0005-0000-0000-000066000000}"/>
    <cellStyle name="R03A" xfId="57" xr:uid="{00000000-0005-0000-0000-000067000000}"/>
    <cellStyle name="R03B" xfId="58" xr:uid="{00000000-0005-0000-0000-000068000000}"/>
    <cellStyle name="R03B 2" xfId="59" xr:uid="{00000000-0005-0000-0000-000069000000}"/>
    <cellStyle name="R03H" xfId="60" xr:uid="{00000000-0005-0000-0000-00006A000000}"/>
    <cellStyle name="R03L" xfId="61" xr:uid="{00000000-0005-0000-0000-00006B000000}"/>
    <cellStyle name="R04A" xfId="62" xr:uid="{00000000-0005-0000-0000-00006C000000}"/>
    <cellStyle name="R04B" xfId="63" xr:uid="{00000000-0005-0000-0000-00006D000000}"/>
    <cellStyle name="R04B 2" xfId="64" xr:uid="{00000000-0005-0000-0000-00006E000000}"/>
    <cellStyle name="R04H" xfId="65" xr:uid="{00000000-0005-0000-0000-00006F000000}"/>
    <cellStyle name="R04L" xfId="66" xr:uid="{00000000-0005-0000-0000-000070000000}"/>
    <cellStyle name="R05A" xfId="67" xr:uid="{00000000-0005-0000-0000-000071000000}"/>
    <cellStyle name="R05B" xfId="68" xr:uid="{00000000-0005-0000-0000-000072000000}"/>
    <cellStyle name="R05B 2" xfId="69" xr:uid="{00000000-0005-0000-0000-000073000000}"/>
    <cellStyle name="R05H" xfId="70" xr:uid="{00000000-0005-0000-0000-000074000000}"/>
    <cellStyle name="R05L" xfId="71" xr:uid="{00000000-0005-0000-0000-000075000000}"/>
    <cellStyle name="R06A" xfId="72" xr:uid="{00000000-0005-0000-0000-000076000000}"/>
    <cellStyle name="R06B" xfId="73" xr:uid="{00000000-0005-0000-0000-000077000000}"/>
    <cellStyle name="R06B 2" xfId="74" xr:uid="{00000000-0005-0000-0000-000078000000}"/>
    <cellStyle name="R06H" xfId="75" xr:uid="{00000000-0005-0000-0000-000079000000}"/>
    <cellStyle name="R06L" xfId="76" xr:uid="{00000000-0005-0000-0000-00007A000000}"/>
    <cellStyle name="R07A" xfId="77" xr:uid="{00000000-0005-0000-0000-00007B000000}"/>
    <cellStyle name="R07B" xfId="78" xr:uid="{00000000-0005-0000-0000-00007C000000}"/>
    <cellStyle name="R07B 2" xfId="79" xr:uid="{00000000-0005-0000-0000-00007D000000}"/>
    <cellStyle name="R07L" xfId="80" xr:uid="{00000000-0005-0000-0000-00007E000000}"/>
    <cellStyle name="Shade" xfId="81" xr:uid="{00000000-0005-0000-0000-00007F000000}"/>
    <cellStyle name="Shade 2" xfId="82" xr:uid="{00000000-0005-0000-0000-000080000000}"/>
    <cellStyle name="Style 1" xfId="83" xr:uid="{00000000-0005-0000-0000-000081000000}"/>
    <cellStyle name="Title" xfId="85" builtinId="15" customBuiltin="1"/>
    <cellStyle name="Total" xfId="101" builtinId="25" customBuiltin="1"/>
    <cellStyle name="Warning Text" xfId="98" builtinId="11" customBuiltin="1"/>
  </cellStyles>
  <dxfs count="5">
    <dxf>
      <numFmt numFmtId="175" formatCode="d/mm/yyyy"/>
    </dxf>
    <dxf>
      <numFmt numFmtId="19" formatCode="dd/mm/yyyy"/>
    </dxf>
    <dxf>
      <numFmt numFmtId="175" formatCode="d/mm/yyyy"/>
    </dxf>
    <dxf>
      <numFmt numFmtId="175" formatCode="d/mm/yyyy"/>
    </dxf>
    <dxf>
      <numFmt numFmtId="35" formatCode="_-* #,##0.00_-;\-* #,##0.0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5</xdr:row>
      <xdr:rowOff>0</xdr:rowOff>
    </xdr:from>
    <xdr:to>
      <xdr:col>14</xdr:col>
      <xdr:colOff>152762</xdr:colOff>
      <xdr:row>16</xdr:row>
      <xdr:rowOff>171766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00E02C-0D61-58E7-4C96-2D9834E5D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11000" y="962025"/>
          <a:ext cx="2591162" cy="226726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eungw4/Local%20Settings/Temp/Cards%20(version%2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LSERVER\Shared\data\0_Client\Groups\Verduci%20Group\Verduci%20Family%20Trust\2012\Verduci%20FT%20FInancials%20working%20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LSERVER\Shared\COSTING\PROJECTS\0248_Consumer%20Finance\1_10%20FY2008\2%20Master%20Data\6%20Customer%20Services\9%20Performance%20Model\002%20Model\Doco%20Customer%20Services%20Costing%20Dashboar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Z/SCM/xlStart/Log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Wilson%20ANZ/Cards%20(version%206)%20081017%20092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Sheet"/>
      <sheetName val="Value Chain"/>
      <sheetName val="Consumer Cards"/>
      <sheetName val="Personal Loan"/>
      <sheetName val="Commercial Cards"/>
      <sheetName val="Merchants"/>
      <sheetName val="Collection"/>
      <sheetName val="Telesal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A"/>
      <sheetName val="LL01 TB 2012"/>
      <sheetName val="LL02 Property"/>
      <sheetName val="LL03 &amp; LL04 Fixed Assets"/>
      <sheetName val="LL05 Interest &amp; Bank Charge"/>
      <sheetName val="LL06 HP recon"/>
      <sheetName val="LL07 MV Exp"/>
      <sheetName val="HirePurchase Interest GL"/>
      <sheetName val="Audi Q5 Finance"/>
      <sheetName val="FJ Cruiser Finance"/>
      <sheetName val="Tax adjustment"/>
      <sheetName val="Report"/>
    </sheetNames>
    <sheetDataSet>
      <sheetData sheetId="0">
        <row r="2">
          <cell r="A2" t="str">
            <v>Verduci Family Trust 2012 - 30/06/2012 (CLNT243)</v>
          </cell>
        </row>
      </sheetData>
      <sheetData sheetId="1"/>
      <sheetData sheetId="2">
        <row r="5">
          <cell r="P5" t="str">
            <v>2 Ling Place, Palm Bech</v>
          </cell>
        </row>
        <row r="6">
          <cell r="P6" t="str">
            <v>U17 230 Franklin St, Adelaide</v>
          </cell>
        </row>
        <row r="7">
          <cell r="P7" t="str">
            <v>U61 230 Franklin St, Adelaide</v>
          </cell>
        </row>
        <row r="8">
          <cell r="P8" t="str">
            <v>23 Pitt St, Footscray</v>
          </cell>
        </row>
        <row r="9">
          <cell r="P9" t="str">
            <v>Apt 16 42A Byron St, Footscray</v>
          </cell>
        </row>
        <row r="10">
          <cell r="P10" t="str">
            <v>Apt 19 42A Byron St, Footscray</v>
          </cell>
        </row>
        <row r="11">
          <cell r="P11" t="str">
            <v>2 Brunel St, Spotwood</v>
          </cell>
        </row>
        <row r="12">
          <cell r="P12" t="str">
            <v>Unit 1 to 8 152 Rupert St, West Footscray</v>
          </cell>
        </row>
        <row r="13">
          <cell r="P13" t="str">
            <v>11 O'Shannessy Crt, Altona Meadows</v>
          </cell>
        </row>
        <row r="14">
          <cell r="P14" t="str">
            <v>58 Wingate Ave, Ascot Vale</v>
          </cell>
        </row>
        <row r="15">
          <cell r="P15" t="str">
            <v>779 Nicholson St, North Carlton</v>
          </cell>
        </row>
        <row r="16">
          <cell r="P16" t="str">
            <v>27 Caberra Grov, Lalor</v>
          </cell>
        </row>
        <row r="17">
          <cell r="P17" t="str">
            <v>177 Greville St, Prahran</v>
          </cell>
        </row>
        <row r="18">
          <cell r="P18" t="str">
            <v>U2 167 Upper Heidelberg Rd, Ivanhoe</v>
          </cell>
        </row>
      </sheetData>
      <sheetData sheetId="3">
        <row r="5">
          <cell r="J5" t="str">
            <v>Diminishing</v>
          </cell>
        </row>
        <row r="6">
          <cell r="J6" t="str">
            <v>PrimeCost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DataSheet"/>
      <sheetName val="ChartData"/>
      <sheetName val="Main Menu"/>
      <sheetName val="Value Chain"/>
      <sheetName val="Consumer Cards"/>
      <sheetName val="Personal Loans"/>
      <sheetName val="Commercial Cards"/>
      <sheetName val="Merchants"/>
      <sheetName val="Collections"/>
      <sheetName val="Telesales"/>
      <sheetName val="Central Support"/>
      <sheetName val="Charts"/>
      <sheetName val="Reconciliation"/>
      <sheetName val="q09y_ExcelFormat"/>
    </sheetNames>
    <sheetDataSet>
      <sheetData sheetId="0" refreshError="1">
        <row r="13">
          <cell r="B13" t="str">
            <v>Oct-07</v>
          </cell>
        </row>
        <row r="14">
          <cell r="B14" t="str">
            <v>Nov-07</v>
          </cell>
        </row>
        <row r="15">
          <cell r="B15" t="str">
            <v>Dec-07</v>
          </cell>
        </row>
        <row r="16">
          <cell r="B16" t="str">
            <v>Jan-08</v>
          </cell>
        </row>
        <row r="17">
          <cell r="B17" t="str">
            <v>Feb-08</v>
          </cell>
        </row>
        <row r="18">
          <cell r="B18" t="str">
            <v>Mar-08</v>
          </cell>
        </row>
        <row r="19">
          <cell r="B19" t="str">
            <v>Apr-08</v>
          </cell>
        </row>
        <row r="20">
          <cell r="B20" t="str">
            <v>May-08</v>
          </cell>
        </row>
        <row r="21">
          <cell r="B21" t="str">
            <v>Jun-08</v>
          </cell>
        </row>
        <row r="22">
          <cell r="B22" t="str">
            <v>Jul-08</v>
          </cell>
        </row>
        <row r="23">
          <cell r="B23" t="str">
            <v>Aug-08</v>
          </cell>
        </row>
        <row r="24">
          <cell r="B24" t="str">
            <v>Sep-08</v>
          </cell>
        </row>
        <row r="25">
          <cell r="B25" t="str">
            <v>Oct-08</v>
          </cell>
        </row>
        <row r="26">
          <cell r="B26" t="str">
            <v>Nov-08</v>
          </cell>
        </row>
        <row r="27">
          <cell r="B27" t="str">
            <v>Dec-08</v>
          </cell>
        </row>
        <row r="28">
          <cell r="B28" t="str">
            <v>Jan-09</v>
          </cell>
        </row>
        <row r="29">
          <cell r="B29" t="str">
            <v>Feb-09</v>
          </cell>
        </row>
        <row r="30">
          <cell r="B30" t="str">
            <v>Mar-09</v>
          </cell>
        </row>
        <row r="31">
          <cell r="B31" t="str">
            <v>Apr-09</v>
          </cell>
        </row>
        <row r="32">
          <cell r="B32" t="str">
            <v>May-09</v>
          </cell>
        </row>
        <row r="33">
          <cell r="B33" t="str">
            <v>Jun-09</v>
          </cell>
        </row>
        <row r="34">
          <cell r="B34" t="str">
            <v>Jul-09</v>
          </cell>
        </row>
        <row r="35">
          <cell r="B35" t="str">
            <v>Aug-09</v>
          </cell>
        </row>
        <row r="36">
          <cell r="B36" t="str">
            <v>Sep-09</v>
          </cell>
        </row>
        <row r="37">
          <cell r="B37" t="str">
            <v>Oct-09</v>
          </cell>
        </row>
        <row r="38">
          <cell r="B38" t="str">
            <v>Nov-09</v>
          </cell>
        </row>
        <row r="39">
          <cell r="B39" t="str">
            <v>Dec-09</v>
          </cell>
        </row>
        <row r="40">
          <cell r="B40" t="str">
            <v>Jan-10</v>
          </cell>
        </row>
        <row r="41">
          <cell r="B41" t="str">
            <v>Feb-10</v>
          </cell>
        </row>
        <row r="42">
          <cell r="B42" t="str">
            <v>Mar-10</v>
          </cell>
        </row>
        <row r="43">
          <cell r="B43" t="str">
            <v>Apr-10</v>
          </cell>
        </row>
        <row r="44">
          <cell r="B44" t="str">
            <v>May-10</v>
          </cell>
        </row>
        <row r="45">
          <cell r="B45" t="str">
            <v>Jun-10</v>
          </cell>
        </row>
        <row r="46">
          <cell r="B46" t="str">
            <v>Jul-10</v>
          </cell>
        </row>
        <row r="47">
          <cell r="B47" t="str">
            <v>Aug-10</v>
          </cell>
        </row>
        <row r="48">
          <cell r="B48" t="str">
            <v>Sep-10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w GL"/>
      <sheetName val="CS Data"/>
      <sheetName val="Sheet2"/>
      <sheetName val="Hyperlink"/>
      <sheetName val="Mortgage Hyperlink"/>
      <sheetName val="Rosso"/>
      <sheetName val="Wilson"/>
      <sheetName val="Consumer Cards Main_Inputs"/>
      <sheetName val="Assumptions"/>
      <sheetName val="Mortgages Info"/>
      <sheetName val="Market"/>
      <sheetName val="TimeSheet"/>
      <sheetName val="Table"/>
      <sheetName val="Development Notes"/>
      <sheetName val="Monthly procedure"/>
      <sheetName val="Sheet1"/>
      <sheetName val="Doco"/>
      <sheetName val="Logic"/>
      <sheetName val="SubActivity"/>
      <sheetName val="XFER"/>
      <sheetName val="Pat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>
            <v>263</v>
          </cell>
          <cell r="C1">
            <v>268</v>
          </cell>
          <cell r="D1">
            <v>267</v>
          </cell>
          <cell r="E1">
            <v>267</v>
          </cell>
          <cell r="F1">
            <v>267</v>
          </cell>
          <cell r="G1">
            <v>267</v>
          </cell>
          <cell r="H1">
            <v>267</v>
          </cell>
          <cell r="I1">
            <v>268</v>
          </cell>
          <cell r="J1">
            <v>268</v>
          </cell>
          <cell r="K1">
            <v>267</v>
          </cell>
          <cell r="L1">
            <v>267</v>
          </cell>
          <cell r="M1">
            <v>268</v>
          </cell>
          <cell r="N1">
            <v>267</v>
          </cell>
          <cell r="O1">
            <v>268</v>
          </cell>
          <cell r="P1">
            <v>267</v>
          </cell>
          <cell r="Q1">
            <v>267</v>
          </cell>
          <cell r="R1">
            <v>267</v>
          </cell>
          <cell r="S1">
            <v>268</v>
          </cell>
          <cell r="T1">
            <v>267</v>
          </cell>
          <cell r="U1">
            <v>267</v>
          </cell>
          <cell r="V1">
            <v>267</v>
          </cell>
          <cell r="W1">
            <v>267</v>
          </cell>
          <cell r="X1">
            <v>268</v>
          </cell>
        </row>
        <row r="2">
          <cell r="A2">
            <v>6</v>
          </cell>
          <cell r="C2" t="str">
            <v>http://www.news.com.au/business</v>
          </cell>
          <cell r="I2" t="str">
            <v>http://au.finance.yahoo.com/</v>
          </cell>
          <cell r="J2" t="str">
            <v>http://finance.yahoo.com/</v>
          </cell>
          <cell r="M2" t="str">
            <v>http://www.metalprices.com/</v>
          </cell>
          <cell r="O2" t="str">
            <v>http://www.kitco.com/market/</v>
          </cell>
          <cell r="S2" t="str">
            <v>http://markets.ft.com/ft/markets/commodities.asp</v>
          </cell>
          <cell r="X2" t="str">
            <v>http://www.hkex.com.hk/index.htm</v>
          </cell>
        </row>
        <row r="3">
          <cell r="C3">
            <v>6829</v>
          </cell>
          <cell r="D3">
            <v>14165</v>
          </cell>
          <cell r="E3">
            <v>0.96230000000000004</v>
          </cell>
          <cell r="F3">
            <v>17459</v>
          </cell>
          <cell r="G3">
            <v>31638</v>
          </cell>
          <cell r="H3">
            <v>89.65</v>
          </cell>
          <cell r="I3">
            <v>0.74139999999999995</v>
          </cell>
          <cell r="J3">
            <v>4.1109999999999998</v>
          </cell>
          <cell r="K3">
            <v>110.17</v>
          </cell>
          <cell r="L3">
            <v>1.5586034912718205</v>
          </cell>
          <cell r="M3">
            <v>1.4273</v>
          </cell>
          <cell r="N3">
            <v>3.9540000000000002</v>
          </cell>
          <cell r="O3">
            <v>1011</v>
          </cell>
          <cell r="P3">
            <v>20.92</v>
          </cell>
          <cell r="Q3">
            <v>2273</v>
          </cell>
          <cell r="R3">
            <v>582</v>
          </cell>
          <cell r="S3">
            <v>126</v>
          </cell>
          <cell r="T3">
            <v>8.58</v>
          </cell>
          <cell r="U3">
            <v>621</v>
          </cell>
          <cell r="V3">
            <v>1223</v>
          </cell>
          <cell r="W3">
            <v>1559</v>
          </cell>
          <cell r="X3">
            <v>91.6</v>
          </cell>
        </row>
        <row r="4">
          <cell r="C4">
            <v>3352</v>
          </cell>
          <cell r="D4">
            <v>7552</v>
          </cell>
          <cell r="E4">
            <v>0.6109</v>
          </cell>
          <cell r="F4">
            <v>7162</v>
          </cell>
          <cell r="G4">
            <v>11015</v>
          </cell>
          <cell r="H4">
            <v>55.89</v>
          </cell>
          <cell r="I4">
            <v>0.52170000000000005</v>
          </cell>
          <cell r="J4">
            <v>2.0739999999999998</v>
          </cell>
          <cell r="K4">
            <v>87.43</v>
          </cell>
          <cell r="L4">
            <v>1.2453300124533</v>
          </cell>
          <cell r="M4">
            <v>0.47260000000000002</v>
          </cell>
          <cell r="N4">
            <v>1.2819</v>
          </cell>
          <cell r="O4">
            <v>709</v>
          </cell>
          <cell r="P4">
            <v>8.25</v>
          </cell>
          <cell r="Q4">
            <v>774</v>
          </cell>
          <cell r="R4">
            <v>161</v>
          </cell>
          <cell r="S4">
            <v>39.74</v>
          </cell>
          <cell r="T4">
            <v>5.343</v>
          </cell>
          <cell r="U4">
            <v>309</v>
          </cell>
          <cell r="V4">
            <v>475</v>
          </cell>
          <cell r="W4">
            <v>783</v>
          </cell>
          <cell r="X4">
            <v>31.9</v>
          </cell>
        </row>
        <row r="5">
          <cell r="C5">
            <v>5336.0931677018634</v>
          </cell>
          <cell r="D5">
            <v>11760.89751552795</v>
          </cell>
          <cell r="E5">
            <v>0.85486304347826247</v>
          </cell>
          <cell r="F5">
            <v>13004.636645962733</v>
          </cell>
          <cell r="G5">
            <v>22592.658385093167</v>
          </cell>
          <cell r="H5">
            <v>68.91297297297298</v>
          </cell>
          <cell r="I5">
            <v>0.63004166666666694</v>
          </cell>
          <cell r="J5">
            <v>3.5361388888888885</v>
          </cell>
          <cell r="K5">
            <v>101.42305555555556</v>
          </cell>
          <cell r="L5">
            <v>1.3863572179028307</v>
          </cell>
          <cell r="M5">
            <v>0.96020807453416113</v>
          </cell>
          <cell r="N5">
            <v>3.1923931677018706</v>
          </cell>
          <cell r="O5">
            <v>854.10481366459624</v>
          </cell>
          <cell r="P5">
            <v>14.891894409937892</v>
          </cell>
          <cell r="Q5">
            <v>1557.9285714285713</v>
          </cell>
          <cell r="R5">
            <v>354.89440993788821</v>
          </cell>
          <cell r="S5">
            <v>82.913727272727286</v>
          </cell>
          <cell r="T5">
            <v>6.8561222222222238</v>
          </cell>
          <cell r="U5">
            <v>495.82397003745319</v>
          </cell>
          <cell r="V5">
            <v>863.89513108614233</v>
          </cell>
          <cell r="W5">
            <v>1192.0299625468165</v>
          </cell>
          <cell r="X5">
            <v>54.149253731343293</v>
          </cell>
        </row>
        <row r="6">
          <cell r="C6" t="str">
            <v>ASX 200</v>
          </cell>
          <cell r="D6" t="str">
            <v>Dow</v>
          </cell>
          <cell r="E6" t="str">
            <v>AUD</v>
          </cell>
          <cell r="F6" t="str">
            <v>Nikkei</v>
          </cell>
          <cell r="G6" t="str">
            <v>HSIndex</v>
          </cell>
          <cell r="H6" t="str">
            <v>AUD/JPY</v>
          </cell>
          <cell r="I6" t="str">
            <v>NZD</v>
          </cell>
          <cell r="J6" t="str">
            <v>10YrBond</v>
          </cell>
          <cell r="K6" t="str">
            <v>JPY</v>
          </cell>
          <cell r="L6" t="str">
            <v>Euro</v>
          </cell>
          <cell r="M6" t="str">
            <v>Zinc/lb</v>
          </cell>
          <cell r="N6" t="str">
            <v>Copper/lb</v>
          </cell>
          <cell r="O6" t="str">
            <v>Gold</v>
          </cell>
          <cell r="P6" t="str">
            <v xml:space="preserve"> Silver</v>
          </cell>
          <cell r="Q6" t="str">
            <v xml:space="preserve"> Platinum</v>
          </cell>
          <cell r="R6" t="str">
            <v xml:space="preserve"> Palladium</v>
          </cell>
          <cell r="S6" t="str">
            <v>Crude Oil</v>
          </cell>
          <cell r="T6" t="str">
            <v>Nat Gas</v>
          </cell>
          <cell r="U6" t="str">
            <v>Corn</v>
          </cell>
          <cell r="V6" t="str">
            <v>Wheat</v>
          </cell>
          <cell r="W6" t="str">
            <v>Soybeans</v>
          </cell>
          <cell r="X6" t="str">
            <v>HSI Vol</v>
          </cell>
        </row>
        <row r="7">
          <cell r="C7">
            <v>6564</v>
          </cell>
          <cell r="D7">
            <v>14088</v>
          </cell>
          <cell r="E7">
            <v>0.88800000000000001</v>
          </cell>
          <cell r="F7">
            <v>16846</v>
          </cell>
          <cell r="G7">
            <v>27142</v>
          </cell>
          <cell r="H7" t="str">
            <v>Dummy</v>
          </cell>
          <cell r="I7" t="str">
            <v>Dummy</v>
          </cell>
          <cell r="J7" t="str">
            <v>Dummy</v>
          </cell>
          <cell r="K7" t="str">
            <v>Dummy</v>
          </cell>
          <cell r="L7" t="str">
            <v>Dummy</v>
          </cell>
          <cell r="M7">
            <v>1.38</v>
          </cell>
          <cell r="N7">
            <v>3.67</v>
          </cell>
          <cell r="O7">
            <v>743</v>
          </cell>
          <cell r="P7">
            <v>13.65</v>
          </cell>
          <cell r="Q7">
            <v>1377</v>
          </cell>
          <cell r="R7">
            <v>343</v>
          </cell>
          <cell r="S7" t="str">
            <v>Dummy</v>
          </cell>
          <cell r="T7" t="str">
            <v>Dummy</v>
          </cell>
          <cell r="U7" t="str">
            <v>Dummy</v>
          </cell>
          <cell r="V7" t="str">
            <v>Dummy</v>
          </cell>
          <cell r="W7" t="str">
            <v>Dummy</v>
          </cell>
          <cell r="X7" t="str">
            <v>Dummy</v>
          </cell>
        </row>
        <row r="8">
          <cell r="C8">
            <v>6660</v>
          </cell>
          <cell r="D8">
            <v>14047</v>
          </cell>
          <cell r="E8">
            <v>0.88800000000000001</v>
          </cell>
          <cell r="F8">
            <v>17047</v>
          </cell>
          <cell r="G8">
            <v>28200</v>
          </cell>
          <cell r="H8" t="str">
            <v>Dummy</v>
          </cell>
          <cell r="I8" t="str">
            <v>Dummy</v>
          </cell>
          <cell r="J8" t="str">
            <v>Dummy</v>
          </cell>
          <cell r="K8" t="str">
            <v>Dummy</v>
          </cell>
          <cell r="L8" t="str">
            <v>Dummy</v>
          </cell>
          <cell r="M8">
            <v>1.4083000000000001</v>
          </cell>
          <cell r="N8">
            <v>3.7273000000000001</v>
          </cell>
          <cell r="O8">
            <v>742.5</v>
          </cell>
          <cell r="P8">
            <v>13.77</v>
          </cell>
          <cell r="Q8">
            <v>1377</v>
          </cell>
          <cell r="R8">
            <v>352</v>
          </cell>
          <cell r="S8" t="str">
            <v>Dummy</v>
          </cell>
          <cell r="T8" t="str">
            <v>Dummy</v>
          </cell>
          <cell r="U8" t="str">
            <v>Dummy</v>
          </cell>
          <cell r="V8" t="str">
            <v>Dummy</v>
          </cell>
          <cell r="W8" t="str">
            <v>Dummy</v>
          </cell>
          <cell r="X8" t="str">
            <v>Dummy</v>
          </cell>
        </row>
        <row r="9">
          <cell r="C9">
            <v>6660</v>
          </cell>
          <cell r="D9">
            <v>13968</v>
          </cell>
          <cell r="E9">
            <v>0.88800000000000001</v>
          </cell>
          <cell r="F9">
            <v>17200</v>
          </cell>
          <cell r="G9">
            <v>27480</v>
          </cell>
          <cell r="H9" t="str">
            <v>Dummy</v>
          </cell>
          <cell r="I9" t="str">
            <v>Dummy</v>
          </cell>
          <cell r="J9" t="str">
            <v>Dummy</v>
          </cell>
          <cell r="K9" t="str">
            <v>Dummy</v>
          </cell>
          <cell r="L9" t="str">
            <v>Dummy</v>
          </cell>
          <cell r="M9">
            <v>1.3777999999999999</v>
          </cell>
          <cell r="N9">
            <v>3.7362000000000002</v>
          </cell>
          <cell r="O9">
            <v>731</v>
          </cell>
          <cell r="P9">
            <v>13.28</v>
          </cell>
          <cell r="Q9">
            <v>1359</v>
          </cell>
          <cell r="R9">
            <v>349.5</v>
          </cell>
          <cell r="S9" t="str">
            <v>Dummy</v>
          </cell>
          <cell r="T9" t="str">
            <v>Dummy</v>
          </cell>
          <cell r="U9" t="str">
            <v>Dummy</v>
          </cell>
          <cell r="V9" t="str">
            <v>Dummy</v>
          </cell>
          <cell r="W9" t="str">
            <v>Dummy</v>
          </cell>
          <cell r="X9" t="str">
            <v>Dummy</v>
          </cell>
        </row>
        <row r="10">
          <cell r="C10">
            <v>6567</v>
          </cell>
          <cell r="D10">
            <v>13974</v>
          </cell>
          <cell r="E10">
            <v>0.88800000000000001</v>
          </cell>
          <cell r="F10">
            <v>17092</v>
          </cell>
          <cell r="G10">
            <v>26974</v>
          </cell>
          <cell r="H10" t="str">
            <v>Dummy</v>
          </cell>
          <cell r="I10" t="str">
            <v>Dummy</v>
          </cell>
          <cell r="J10" t="str">
            <v>Dummy</v>
          </cell>
          <cell r="K10" t="str">
            <v>Dummy</v>
          </cell>
          <cell r="L10" t="str">
            <v>Dummy</v>
          </cell>
          <cell r="M10">
            <v>1.4036</v>
          </cell>
          <cell r="N10">
            <v>3.7566999999999999</v>
          </cell>
          <cell r="O10">
            <v>730.25</v>
          </cell>
          <cell r="P10">
            <v>13.35</v>
          </cell>
          <cell r="Q10">
            <v>1359</v>
          </cell>
          <cell r="R10">
            <v>349.5</v>
          </cell>
          <cell r="S10" t="str">
            <v>Dummy</v>
          </cell>
          <cell r="T10" t="str">
            <v>Dummy</v>
          </cell>
          <cell r="U10" t="str">
            <v>Dummy</v>
          </cell>
          <cell r="V10" t="str">
            <v>Dummy</v>
          </cell>
          <cell r="W10" t="str">
            <v>Dummy</v>
          </cell>
          <cell r="X10" t="str">
            <v>Dummy</v>
          </cell>
        </row>
        <row r="11">
          <cell r="C11">
            <v>6605</v>
          </cell>
          <cell r="D11">
            <v>14066</v>
          </cell>
          <cell r="E11">
            <v>0.88800000000000001</v>
          </cell>
          <cell r="F11">
            <v>17065</v>
          </cell>
          <cell r="G11">
            <v>27832</v>
          </cell>
          <cell r="H11" t="str">
            <v>Dummy</v>
          </cell>
          <cell r="I11" t="str">
            <v>Dummy</v>
          </cell>
          <cell r="J11" t="str">
            <v>Dummy</v>
          </cell>
          <cell r="K11" t="str">
            <v>Dummy</v>
          </cell>
          <cell r="L11" t="str">
            <v>Dummy</v>
          </cell>
          <cell r="M11">
            <v>1.3761000000000001</v>
          </cell>
          <cell r="N11">
            <v>3.7385999999999999</v>
          </cell>
          <cell r="O11">
            <v>726</v>
          </cell>
          <cell r="P11">
            <v>13.22</v>
          </cell>
          <cell r="Q11">
            <v>1357</v>
          </cell>
          <cell r="R11">
            <v>359</v>
          </cell>
          <cell r="S11" t="str">
            <v>Dummy</v>
          </cell>
          <cell r="T11" t="str">
            <v>Dummy</v>
          </cell>
          <cell r="U11" t="str">
            <v>Dummy</v>
          </cell>
          <cell r="V11" t="str">
            <v>Dummy</v>
          </cell>
          <cell r="W11" t="str">
            <v>Dummy</v>
          </cell>
          <cell r="X11" t="str">
            <v>Dummy</v>
          </cell>
        </row>
        <row r="12">
          <cell r="C12">
            <v>6654</v>
          </cell>
          <cell r="D12">
            <v>14044</v>
          </cell>
          <cell r="E12">
            <v>0.89880000000000004</v>
          </cell>
          <cell r="F12">
            <v>17065</v>
          </cell>
          <cell r="G12">
            <v>27770</v>
          </cell>
          <cell r="H12" t="str">
            <v>Dummy</v>
          </cell>
          <cell r="I12" t="str">
            <v>Dummy</v>
          </cell>
          <cell r="J12" t="str">
            <v>Dummy</v>
          </cell>
          <cell r="K12" t="str">
            <v>Dummy</v>
          </cell>
          <cell r="L12" t="str">
            <v>Dummy</v>
          </cell>
          <cell r="M12">
            <v>1.3843000000000001</v>
          </cell>
          <cell r="N12">
            <v>3.7330999999999999</v>
          </cell>
          <cell r="O12">
            <v>735</v>
          </cell>
          <cell r="P12">
            <v>13.43</v>
          </cell>
          <cell r="Q12">
            <v>1366</v>
          </cell>
          <cell r="R12">
            <v>368</v>
          </cell>
          <cell r="S12" t="str">
            <v>Dummy</v>
          </cell>
          <cell r="T12" t="str">
            <v>Dummy</v>
          </cell>
          <cell r="U12" t="str">
            <v>Dummy</v>
          </cell>
          <cell r="V12" t="str">
            <v>Dummy</v>
          </cell>
          <cell r="W12" t="str">
            <v>Dummy</v>
          </cell>
          <cell r="X12" t="str">
            <v>Dummy</v>
          </cell>
        </row>
        <row r="13">
          <cell r="C13">
            <v>6678</v>
          </cell>
          <cell r="D13">
            <v>14165</v>
          </cell>
          <cell r="E13">
            <v>0.89339999999999997</v>
          </cell>
          <cell r="F13">
            <v>17160</v>
          </cell>
          <cell r="G13">
            <v>28228</v>
          </cell>
          <cell r="H13" t="str">
            <v>Dummy</v>
          </cell>
          <cell r="I13" t="str">
            <v>Dummy</v>
          </cell>
          <cell r="J13" t="str">
            <v>Dummy</v>
          </cell>
          <cell r="K13" t="str">
            <v>Dummy</v>
          </cell>
          <cell r="L13" t="str">
            <v>Dummy</v>
          </cell>
          <cell r="M13">
            <v>1.3345</v>
          </cell>
          <cell r="N13">
            <v>3.6196000000000002</v>
          </cell>
          <cell r="O13">
            <v>733</v>
          </cell>
          <cell r="P13">
            <v>13.29</v>
          </cell>
          <cell r="Q13">
            <v>1366</v>
          </cell>
          <cell r="R13">
            <v>368</v>
          </cell>
          <cell r="S13" t="str">
            <v>Dummy</v>
          </cell>
          <cell r="T13" t="str">
            <v>Dummy</v>
          </cell>
          <cell r="U13" t="str">
            <v>Dummy</v>
          </cell>
          <cell r="V13" t="str">
            <v>Dummy</v>
          </cell>
          <cell r="W13" t="str">
            <v>Dummy</v>
          </cell>
          <cell r="X13" t="str">
            <v>Dummy</v>
          </cell>
        </row>
        <row r="14">
          <cell r="C14">
            <v>6738</v>
          </cell>
          <cell r="D14">
            <v>14079</v>
          </cell>
          <cell r="E14">
            <v>0.89980000000000004</v>
          </cell>
          <cell r="F14">
            <v>17178</v>
          </cell>
          <cell r="G14">
            <v>28569</v>
          </cell>
          <cell r="H14" t="str">
            <v>Dummy</v>
          </cell>
          <cell r="I14" t="str">
            <v>Dummy</v>
          </cell>
          <cell r="J14" t="str">
            <v>Dummy</v>
          </cell>
          <cell r="K14" t="str">
            <v>Dummy</v>
          </cell>
          <cell r="L14" t="str">
            <v>Dummy</v>
          </cell>
          <cell r="M14">
            <v>1.3525</v>
          </cell>
          <cell r="N14">
            <v>3.6013000000000002</v>
          </cell>
          <cell r="O14">
            <v>736</v>
          </cell>
          <cell r="P14">
            <v>13.21</v>
          </cell>
          <cell r="Q14">
            <v>1366</v>
          </cell>
          <cell r="R14">
            <v>368</v>
          </cell>
          <cell r="S14" t="str">
            <v>Dummy</v>
          </cell>
          <cell r="T14" t="str">
            <v>Dummy</v>
          </cell>
          <cell r="U14" t="str">
            <v>Dummy</v>
          </cell>
          <cell r="V14" t="str">
            <v>Dummy</v>
          </cell>
          <cell r="W14" t="str">
            <v>Dummy</v>
          </cell>
          <cell r="X14" t="str">
            <v>Dummy</v>
          </cell>
        </row>
        <row r="15">
          <cell r="C15">
            <v>6772</v>
          </cell>
          <cell r="D15">
            <v>14015</v>
          </cell>
          <cell r="E15">
            <v>0.8972</v>
          </cell>
          <cell r="F15">
            <v>17459</v>
          </cell>
          <cell r="G15">
            <v>29133</v>
          </cell>
          <cell r="H15" t="str">
            <v>Dummy</v>
          </cell>
          <cell r="I15" t="str">
            <v>Dummy</v>
          </cell>
          <cell r="J15" t="str">
            <v>Dummy</v>
          </cell>
          <cell r="K15" t="str">
            <v>Dummy</v>
          </cell>
          <cell r="L15" t="str">
            <v>Dummy</v>
          </cell>
          <cell r="M15">
            <v>1.3677999999999999</v>
          </cell>
          <cell r="N15">
            <v>3.6909999999999998</v>
          </cell>
          <cell r="O15">
            <v>741</v>
          </cell>
          <cell r="P15">
            <v>13.62</v>
          </cell>
          <cell r="Q15">
            <v>1389</v>
          </cell>
          <cell r="R15">
            <v>375</v>
          </cell>
          <cell r="S15" t="str">
            <v>Dummy</v>
          </cell>
          <cell r="T15" t="str">
            <v>Dummy</v>
          </cell>
          <cell r="U15" t="str">
            <v>Dummy</v>
          </cell>
          <cell r="V15" t="str">
            <v>Dummy</v>
          </cell>
          <cell r="W15" t="str">
            <v>Dummy</v>
          </cell>
          <cell r="X15" t="str">
            <v>Dummy</v>
          </cell>
        </row>
        <row r="16">
          <cell r="C16">
            <v>6749</v>
          </cell>
          <cell r="D16">
            <v>14093</v>
          </cell>
          <cell r="E16">
            <v>0.9012</v>
          </cell>
          <cell r="F16">
            <v>17331</v>
          </cell>
          <cell r="G16">
            <v>28838</v>
          </cell>
          <cell r="H16" t="str">
            <v>Dummy</v>
          </cell>
          <cell r="I16" t="str">
            <v>Dummy</v>
          </cell>
          <cell r="J16" t="str">
            <v>Dummy</v>
          </cell>
          <cell r="K16" t="str">
            <v>Dummy</v>
          </cell>
          <cell r="L16" t="str">
            <v>Dummy</v>
          </cell>
          <cell r="M16">
            <v>1.3837999999999999</v>
          </cell>
          <cell r="N16">
            <v>3.6812999999999998</v>
          </cell>
          <cell r="O16">
            <v>747</v>
          </cell>
          <cell r="P16">
            <v>13.67</v>
          </cell>
          <cell r="Q16">
            <v>1389</v>
          </cell>
          <cell r="R16">
            <v>375</v>
          </cell>
          <cell r="S16" t="str">
            <v>Dummy</v>
          </cell>
          <cell r="T16" t="str">
            <v>Dummy</v>
          </cell>
          <cell r="U16" t="str">
            <v>Dummy</v>
          </cell>
          <cell r="V16" t="str">
            <v>Dummy</v>
          </cell>
          <cell r="W16" t="str">
            <v>Dummy</v>
          </cell>
          <cell r="X16" t="str">
            <v>Dummy</v>
          </cell>
        </row>
        <row r="17">
          <cell r="C17">
            <v>6739</v>
          </cell>
          <cell r="D17">
            <v>13985</v>
          </cell>
          <cell r="E17">
            <v>0.90439999999999998</v>
          </cell>
          <cell r="F17">
            <v>17358</v>
          </cell>
          <cell r="G17">
            <v>29541</v>
          </cell>
          <cell r="H17" t="str">
            <v>Dummy</v>
          </cell>
          <cell r="I17" t="str">
            <v>Dummy</v>
          </cell>
          <cell r="J17" t="str">
            <v>Dummy</v>
          </cell>
          <cell r="K17" t="str">
            <v>Dummy</v>
          </cell>
          <cell r="L17" t="str">
            <v>Dummy</v>
          </cell>
          <cell r="M17">
            <v>1.4057999999999999</v>
          </cell>
          <cell r="N17">
            <v>3.6804000000000001</v>
          </cell>
          <cell r="O17">
            <v>749.5</v>
          </cell>
          <cell r="P17">
            <v>13.79</v>
          </cell>
          <cell r="Q17">
            <v>1416</v>
          </cell>
          <cell r="R17">
            <v>377</v>
          </cell>
          <cell r="S17" t="str">
            <v>Dummy</v>
          </cell>
          <cell r="T17" t="str">
            <v>Dummy</v>
          </cell>
          <cell r="U17" t="str">
            <v>Dummy</v>
          </cell>
          <cell r="V17" t="str">
            <v>Dummy</v>
          </cell>
          <cell r="W17" t="str">
            <v>Dummy</v>
          </cell>
          <cell r="X17" t="str">
            <v>Dummy</v>
          </cell>
        </row>
        <row r="18">
          <cell r="C18">
            <v>6692</v>
          </cell>
          <cell r="D18">
            <v>13913</v>
          </cell>
          <cell r="E18">
            <v>0.89959999999999996</v>
          </cell>
          <cell r="F18">
            <v>17138</v>
          </cell>
          <cell r="G18">
            <v>28955</v>
          </cell>
          <cell r="H18" t="str">
            <v>Dummy</v>
          </cell>
          <cell r="I18" t="str">
            <v>Dummy</v>
          </cell>
          <cell r="J18" t="str">
            <v>Dummy</v>
          </cell>
          <cell r="K18" t="str">
            <v>Dummy</v>
          </cell>
          <cell r="L18" t="str">
            <v>Dummy</v>
          </cell>
          <cell r="M18">
            <v>1.4273</v>
          </cell>
          <cell r="N18">
            <v>3.7294</v>
          </cell>
          <cell r="O18">
            <v>758</v>
          </cell>
          <cell r="P18">
            <v>13.95</v>
          </cell>
          <cell r="Q18">
            <v>1426</v>
          </cell>
          <cell r="R18">
            <v>379</v>
          </cell>
          <cell r="S18" t="str">
            <v>Dummy</v>
          </cell>
          <cell r="T18" t="str">
            <v>Dummy</v>
          </cell>
          <cell r="U18" t="str">
            <v>Dummy</v>
          </cell>
          <cell r="V18" t="str">
            <v>Dummy</v>
          </cell>
          <cell r="W18" t="str">
            <v>Dummy</v>
          </cell>
          <cell r="X18" t="str">
            <v>Dummy</v>
          </cell>
        </row>
        <row r="19">
          <cell r="C19">
            <v>6680</v>
          </cell>
          <cell r="D19">
            <v>13893</v>
          </cell>
          <cell r="E19">
            <v>0.88980000000000004</v>
          </cell>
          <cell r="F19">
            <v>16955</v>
          </cell>
          <cell r="G19">
            <v>29299</v>
          </cell>
          <cell r="H19" t="str">
            <v>Dummy</v>
          </cell>
          <cell r="I19" t="str">
            <v>Dummy</v>
          </cell>
          <cell r="J19" t="str">
            <v>Dummy</v>
          </cell>
          <cell r="K19" t="str">
            <v>Dummy</v>
          </cell>
          <cell r="L19" t="str">
            <v>Dummy</v>
          </cell>
          <cell r="M19">
            <v>1.3734999999999999</v>
          </cell>
          <cell r="N19">
            <v>3.6810999999999998</v>
          </cell>
          <cell r="O19">
            <v>756</v>
          </cell>
          <cell r="P19">
            <v>13.66</v>
          </cell>
          <cell r="Q19">
            <v>1410</v>
          </cell>
          <cell r="R19">
            <v>369</v>
          </cell>
          <cell r="S19" t="str">
            <v>Dummy</v>
          </cell>
          <cell r="T19" t="str">
            <v>Dummy</v>
          </cell>
          <cell r="U19" t="str">
            <v>Dummy</v>
          </cell>
          <cell r="V19" t="str">
            <v>Dummy</v>
          </cell>
          <cell r="W19" t="str">
            <v>Dummy</v>
          </cell>
          <cell r="X19" t="str">
            <v>Dummy</v>
          </cell>
        </row>
        <row r="20">
          <cell r="C20">
            <v>6768</v>
          </cell>
          <cell r="D20">
            <v>13889</v>
          </cell>
          <cell r="E20">
            <v>0.89080000000000004</v>
          </cell>
          <cell r="F20">
            <v>17106</v>
          </cell>
          <cell r="G20">
            <v>29465</v>
          </cell>
          <cell r="H20" t="str">
            <v>Dummy</v>
          </cell>
          <cell r="I20" t="str">
            <v>Dummy</v>
          </cell>
          <cell r="J20" t="str">
            <v>Dummy</v>
          </cell>
          <cell r="K20" t="str">
            <v>Dummy</v>
          </cell>
          <cell r="L20" t="str">
            <v>Dummy</v>
          </cell>
          <cell r="M20">
            <v>1.3409</v>
          </cell>
          <cell r="N20">
            <v>3.6343000000000001</v>
          </cell>
          <cell r="O20">
            <v>762.5</v>
          </cell>
          <cell r="P20">
            <v>13.6</v>
          </cell>
          <cell r="Q20">
            <v>1421</v>
          </cell>
          <cell r="R20">
            <v>371</v>
          </cell>
          <cell r="S20" t="str">
            <v>Dummy</v>
          </cell>
          <cell r="T20" t="str">
            <v>Dummy</v>
          </cell>
          <cell r="U20" t="str">
            <v>Dummy</v>
          </cell>
          <cell r="V20" t="str">
            <v>Dummy</v>
          </cell>
          <cell r="W20" t="str">
            <v>Dummy</v>
          </cell>
          <cell r="X20" t="str">
            <v>Dummy</v>
          </cell>
        </row>
        <row r="21">
          <cell r="C21">
            <v>6706</v>
          </cell>
          <cell r="D21">
            <v>13522</v>
          </cell>
          <cell r="E21">
            <v>0.8962</v>
          </cell>
          <cell r="F21">
            <v>16814</v>
          </cell>
          <cell r="G21">
            <v>29465</v>
          </cell>
          <cell r="H21" t="str">
            <v>Dummy</v>
          </cell>
          <cell r="I21" t="str">
            <v>Dummy</v>
          </cell>
          <cell r="J21" t="str">
            <v>Dummy</v>
          </cell>
          <cell r="K21" t="str">
            <v>Dummy</v>
          </cell>
          <cell r="L21" t="str">
            <v>Dummy</v>
          </cell>
          <cell r="M21">
            <v>1.3406</v>
          </cell>
          <cell r="N21">
            <v>3.5869</v>
          </cell>
          <cell r="O21">
            <v>764</v>
          </cell>
          <cell r="P21">
            <v>13.6</v>
          </cell>
          <cell r="Q21">
            <v>1446</v>
          </cell>
          <cell r="R21">
            <v>371</v>
          </cell>
          <cell r="S21" t="str">
            <v>Dummy</v>
          </cell>
          <cell r="T21" t="str">
            <v>Dummy</v>
          </cell>
          <cell r="U21" t="str">
            <v>Dummy</v>
          </cell>
          <cell r="V21" t="str">
            <v>Dummy</v>
          </cell>
          <cell r="W21" t="str">
            <v>Dummy</v>
          </cell>
          <cell r="X21" t="str">
            <v>Dummy</v>
          </cell>
        </row>
        <row r="22">
          <cell r="C22">
            <v>6577</v>
          </cell>
          <cell r="D22">
            <v>13567</v>
          </cell>
          <cell r="E22">
            <v>0.88759999999999994</v>
          </cell>
          <cell r="F22">
            <v>16438</v>
          </cell>
          <cell r="G22">
            <v>28374</v>
          </cell>
          <cell r="H22" t="str">
            <v>Dummy</v>
          </cell>
          <cell r="I22" t="str">
            <v>Dummy</v>
          </cell>
          <cell r="J22" t="str">
            <v>Dummy</v>
          </cell>
          <cell r="K22" t="str">
            <v>Dummy</v>
          </cell>
          <cell r="L22" t="str">
            <v>Dummy</v>
          </cell>
          <cell r="M22">
            <v>1.3467</v>
          </cell>
          <cell r="N22">
            <v>3.6101000000000001</v>
          </cell>
          <cell r="O22">
            <v>763</v>
          </cell>
          <cell r="P22">
            <v>13.83</v>
          </cell>
          <cell r="Q22">
            <v>1452</v>
          </cell>
          <cell r="R22">
            <v>370</v>
          </cell>
          <cell r="S22" t="str">
            <v>Dummy</v>
          </cell>
          <cell r="T22" t="str">
            <v>Dummy</v>
          </cell>
          <cell r="U22" t="str">
            <v>Dummy</v>
          </cell>
          <cell r="V22" t="str">
            <v>Dummy</v>
          </cell>
          <cell r="W22" t="str">
            <v>Dummy</v>
          </cell>
          <cell r="X22" t="str">
            <v>Dummy</v>
          </cell>
        </row>
        <row r="23">
          <cell r="C23">
            <v>6661</v>
          </cell>
          <cell r="D23">
            <v>13676</v>
          </cell>
          <cell r="E23">
            <v>0.88859999999999995</v>
          </cell>
          <cell r="F23">
            <v>16451</v>
          </cell>
          <cell r="G23">
            <v>29377</v>
          </cell>
          <cell r="H23" t="str">
            <v>Dummy</v>
          </cell>
          <cell r="I23" t="str">
            <v>Dummy</v>
          </cell>
          <cell r="J23" t="str">
            <v>Dummy</v>
          </cell>
          <cell r="K23" t="str">
            <v>Dummy</v>
          </cell>
          <cell r="L23" t="str">
            <v>Dummy</v>
          </cell>
          <cell r="M23">
            <v>1.3077000000000001</v>
          </cell>
          <cell r="N23">
            <v>3.5562</v>
          </cell>
          <cell r="O23">
            <v>751</v>
          </cell>
          <cell r="P23">
            <v>13.35</v>
          </cell>
          <cell r="Q23">
            <v>1431</v>
          </cell>
          <cell r="R23">
            <v>359</v>
          </cell>
          <cell r="S23" t="str">
            <v>Dummy</v>
          </cell>
          <cell r="T23" t="str">
            <v>Dummy</v>
          </cell>
          <cell r="U23" t="str">
            <v>Dummy</v>
          </cell>
          <cell r="V23" t="str">
            <v>Dummy</v>
          </cell>
          <cell r="W23" t="str">
            <v>Dummy</v>
          </cell>
          <cell r="X23" t="str">
            <v>Dummy</v>
          </cell>
        </row>
        <row r="24">
          <cell r="C24">
            <v>6634</v>
          </cell>
          <cell r="D24">
            <v>13675</v>
          </cell>
          <cell r="E24">
            <v>0.8982</v>
          </cell>
          <cell r="F24">
            <v>16358</v>
          </cell>
          <cell r="G24">
            <v>29334</v>
          </cell>
          <cell r="H24" t="str">
            <v>Dummy</v>
          </cell>
          <cell r="I24" t="str">
            <v>Dummy</v>
          </cell>
          <cell r="J24" t="str">
            <v>Dummy</v>
          </cell>
          <cell r="K24" t="str">
            <v>Dummy</v>
          </cell>
          <cell r="L24" t="str">
            <v>Dummy</v>
          </cell>
          <cell r="M24">
            <v>1.3125</v>
          </cell>
          <cell r="N24">
            <v>3.5575999999999999</v>
          </cell>
          <cell r="O24">
            <v>758</v>
          </cell>
          <cell r="P24">
            <v>13.57</v>
          </cell>
          <cell r="Q24">
            <v>1447</v>
          </cell>
          <cell r="R24">
            <v>363</v>
          </cell>
          <cell r="S24" t="str">
            <v>Dummy</v>
          </cell>
          <cell r="T24" t="str">
            <v>Dummy</v>
          </cell>
          <cell r="U24" t="str">
            <v>Dummy</v>
          </cell>
          <cell r="V24" t="str">
            <v>Dummy</v>
          </cell>
          <cell r="W24" t="str">
            <v>Dummy</v>
          </cell>
          <cell r="X24" t="str">
            <v>Dummy</v>
          </cell>
        </row>
        <row r="25">
          <cell r="C25">
            <v>6624</v>
          </cell>
          <cell r="D25">
            <v>13672</v>
          </cell>
          <cell r="E25">
            <v>0.90349999999999997</v>
          </cell>
          <cell r="F25">
            <v>16284</v>
          </cell>
          <cell r="G25">
            <v>29854</v>
          </cell>
          <cell r="H25" t="str">
            <v>Dummy</v>
          </cell>
          <cell r="I25" t="str">
            <v>Dummy</v>
          </cell>
          <cell r="J25" t="str">
            <v>Dummy</v>
          </cell>
          <cell r="K25" t="str">
            <v>Dummy</v>
          </cell>
          <cell r="L25" t="str">
            <v>Dummy</v>
          </cell>
          <cell r="M25">
            <v>1.2777000000000001</v>
          </cell>
          <cell r="N25">
            <v>3.5072000000000001</v>
          </cell>
          <cell r="O25">
            <v>757</v>
          </cell>
          <cell r="P25">
            <v>13.44</v>
          </cell>
          <cell r="Q25">
            <v>1437</v>
          </cell>
          <cell r="R25">
            <v>358</v>
          </cell>
          <cell r="S25" t="str">
            <v>Dummy</v>
          </cell>
          <cell r="T25" t="str">
            <v>Dummy</v>
          </cell>
          <cell r="U25" t="str">
            <v>Dummy</v>
          </cell>
          <cell r="V25" t="str">
            <v>Dummy</v>
          </cell>
          <cell r="W25" t="str">
            <v>Dummy</v>
          </cell>
          <cell r="X25" t="str">
            <v>Dummy</v>
          </cell>
        </row>
        <row r="26">
          <cell r="C26">
            <v>6701</v>
          </cell>
          <cell r="D26">
            <v>13807</v>
          </cell>
          <cell r="E26">
            <v>0.90820000000000001</v>
          </cell>
          <cell r="F26">
            <v>16506</v>
          </cell>
          <cell r="G26">
            <v>30405</v>
          </cell>
          <cell r="H26" t="str">
            <v>Dummy</v>
          </cell>
          <cell r="I26" t="str">
            <v>Dummy</v>
          </cell>
          <cell r="J26" t="str">
            <v>Dummy</v>
          </cell>
          <cell r="K26" t="str">
            <v>Dummy</v>
          </cell>
          <cell r="L26" t="str">
            <v>Dummy</v>
          </cell>
          <cell r="M26">
            <v>1.3046</v>
          </cell>
          <cell r="N26">
            <v>3.5438000000000001</v>
          </cell>
          <cell r="O26">
            <v>767</v>
          </cell>
          <cell r="P26">
            <v>13.72</v>
          </cell>
          <cell r="Q26">
            <v>1447</v>
          </cell>
          <cell r="R26">
            <v>361</v>
          </cell>
          <cell r="S26" t="str">
            <v>Dummy</v>
          </cell>
          <cell r="T26" t="str">
            <v>Dummy</v>
          </cell>
          <cell r="U26" t="str">
            <v>Dummy</v>
          </cell>
          <cell r="V26" t="str">
            <v>Dummy</v>
          </cell>
          <cell r="W26" t="str">
            <v>Dummy</v>
          </cell>
          <cell r="X26" t="str">
            <v>Dummy</v>
          </cell>
        </row>
        <row r="27">
          <cell r="C27">
            <v>6792</v>
          </cell>
          <cell r="D27">
            <v>13870</v>
          </cell>
          <cell r="E27">
            <v>0.92</v>
          </cell>
          <cell r="F27">
            <v>16698</v>
          </cell>
          <cell r="G27">
            <v>31587</v>
          </cell>
          <cell r="H27" t="str">
            <v>Dummy</v>
          </cell>
          <cell r="I27" t="str">
            <v>Dummy</v>
          </cell>
          <cell r="J27" t="str">
            <v>Dummy</v>
          </cell>
          <cell r="K27" t="str">
            <v>Dummy</v>
          </cell>
          <cell r="L27" t="str">
            <v>Dummy</v>
          </cell>
          <cell r="M27">
            <v>1.3115000000000001</v>
          </cell>
          <cell r="N27">
            <v>3.5825</v>
          </cell>
          <cell r="O27">
            <v>779</v>
          </cell>
          <cell r="P27">
            <v>14.07</v>
          </cell>
          <cell r="Q27">
            <v>1454</v>
          </cell>
          <cell r="R27">
            <v>370</v>
          </cell>
          <cell r="S27" t="str">
            <v>Dummy</v>
          </cell>
          <cell r="T27" t="str">
            <v>Dummy</v>
          </cell>
          <cell r="U27" t="str">
            <v>Dummy</v>
          </cell>
          <cell r="V27" t="str">
            <v>Dummy</v>
          </cell>
          <cell r="W27" t="str">
            <v>Dummy</v>
          </cell>
          <cell r="X27" t="str">
            <v>Dummy</v>
          </cell>
        </row>
        <row r="28">
          <cell r="C28">
            <v>6750</v>
          </cell>
          <cell r="D28">
            <v>13792</v>
          </cell>
          <cell r="E28">
            <v>0.92279999999999995</v>
          </cell>
          <cell r="F28">
            <v>16651</v>
          </cell>
          <cell r="G28">
            <v>31638</v>
          </cell>
          <cell r="H28" t="str">
            <v>Dummy</v>
          </cell>
          <cell r="I28" t="str">
            <v>Dummy</v>
          </cell>
          <cell r="J28" t="str">
            <v>Dummy</v>
          </cell>
          <cell r="K28" t="str">
            <v>Dummy</v>
          </cell>
          <cell r="L28" t="str">
            <v>Dummy</v>
          </cell>
          <cell r="M28">
            <v>1.3141</v>
          </cell>
          <cell r="N28">
            <v>3.5739999999999998</v>
          </cell>
          <cell r="O28">
            <v>788</v>
          </cell>
          <cell r="P28">
            <v>14.41</v>
          </cell>
          <cell r="Q28">
            <v>1457</v>
          </cell>
          <cell r="R28">
            <v>372</v>
          </cell>
          <cell r="S28" t="str">
            <v>Dummy</v>
          </cell>
          <cell r="T28" t="str">
            <v>Dummy</v>
          </cell>
          <cell r="U28" t="str">
            <v>Dummy</v>
          </cell>
          <cell r="V28" t="str">
            <v>Dummy</v>
          </cell>
          <cell r="W28" t="str">
            <v>Dummy</v>
          </cell>
          <cell r="X28" t="str">
            <v>Dummy</v>
          </cell>
        </row>
        <row r="29">
          <cell r="C29">
            <v>6754</v>
          </cell>
          <cell r="D29">
            <v>13930</v>
          </cell>
          <cell r="E29">
            <v>0.91890000000000005</v>
          </cell>
          <cell r="F29">
            <v>16738</v>
          </cell>
          <cell r="G29">
            <v>31353</v>
          </cell>
          <cell r="H29" t="str">
            <v>Dummy</v>
          </cell>
          <cell r="I29" t="str">
            <v>Dummy</v>
          </cell>
          <cell r="J29" t="str">
            <v>Dummy</v>
          </cell>
          <cell r="K29" t="str">
            <v>Dummy</v>
          </cell>
          <cell r="L29" t="str">
            <v>Dummy</v>
          </cell>
          <cell r="M29">
            <v>1.2825</v>
          </cell>
          <cell r="N29">
            <v>3.5327999999999999</v>
          </cell>
          <cell r="O29">
            <v>783</v>
          </cell>
          <cell r="P29">
            <v>14.17</v>
          </cell>
          <cell r="Q29">
            <v>1443</v>
          </cell>
          <cell r="R29">
            <v>367</v>
          </cell>
          <cell r="S29" t="str">
            <v>Dummy</v>
          </cell>
          <cell r="T29" t="str">
            <v>Dummy</v>
          </cell>
          <cell r="U29" t="str">
            <v>Dummy</v>
          </cell>
          <cell r="V29" t="str">
            <v>Dummy</v>
          </cell>
          <cell r="W29" t="str">
            <v>Dummy</v>
          </cell>
          <cell r="X29" t="str">
            <v>Dummy</v>
          </cell>
        </row>
        <row r="30">
          <cell r="C30">
            <v>6829</v>
          </cell>
          <cell r="D30">
            <v>13568</v>
          </cell>
          <cell r="E30">
            <v>0.93340000000000001</v>
          </cell>
          <cell r="F30">
            <v>16870</v>
          </cell>
          <cell r="G30">
            <v>31493</v>
          </cell>
          <cell r="H30" t="str">
            <v>Dummy</v>
          </cell>
          <cell r="I30" t="str">
            <v>Dummy</v>
          </cell>
          <cell r="J30" t="str">
            <v>Dummy</v>
          </cell>
          <cell r="K30" t="str">
            <v>Dummy</v>
          </cell>
          <cell r="L30" t="str">
            <v>Dummy</v>
          </cell>
          <cell r="M30">
            <v>1.2703</v>
          </cell>
          <cell r="N30">
            <v>3.5116999999999998</v>
          </cell>
          <cell r="O30">
            <v>789</v>
          </cell>
          <cell r="P30">
            <v>14.32</v>
          </cell>
          <cell r="Q30">
            <v>1440</v>
          </cell>
          <cell r="R30">
            <v>370</v>
          </cell>
          <cell r="S30" t="str">
            <v>Dummy</v>
          </cell>
          <cell r="T30" t="str">
            <v>Dummy</v>
          </cell>
          <cell r="U30" t="str">
            <v>Dummy</v>
          </cell>
          <cell r="V30" t="str">
            <v>Dummy</v>
          </cell>
          <cell r="W30" t="str">
            <v>Dummy</v>
          </cell>
          <cell r="X30" t="str">
            <v>Dummy</v>
          </cell>
        </row>
        <row r="31">
          <cell r="C31">
            <v>6697</v>
          </cell>
          <cell r="D31">
            <v>13595</v>
          </cell>
          <cell r="E31">
            <v>0.91259999999999997</v>
          </cell>
          <cell r="F31">
            <v>16517</v>
          </cell>
          <cell r="G31">
            <v>30468</v>
          </cell>
          <cell r="H31" t="str">
            <v>Dummy</v>
          </cell>
          <cell r="I31" t="str">
            <v>Dummy</v>
          </cell>
          <cell r="J31" t="str">
            <v>Dummy</v>
          </cell>
          <cell r="K31" t="str">
            <v>Dummy</v>
          </cell>
          <cell r="L31" t="str">
            <v>Dummy</v>
          </cell>
          <cell r="M31">
            <v>1.2294</v>
          </cell>
          <cell r="N31">
            <v>3.4068000000000001</v>
          </cell>
          <cell r="O31">
            <v>790</v>
          </cell>
          <cell r="P31">
            <v>14.36</v>
          </cell>
          <cell r="Q31">
            <v>1443</v>
          </cell>
          <cell r="R31">
            <v>370</v>
          </cell>
          <cell r="S31" t="str">
            <v>Dummy</v>
          </cell>
          <cell r="T31" t="str">
            <v>Dummy</v>
          </cell>
          <cell r="U31" t="str">
            <v>Dummy</v>
          </cell>
          <cell r="V31" t="str">
            <v>Dummy</v>
          </cell>
          <cell r="W31" t="str">
            <v>Dummy</v>
          </cell>
          <cell r="X31" t="str">
            <v>Dummy</v>
          </cell>
        </row>
        <row r="32">
          <cell r="C32">
            <v>6582</v>
          </cell>
          <cell r="D32">
            <v>13543</v>
          </cell>
          <cell r="E32">
            <v>0.92120000000000002</v>
          </cell>
          <cell r="F32">
            <v>16269</v>
          </cell>
          <cell r="G32">
            <v>28942</v>
          </cell>
          <cell r="H32" t="str">
            <v>Dummy</v>
          </cell>
          <cell r="I32" t="str">
            <v>Dummy</v>
          </cell>
          <cell r="J32" t="str">
            <v>Dummy</v>
          </cell>
          <cell r="K32" t="str">
            <v>Dummy</v>
          </cell>
          <cell r="L32" t="str">
            <v>Dummy</v>
          </cell>
          <cell r="M32">
            <v>1.2565999999999999</v>
          </cell>
          <cell r="N32">
            <v>3.4015</v>
          </cell>
          <cell r="O32">
            <v>796</v>
          </cell>
          <cell r="P32">
            <v>14.32</v>
          </cell>
          <cell r="Q32">
            <v>1469</v>
          </cell>
          <cell r="R32">
            <v>369</v>
          </cell>
          <cell r="S32" t="str">
            <v>Dummy</v>
          </cell>
          <cell r="T32" t="str">
            <v>Dummy</v>
          </cell>
          <cell r="U32" t="str">
            <v>Dummy</v>
          </cell>
          <cell r="V32" t="str">
            <v>Dummy</v>
          </cell>
          <cell r="W32" t="str">
            <v>Dummy</v>
          </cell>
          <cell r="X32" t="str">
            <v>Dummy</v>
          </cell>
        </row>
        <row r="33">
          <cell r="C33">
            <v>6628</v>
          </cell>
          <cell r="D33">
            <v>13661</v>
          </cell>
          <cell r="E33">
            <v>0.92120000000000002</v>
          </cell>
          <cell r="F33">
            <v>16250</v>
          </cell>
          <cell r="G33">
            <v>29438</v>
          </cell>
          <cell r="H33" t="str">
            <v>Dummy</v>
          </cell>
          <cell r="I33" t="str">
            <v>Dummy</v>
          </cell>
          <cell r="J33" t="str">
            <v>Dummy</v>
          </cell>
          <cell r="K33" t="str">
            <v>Dummy</v>
          </cell>
          <cell r="L33" t="str">
            <v>Dummy</v>
          </cell>
          <cell r="M33">
            <v>1.2565999999999999</v>
          </cell>
          <cell r="N33">
            <v>3.4015</v>
          </cell>
          <cell r="O33">
            <v>804</v>
          </cell>
          <cell r="P33">
            <v>14.49</v>
          </cell>
          <cell r="Q33">
            <v>1458</v>
          </cell>
          <cell r="R33">
            <v>373</v>
          </cell>
          <cell r="S33" t="str">
            <v>Dummy</v>
          </cell>
          <cell r="T33" t="str">
            <v>Dummy</v>
          </cell>
          <cell r="U33" t="str">
            <v>Dummy</v>
          </cell>
          <cell r="V33" t="str">
            <v>Dummy</v>
          </cell>
          <cell r="W33" t="str">
            <v>Dummy</v>
          </cell>
          <cell r="X33" t="str">
            <v>Dummy</v>
          </cell>
        </row>
        <row r="34">
          <cell r="C34">
            <v>6692</v>
          </cell>
          <cell r="D34">
            <v>13300</v>
          </cell>
          <cell r="E34">
            <v>0.92879999999999996</v>
          </cell>
          <cell r="F34">
            <v>16097</v>
          </cell>
          <cell r="G34">
            <v>29709</v>
          </cell>
          <cell r="H34" t="str">
            <v>Dummy</v>
          </cell>
          <cell r="I34" t="str">
            <v>Dummy</v>
          </cell>
          <cell r="J34" t="str">
            <v>Dummy</v>
          </cell>
          <cell r="K34" t="str">
            <v>Dummy</v>
          </cell>
          <cell r="L34" t="str">
            <v>Dummy</v>
          </cell>
          <cell r="M34">
            <v>1.2762</v>
          </cell>
          <cell r="N34">
            <v>3.4142999999999999</v>
          </cell>
          <cell r="O34">
            <v>822</v>
          </cell>
          <cell r="P34">
            <v>14.96</v>
          </cell>
          <cell r="Q34">
            <v>1472</v>
          </cell>
          <cell r="R34">
            <v>376</v>
          </cell>
          <cell r="S34" t="str">
            <v>Dummy</v>
          </cell>
          <cell r="T34" t="str">
            <v>Dummy</v>
          </cell>
          <cell r="U34" t="str">
            <v>Dummy</v>
          </cell>
          <cell r="V34" t="str">
            <v>Dummy</v>
          </cell>
          <cell r="W34" t="str">
            <v>Dummy</v>
          </cell>
          <cell r="X34" t="str">
            <v>Dummy</v>
          </cell>
        </row>
        <row r="35">
          <cell r="C35">
            <v>6522</v>
          </cell>
          <cell r="D35">
            <v>13266</v>
          </cell>
          <cell r="E35">
            <v>0.93</v>
          </cell>
          <cell r="F35">
            <v>15772</v>
          </cell>
          <cell r="G35">
            <v>28760</v>
          </cell>
          <cell r="H35" t="str">
            <v>Dummy</v>
          </cell>
          <cell r="I35" t="str">
            <v>Dummy</v>
          </cell>
          <cell r="J35" t="str">
            <v>Dummy</v>
          </cell>
          <cell r="K35" t="str">
            <v>Dummy</v>
          </cell>
          <cell r="L35" t="str">
            <v>Dummy</v>
          </cell>
          <cell r="M35">
            <v>1.2512000000000001</v>
          </cell>
          <cell r="N35">
            <v>3.4142999999999999</v>
          </cell>
          <cell r="O35">
            <v>834</v>
          </cell>
          <cell r="P35">
            <v>15.82</v>
          </cell>
          <cell r="Q35">
            <v>1470</v>
          </cell>
          <cell r="R35">
            <v>374</v>
          </cell>
          <cell r="S35" t="str">
            <v>Dummy</v>
          </cell>
          <cell r="T35" t="str">
            <v>Dummy</v>
          </cell>
          <cell r="U35" t="str">
            <v>Dummy</v>
          </cell>
          <cell r="V35" t="str">
            <v>Dummy</v>
          </cell>
          <cell r="W35" t="str">
            <v>Dummy</v>
          </cell>
          <cell r="X35" t="str">
            <v>Dummy</v>
          </cell>
        </row>
        <row r="36">
          <cell r="C36">
            <v>6546</v>
          </cell>
          <cell r="D36">
            <v>13043</v>
          </cell>
          <cell r="E36">
            <v>0.92800000000000005</v>
          </cell>
          <cell r="F36">
            <v>15583</v>
          </cell>
          <cell r="G36">
            <v>28783</v>
          </cell>
          <cell r="H36" t="str">
            <v>Dummy</v>
          </cell>
          <cell r="I36" t="str">
            <v>Dummy</v>
          </cell>
          <cell r="J36" t="str">
            <v>Dummy</v>
          </cell>
          <cell r="K36" t="str">
            <v>Dummy</v>
          </cell>
          <cell r="L36" t="str">
            <v>Dummy</v>
          </cell>
          <cell r="M36">
            <v>1.2549999999999999</v>
          </cell>
          <cell r="N36">
            <v>3.2749999999999999</v>
          </cell>
          <cell r="O36">
            <v>841</v>
          </cell>
          <cell r="P36">
            <v>15.36</v>
          </cell>
          <cell r="Q36">
            <v>1462</v>
          </cell>
          <cell r="R36">
            <v>373</v>
          </cell>
          <cell r="S36" t="str">
            <v>Dummy</v>
          </cell>
          <cell r="T36" t="str">
            <v>Dummy</v>
          </cell>
          <cell r="U36" t="str">
            <v>Dummy</v>
          </cell>
          <cell r="V36" t="str">
            <v>Dummy</v>
          </cell>
          <cell r="W36" t="str">
            <v>Dummy</v>
          </cell>
          <cell r="X36" t="str">
            <v>Dummy</v>
          </cell>
        </row>
        <row r="37">
          <cell r="C37">
            <v>6455</v>
          </cell>
          <cell r="D37">
            <v>12988</v>
          </cell>
          <cell r="E37">
            <v>0.90400000000000003</v>
          </cell>
          <cell r="F37">
            <v>15197</v>
          </cell>
          <cell r="G37">
            <v>27666</v>
          </cell>
          <cell r="H37" t="str">
            <v>Dummy</v>
          </cell>
          <cell r="I37" t="str">
            <v>Dummy</v>
          </cell>
          <cell r="J37" t="str">
            <v>Dummy</v>
          </cell>
          <cell r="K37" t="str">
            <v>Dummy</v>
          </cell>
          <cell r="L37" t="str">
            <v>Dummy</v>
          </cell>
          <cell r="M37">
            <v>1.2421</v>
          </cell>
          <cell r="N37">
            <v>3.2071000000000001</v>
          </cell>
          <cell r="O37">
            <v>831</v>
          </cell>
          <cell r="P37">
            <v>15.15</v>
          </cell>
          <cell r="Q37">
            <v>1434</v>
          </cell>
          <cell r="R37">
            <v>370</v>
          </cell>
          <cell r="S37" t="str">
            <v>Dummy</v>
          </cell>
          <cell r="T37" t="str">
            <v>Dummy</v>
          </cell>
          <cell r="U37" t="str">
            <v>Dummy</v>
          </cell>
          <cell r="V37" t="str">
            <v>Dummy</v>
          </cell>
          <cell r="W37" t="str">
            <v>Dummy</v>
          </cell>
          <cell r="X37" t="str">
            <v>Dummy</v>
          </cell>
        </row>
        <row r="38">
          <cell r="C38">
            <v>6515</v>
          </cell>
          <cell r="D38">
            <v>13307</v>
          </cell>
          <cell r="E38">
            <v>0.87770000000000004</v>
          </cell>
          <cell r="F38">
            <v>15127</v>
          </cell>
          <cell r="G38">
            <v>27803</v>
          </cell>
          <cell r="H38" t="str">
            <v>Dummy</v>
          </cell>
          <cell r="I38" t="str">
            <v>Dummy</v>
          </cell>
          <cell r="J38" t="str">
            <v>Dummy</v>
          </cell>
          <cell r="K38" t="str">
            <v>Dummy</v>
          </cell>
          <cell r="L38" t="str">
            <v>Dummy</v>
          </cell>
          <cell r="M38">
            <v>1.2032</v>
          </cell>
          <cell r="N38">
            <v>3.1278000000000001</v>
          </cell>
          <cell r="O38">
            <v>803</v>
          </cell>
          <cell r="P38">
            <v>15.14</v>
          </cell>
          <cell r="Q38">
            <v>1389</v>
          </cell>
          <cell r="R38">
            <v>364</v>
          </cell>
          <cell r="S38" t="str">
            <v>Dummy</v>
          </cell>
          <cell r="T38" t="str">
            <v>Dummy</v>
          </cell>
          <cell r="U38" t="str">
            <v>Dummy</v>
          </cell>
          <cell r="V38" t="str">
            <v>Dummy</v>
          </cell>
          <cell r="W38" t="str">
            <v>Dummy</v>
          </cell>
          <cell r="X38" t="str">
            <v>Dummy</v>
          </cell>
        </row>
        <row r="39">
          <cell r="C39">
            <v>6599</v>
          </cell>
          <cell r="D39">
            <v>13231</v>
          </cell>
          <cell r="E39">
            <v>0.8962</v>
          </cell>
          <cell r="F39">
            <v>15500</v>
          </cell>
          <cell r="G39">
            <v>29166</v>
          </cell>
          <cell r="H39" t="str">
            <v>Dummy</v>
          </cell>
          <cell r="I39" t="str">
            <v>Dummy</v>
          </cell>
          <cell r="J39" t="str">
            <v>Dummy</v>
          </cell>
          <cell r="K39" t="str">
            <v>Dummy</v>
          </cell>
          <cell r="L39" t="str">
            <v>Dummy</v>
          </cell>
          <cell r="M39">
            <v>1.2000999999999999</v>
          </cell>
          <cell r="N39">
            <v>3.1469999999999998</v>
          </cell>
          <cell r="O39">
            <v>804</v>
          </cell>
          <cell r="P39">
            <v>14.67</v>
          </cell>
          <cell r="Q39">
            <v>1415</v>
          </cell>
          <cell r="R39">
            <v>369</v>
          </cell>
          <cell r="S39" t="str">
            <v>Dummy</v>
          </cell>
          <cell r="T39" t="str">
            <v>Dummy</v>
          </cell>
          <cell r="U39" t="str">
            <v>Dummy</v>
          </cell>
          <cell r="V39" t="str">
            <v>Dummy</v>
          </cell>
          <cell r="W39" t="str">
            <v>Dummy</v>
          </cell>
          <cell r="X39" t="str">
            <v>Dummy</v>
          </cell>
        </row>
        <row r="40">
          <cell r="C40">
            <v>6529</v>
          </cell>
          <cell r="D40">
            <v>13110</v>
          </cell>
          <cell r="E40">
            <v>0.8982</v>
          </cell>
          <cell r="F40">
            <v>15396</v>
          </cell>
          <cell r="G40">
            <v>28751</v>
          </cell>
          <cell r="H40" t="str">
            <v>Dummy</v>
          </cell>
          <cell r="I40" t="str">
            <v>Dummy</v>
          </cell>
          <cell r="J40" t="str">
            <v>Dummy</v>
          </cell>
          <cell r="K40" t="str">
            <v>Dummy</v>
          </cell>
          <cell r="L40" t="str">
            <v>Dummy</v>
          </cell>
          <cell r="M40">
            <v>1.2230000000000001</v>
          </cell>
          <cell r="N40">
            <v>3.2930999999999999</v>
          </cell>
          <cell r="O40">
            <v>813</v>
          </cell>
          <cell r="P40">
            <v>14.97</v>
          </cell>
          <cell r="Q40">
            <v>1440</v>
          </cell>
          <cell r="R40">
            <v>371</v>
          </cell>
          <cell r="S40" t="str">
            <v>Dummy</v>
          </cell>
          <cell r="T40" t="str">
            <v>Dummy</v>
          </cell>
          <cell r="U40" t="str">
            <v>Dummy</v>
          </cell>
          <cell r="V40" t="str">
            <v>Dummy</v>
          </cell>
          <cell r="W40" t="str">
            <v>Dummy</v>
          </cell>
          <cell r="X40" t="str">
            <v>Dummy</v>
          </cell>
        </row>
        <row r="41">
          <cell r="C41">
            <v>6462</v>
          </cell>
          <cell r="D41">
            <v>13177</v>
          </cell>
          <cell r="E41">
            <v>0.88560000000000005</v>
          </cell>
          <cell r="F41">
            <v>15155</v>
          </cell>
          <cell r="G41">
            <v>27614</v>
          </cell>
          <cell r="H41" t="str">
            <v>Dummy</v>
          </cell>
          <cell r="I41" t="str">
            <v>Dummy</v>
          </cell>
          <cell r="J41" t="str">
            <v>Dummy</v>
          </cell>
          <cell r="K41" t="str">
            <v>Dummy</v>
          </cell>
          <cell r="L41" t="str">
            <v>Dummy</v>
          </cell>
          <cell r="M41">
            <v>1.1707000000000001</v>
          </cell>
          <cell r="N41">
            <v>3.1038000000000001</v>
          </cell>
          <cell r="O41">
            <v>794</v>
          </cell>
          <cell r="P41">
            <v>14.82</v>
          </cell>
          <cell r="Q41">
            <v>1423</v>
          </cell>
          <cell r="R41">
            <v>365</v>
          </cell>
          <cell r="S41" t="str">
            <v>Dummy</v>
          </cell>
          <cell r="T41" t="str">
            <v>Dummy</v>
          </cell>
          <cell r="U41" t="str">
            <v>Dummy</v>
          </cell>
          <cell r="V41" t="str">
            <v>Dummy</v>
          </cell>
          <cell r="W41" t="str">
            <v>Dummy</v>
          </cell>
          <cell r="X41" t="str">
            <v>Dummy</v>
          </cell>
        </row>
        <row r="42">
          <cell r="C42">
            <v>6535</v>
          </cell>
          <cell r="D42">
            <v>12958</v>
          </cell>
          <cell r="E42">
            <v>0.8962</v>
          </cell>
          <cell r="F42">
            <v>15043</v>
          </cell>
          <cell r="G42">
            <v>27460</v>
          </cell>
          <cell r="H42" t="str">
            <v>Dummy</v>
          </cell>
          <cell r="I42" t="str">
            <v>Dummy</v>
          </cell>
          <cell r="J42" t="str">
            <v>Dummy</v>
          </cell>
          <cell r="K42" t="str">
            <v>Dummy</v>
          </cell>
          <cell r="L42" t="str">
            <v>Dummy</v>
          </cell>
          <cell r="M42">
            <v>1.1371</v>
          </cell>
          <cell r="N42">
            <v>3.1558999999999999</v>
          </cell>
          <cell r="O42">
            <v>789</v>
          </cell>
          <cell r="P42">
            <v>14.45</v>
          </cell>
          <cell r="Q42">
            <v>1429</v>
          </cell>
          <cell r="R42">
            <v>369</v>
          </cell>
          <cell r="S42" t="str">
            <v>Dummy</v>
          </cell>
          <cell r="T42" t="str">
            <v>Dummy</v>
          </cell>
          <cell r="U42" t="str">
            <v>Dummy</v>
          </cell>
          <cell r="V42" t="str">
            <v>Dummy</v>
          </cell>
          <cell r="W42" t="str">
            <v>Dummy</v>
          </cell>
          <cell r="X42" t="str">
            <v>Dummy</v>
          </cell>
        </row>
        <row r="43">
          <cell r="C43">
            <v>6425</v>
          </cell>
          <cell r="D43">
            <v>13010</v>
          </cell>
          <cell r="E43">
            <v>0.88380000000000003</v>
          </cell>
          <cell r="F43">
            <v>15212</v>
          </cell>
          <cell r="G43">
            <v>27771</v>
          </cell>
          <cell r="H43" t="str">
            <v>Dummy</v>
          </cell>
          <cell r="I43" t="str">
            <v>Dummy</v>
          </cell>
          <cell r="J43" t="str">
            <v>Dummy</v>
          </cell>
          <cell r="K43" t="str">
            <v>Dummy</v>
          </cell>
          <cell r="L43" t="str">
            <v>Dummy</v>
          </cell>
          <cell r="M43">
            <v>1.0435000000000001</v>
          </cell>
          <cell r="N43">
            <v>3.0051999999999999</v>
          </cell>
          <cell r="O43">
            <v>778</v>
          </cell>
          <cell r="P43">
            <v>14.52</v>
          </cell>
          <cell r="Q43">
            <v>1455</v>
          </cell>
          <cell r="R43">
            <v>362</v>
          </cell>
          <cell r="S43" t="str">
            <v>Dummy</v>
          </cell>
          <cell r="T43" t="str">
            <v>Dummy</v>
          </cell>
          <cell r="U43" t="str">
            <v>Dummy</v>
          </cell>
          <cell r="V43" t="str">
            <v>Dummy</v>
          </cell>
          <cell r="W43" t="str">
            <v>Dummy</v>
          </cell>
          <cell r="X43" t="str">
            <v>Dummy</v>
          </cell>
        </row>
        <row r="44">
          <cell r="C44">
            <v>6384</v>
          </cell>
          <cell r="D44">
            <v>12799</v>
          </cell>
          <cell r="E44">
            <v>0.89259999999999995</v>
          </cell>
          <cell r="F44">
            <v>14838</v>
          </cell>
          <cell r="G44">
            <v>26618</v>
          </cell>
          <cell r="H44" t="str">
            <v>Dummy</v>
          </cell>
          <cell r="I44" t="str">
            <v>Dummy</v>
          </cell>
          <cell r="J44" t="str">
            <v>Dummy</v>
          </cell>
          <cell r="K44" t="str">
            <v>Dummy</v>
          </cell>
          <cell r="L44" t="str">
            <v>Dummy</v>
          </cell>
          <cell r="M44">
            <v>1.0571999999999999</v>
          </cell>
          <cell r="N44">
            <v>3.0384000000000002</v>
          </cell>
          <cell r="O44">
            <v>795</v>
          </cell>
          <cell r="P44">
            <v>14.36</v>
          </cell>
          <cell r="Q44">
            <v>1460</v>
          </cell>
          <cell r="R44">
            <v>361</v>
          </cell>
          <cell r="S44" t="str">
            <v>Dummy</v>
          </cell>
          <cell r="T44" t="str">
            <v>Dummy</v>
          </cell>
          <cell r="U44" t="str">
            <v>Dummy</v>
          </cell>
          <cell r="V44" t="str">
            <v>Dummy</v>
          </cell>
          <cell r="W44" t="str">
            <v>Dummy</v>
          </cell>
          <cell r="X44" t="str">
            <v>Dummy</v>
          </cell>
        </row>
        <row r="45">
          <cell r="C45">
            <v>6334</v>
          </cell>
          <cell r="D45">
            <v>12799</v>
          </cell>
          <cell r="E45">
            <v>0.87080000000000002</v>
          </cell>
          <cell r="F45">
            <v>14889</v>
          </cell>
          <cell r="G45">
            <v>26005</v>
          </cell>
          <cell r="H45" t="str">
            <v>Dummy</v>
          </cell>
          <cell r="I45" t="str">
            <v>Dummy</v>
          </cell>
          <cell r="J45" t="str">
            <v>Dummy</v>
          </cell>
          <cell r="K45" t="str">
            <v>Dummy</v>
          </cell>
          <cell r="L45" t="str">
            <v>Dummy</v>
          </cell>
          <cell r="M45">
            <v>0.99429999999999996</v>
          </cell>
          <cell r="N45">
            <v>2.9295</v>
          </cell>
          <cell r="O45">
            <v>798</v>
          </cell>
          <cell r="P45">
            <v>14.69</v>
          </cell>
          <cell r="Q45">
            <v>1468</v>
          </cell>
          <cell r="R45">
            <v>361</v>
          </cell>
          <cell r="S45" t="str">
            <v>Dummy</v>
          </cell>
          <cell r="T45" t="str">
            <v>Dummy</v>
          </cell>
          <cell r="U45" t="str">
            <v>Dummy</v>
          </cell>
          <cell r="V45" t="str">
            <v>Dummy</v>
          </cell>
          <cell r="W45" t="str">
            <v>Dummy</v>
          </cell>
          <cell r="X45" t="str">
            <v>Dummy</v>
          </cell>
        </row>
        <row r="46">
          <cell r="C46">
            <v>6330</v>
          </cell>
          <cell r="D46">
            <v>12981</v>
          </cell>
          <cell r="E46">
            <v>0.87160000000000004</v>
          </cell>
          <cell r="F46">
            <v>14889</v>
          </cell>
          <cell r="G46">
            <v>26541</v>
          </cell>
          <cell r="H46" t="str">
            <v>Dummy</v>
          </cell>
          <cell r="I46" t="str">
            <v>Dummy</v>
          </cell>
          <cell r="J46" t="str">
            <v>Dummy</v>
          </cell>
          <cell r="K46" t="str">
            <v>Dummy</v>
          </cell>
          <cell r="L46" t="str">
            <v>Dummy</v>
          </cell>
          <cell r="M46">
            <v>1.0029999999999999</v>
          </cell>
          <cell r="N46">
            <v>2.9752999999999998</v>
          </cell>
          <cell r="O46">
            <v>803</v>
          </cell>
          <cell r="P46">
            <v>14.52</v>
          </cell>
          <cell r="Q46">
            <v>1468</v>
          </cell>
          <cell r="R46">
            <v>355</v>
          </cell>
          <cell r="S46" t="str">
            <v>Dummy</v>
          </cell>
          <cell r="T46" t="str">
            <v>Dummy</v>
          </cell>
          <cell r="U46" t="str">
            <v>Dummy</v>
          </cell>
          <cell r="V46" t="str">
            <v>Dummy</v>
          </cell>
          <cell r="W46" t="str">
            <v>Dummy</v>
          </cell>
          <cell r="X46" t="str">
            <v>Dummy</v>
          </cell>
        </row>
        <row r="47">
          <cell r="C47">
            <v>6471</v>
          </cell>
          <cell r="D47">
            <v>12743</v>
          </cell>
          <cell r="E47">
            <v>0.88080000000000003</v>
          </cell>
          <cell r="F47">
            <v>15135</v>
          </cell>
          <cell r="G47">
            <v>27627</v>
          </cell>
          <cell r="H47" t="str">
            <v>Dummy</v>
          </cell>
          <cell r="I47" t="str">
            <v>Dummy</v>
          </cell>
          <cell r="J47" t="str">
            <v>Dummy</v>
          </cell>
          <cell r="K47" t="str">
            <v>Dummy</v>
          </cell>
          <cell r="L47" t="str">
            <v>Dummy</v>
          </cell>
          <cell r="M47">
            <v>1.0289999999999999</v>
          </cell>
          <cell r="N47">
            <v>3.0276999999999998</v>
          </cell>
          <cell r="O47">
            <v>815</v>
          </cell>
          <cell r="P47">
            <v>14.55</v>
          </cell>
          <cell r="Q47">
            <v>1475</v>
          </cell>
          <cell r="R47">
            <v>353</v>
          </cell>
          <cell r="S47" t="str">
            <v>Dummy</v>
          </cell>
          <cell r="T47" t="str">
            <v>Dummy</v>
          </cell>
          <cell r="U47" t="str">
            <v>Dummy</v>
          </cell>
          <cell r="V47" t="str">
            <v>Dummy</v>
          </cell>
          <cell r="W47" t="str">
            <v>Dummy</v>
          </cell>
          <cell r="X47" t="str">
            <v>Dummy</v>
          </cell>
        </row>
        <row r="48">
          <cell r="C48">
            <v>6433</v>
          </cell>
          <cell r="D48">
            <v>12958</v>
          </cell>
          <cell r="E48">
            <v>0.87119999999999997</v>
          </cell>
          <cell r="F48">
            <v>15223</v>
          </cell>
          <cell r="G48">
            <v>27210</v>
          </cell>
          <cell r="H48" t="str">
            <v>Dummy</v>
          </cell>
          <cell r="I48" t="str">
            <v>Dummy</v>
          </cell>
          <cell r="J48" t="str">
            <v>Dummy</v>
          </cell>
          <cell r="K48" t="str">
            <v>Dummy</v>
          </cell>
          <cell r="L48" t="str">
            <v>Dummy</v>
          </cell>
          <cell r="M48">
            <v>1.0748</v>
          </cell>
          <cell r="N48">
            <v>3.0116999999999998</v>
          </cell>
          <cell r="O48">
            <v>830</v>
          </cell>
          <cell r="P48">
            <v>14.88</v>
          </cell>
          <cell r="Q48">
            <v>1475</v>
          </cell>
          <cell r="R48">
            <v>357</v>
          </cell>
          <cell r="S48" t="str">
            <v>Dummy</v>
          </cell>
          <cell r="T48" t="str">
            <v>Dummy</v>
          </cell>
          <cell r="U48" t="str">
            <v>Dummy</v>
          </cell>
          <cell r="V48" t="str">
            <v>Dummy</v>
          </cell>
          <cell r="W48" t="str">
            <v>Dummy</v>
          </cell>
          <cell r="X48" t="str">
            <v>Dummy</v>
          </cell>
        </row>
        <row r="49">
          <cell r="C49">
            <v>6370</v>
          </cell>
          <cell r="D49">
            <v>13289</v>
          </cell>
          <cell r="E49">
            <v>0.87790000000000001</v>
          </cell>
          <cell r="F49">
            <v>15154</v>
          </cell>
          <cell r="G49">
            <v>27371</v>
          </cell>
          <cell r="H49" t="str">
            <v>Dummy</v>
          </cell>
          <cell r="I49" t="str">
            <v>Dummy</v>
          </cell>
          <cell r="J49" t="str">
            <v>Dummy</v>
          </cell>
          <cell r="K49" t="str">
            <v>Dummy</v>
          </cell>
          <cell r="L49" t="str">
            <v>Dummy</v>
          </cell>
          <cell r="M49">
            <v>1.0656000000000001</v>
          </cell>
          <cell r="N49">
            <v>2.9691000000000001</v>
          </cell>
          <cell r="O49">
            <v>810</v>
          </cell>
          <cell r="P49">
            <v>14.65</v>
          </cell>
          <cell r="Q49">
            <v>1456</v>
          </cell>
          <cell r="R49">
            <v>351</v>
          </cell>
          <cell r="S49" t="str">
            <v>Dummy</v>
          </cell>
          <cell r="T49" t="str">
            <v>Dummy</v>
          </cell>
          <cell r="U49" t="str">
            <v>Dummy</v>
          </cell>
          <cell r="V49" t="str">
            <v>Dummy</v>
          </cell>
          <cell r="W49" t="str">
            <v>Dummy</v>
          </cell>
          <cell r="X49" t="str">
            <v>Dummy</v>
          </cell>
        </row>
        <row r="50">
          <cell r="C50">
            <v>6445</v>
          </cell>
          <cell r="D50">
            <v>13312</v>
          </cell>
          <cell r="E50">
            <v>0.88980000000000004</v>
          </cell>
          <cell r="F50">
            <v>15514</v>
          </cell>
          <cell r="G50">
            <v>28483</v>
          </cell>
          <cell r="H50" t="str">
            <v>Dummy</v>
          </cell>
          <cell r="I50" t="str">
            <v>Dummy</v>
          </cell>
          <cell r="J50" t="str">
            <v>Dummy</v>
          </cell>
          <cell r="K50" t="str">
            <v>Dummy</v>
          </cell>
          <cell r="L50" t="str">
            <v>Dummy</v>
          </cell>
          <cell r="M50">
            <v>1.0962000000000001</v>
          </cell>
          <cell r="N50">
            <v>3.0314999999999999</v>
          </cell>
          <cell r="O50">
            <v>801</v>
          </cell>
          <cell r="P50">
            <v>14.27</v>
          </cell>
          <cell r="Q50">
            <v>1420</v>
          </cell>
          <cell r="R50">
            <v>343</v>
          </cell>
          <cell r="S50" t="str">
            <v>Dummy</v>
          </cell>
          <cell r="T50" t="str">
            <v>Dummy</v>
          </cell>
          <cell r="U50" t="str">
            <v>Dummy</v>
          </cell>
          <cell r="V50" t="str">
            <v>Dummy</v>
          </cell>
          <cell r="W50" t="str">
            <v>Dummy</v>
          </cell>
          <cell r="X50" t="str">
            <v>Dummy</v>
          </cell>
        </row>
        <row r="51">
          <cell r="C51">
            <v>6533</v>
          </cell>
          <cell r="D51">
            <v>13372</v>
          </cell>
          <cell r="E51">
            <v>0.88200000000000001</v>
          </cell>
          <cell r="F51">
            <v>15681</v>
          </cell>
          <cell r="G51">
            <v>28644</v>
          </cell>
          <cell r="H51" t="str">
            <v>Dummy</v>
          </cell>
          <cell r="I51" t="str">
            <v>Dummy</v>
          </cell>
          <cell r="J51" t="str">
            <v>Dummy</v>
          </cell>
          <cell r="K51" t="str">
            <v>Dummy</v>
          </cell>
          <cell r="L51" t="str">
            <v>Dummy</v>
          </cell>
          <cell r="M51">
            <v>1.1135999999999999</v>
          </cell>
          <cell r="N51">
            <v>3.0912000000000002</v>
          </cell>
          <cell r="O51">
            <v>794</v>
          </cell>
          <cell r="P51">
            <v>14.38</v>
          </cell>
          <cell r="Q51">
            <v>1440</v>
          </cell>
          <cell r="R51">
            <v>343</v>
          </cell>
          <cell r="S51" t="str">
            <v>Dummy</v>
          </cell>
          <cell r="T51" t="str">
            <v>Dummy</v>
          </cell>
          <cell r="U51" t="str">
            <v>Dummy</v>
          </cell>
          <cell r="V51" t="str">
            <v>Dummy</v>
          </cell>
          <cell r="W51" t="str">
            <v>Dummy</v>
          </cell>
          <cell r="X51" t="str">
            <v>Dummy</v>
          </cell>
        </row>
        <row r="52">
          <cell r="C52">
            <v>6534</v>
          </cell>
          <cell r="D52">
            <v>13315</v>
          </cell>
          <cell r="E52">
            <v>0.88390000000000002</v>
          </cell>
          <cell r="F52">
            <v>15629</v>
          </cell>
          <cell r="G52">
            <v>28658</v>
          </cell>
          <cell r="H52" t="str">
            <v>Dummy</v>
          </cell>
          <cell r="I52" t="str">
            <v>Dummy</v>
          </cell>
          <cell r="J52" t="str">
            <v>Dummy</v>
          </cell>
          <cell r="K52" t="str">
            <v>Dummy</v>
          </cell>
          <cell r="L52" t="str">
            <v>Dummy</v>
          </cell>
          <cell r="M52">
            <v>1.1412</v>
          </cell>
          <cell r="N52">
            <v>3.1623999999999999</v>
          </cell>
          <cell r="O52">
            <v>783</v>
          </cell>
          <cell r="P52">
            <v>14.23</v>
          </cell>
          <cell r="Q52">
            <v>1440</v>
          </cell>
          <cell r="R52">
            <v>349</v>
          </cell>
          <cell r="S52" t="str">
            <v>Dummy</v>
          </cell>
          <cell r="T52" t="str">
            <v>Dummy</v>
          </cell>
          <cell r="U52" t="str">
            <v>Dummy</v>
          </cell>
          <cell r="V52" t="str">
            <v>Dummy</v>
          </cell>
          <cell r="W52" t="str">
            <v>Dummy</v>
          </cell>
          <cell r="X52" t="str">
            <v>Dummy</v>
          </cell>
        </row>
        <row r="53">
          <cell r="C53">
            <v>6531</v>
          </cell>
          <cell r="D53">
            <v>13249</v>
          </cell>
          <cell r="E53">
            <v>0.88060000000000005</v>
          </cell>
          <cell r="F53">
            <v>15480</v>
          </cell>
          <cell r="G53">
            <v>28880</v>
          </cell>
          <cell r="H53" t="str">
            <v>Dummy</v>
          </cell>
          <cell r="I53" t="str">
            <v>Dummy</v>
          </cell>
          <cell r="J53" t="str">
            <v>Dummy</v>
          </cell>
          <cell r="K53" t="str">
            <v>Dummy</v>
          </cell>
          <cell r="L53" t="str">
            <v>Dummy</v>
          </cell>
          <cell r="M53">
            <v>1.1257999999999999</v>
          </cell>
          <cell r="N53">
            <v>3.0485000000000002</v>
          </cell>
          <cell r="O53">
            <v>784</v>
          </cell>
          <cell r="P53">
            <v>13.86</v>
          </cell>
          <cell r="Q53">
            <v>1450</v>
          </cell>
          <cell r="R53">
            <v>347</v>
          </cell>
          <cell r="S53" t="str">
            <v>Dummy</v>
          </cell>
          <cell r="T53" t="str">
            <v>Dummy</v>
          </cell>
          <cell r="U53" t="str">
            <v>Dummy</v>
          </cell>
          <cell r="V53" t="str">
            <v>Dummy</v>
          </cell>
          <cell r="W53" t="str">
            <v>Dummy</v>
          </cell>
          <cell r="X53" t="str">
            <v>Dummy</v>
          </cell>
        </row>
        <row r="54">
          <cell r="C54">
            <v>6508</v>
          </cell>
          <cell r="D54">
            <v>13445</v>
          </cell>
          <cell r="E54">
            <v>0.87360000000000004</v>
          </cell>
          <cell r="F54">
            <v>15609</v>
          </cell>
          <cell r="G54">
            <v>29345</v>
          </cell>
          <cell r="H54" t="str">
            <v>Dummy</v>
          </cell>
          <cell r="I54" t="str">
            <v>Dummy</v>
          </cell>
          <cell r="J54" t="str">
            <v>Dummy</v>
          </cell>
          <cell r="K54" t="str">
            <v>Dummy</v>
          </cell>
          <cell r="L54" t="str">
            <v>Dummy</v>
          </cell>
          <cell r="M54">
            <v>1.0819000000000001</v>
          </cell>
          <cell r="N54">
            <v>2.9982000000000002</v>
          </cell>
          <cell r="O54">
            <v>797</v>
          </cell>
          <cell r="P54">
            <v>14.25</v>
          </cell>
          <cell r="Q54">
            <v>1464</v>
          </cell>
          <cell r="R54">
            <v>347</v>
          </cell>
          <cell r="S54" t="str">
            <v>Dummy</v>
          </cell>
          <cell r="T54" t="str">
            <v>Dummy</v>
          </cell>
          <cell r="U54" t="str">
            <v>Dummy</v>
          </cell>
          <cell r="V54" t="str">
            <v>Dummy</v>
          </cell>
          <cell r="W54" t="str">
            <v>Dummy</v>
          </cell>
          <cell r="X54" t="str">
            <v>Dummy</v>
          </cell>
        </row>
        <row r="55">
          <cell r="C55">
            <v>6601</v>
          </cell>
          <cell r="D55">
            <v>13620</v>
          </cell>
          <cell r="E55">
            <v>0.86980000000000002</v>
          </cell>
          <cell r="F55">
            <v>15874</v>
          </cell>
          <cell r="G55">
            <v>29559</v>
          </cell>
          <cell r="H55" t="str">
            <v>Dummy</v>
          </cell>
          <cell r="I55" t="str">
            <v>Dummy</v>
          </cell>
          <cell r="J55" t="str">
            <v>Dummy</v>
          </cell>
          <cell r="K55" t="str">
            <v>Dummy</v>
          </cell>
          <cell r="L55" t="str">
            <v>Dummy</v>
          </cell>
          <cell r="M55">
            <v>1.0812999999999999</v>
          </cell>
          <cell r="N55">
            <v>3.0041000000000002</v>
          </cell>
          <cell r="O55">
            <v>793</v>
          </cell>
          <cell r="P55">
            <v>14.34</v>
          </cell>
          <cell r="Q55">
            <v>1468</v>
          </cell>
          <cell r="R55">
            <v>347</v>
          </cell>
          <cell r="S55" t="str">
            <v>Dummy</v>
          </cell>
          <cell r="T55" t="str">
            <v>Dummy</v>
          </cell>
          <cell r="U55" t="str">
            <v>Dummy</v>
          </cell>
          <cell r="V55" t="str">
            <v>Dummy</v>
          </cell>
          <cell r="W55" t="str">
            <v>Dummy</v>
          </cell>
          <cell r="X55" t="str">
            <v>Dummy</v>
          </cell>
        </row>
        <row r="56">
          <cell r="C56">
            <v>6655</v>
          </cell>
          <cell r="D56">
            <v>13626</v>
          </cell>
          <cell r="E56">
            <v>0.87860000000000005</v>
          </cell>
          <cell r="F56">
            <v>15956</v>
          </cell>
          <cell r="G56">
            <v>28842</v>
          </cell>
          <cell r="H56" t="str">
            <v>Dummy</v>
          </cell>
          <cell r="I56" t="str">
            <v>Dummy</v>
          </cell>
          <cell r="J56" t="str">
            <v>Dummy</v>
          </cell>
          <cell r="K56" t="str">
            <v>Dummy</v>
          </cell>
          <cell r="L56" t="str">
            <v>Dummy</v>
          </cell>
          <cell r="M56">
            <v>1.0630999999999999</v>
          </cell>
          <cell r="N56">
            <v>3.0015999999999998</v>
          </cell>
          <cell r="O56">
            <v>801</v>
          </cell>
          <cell r="P56">
            <v>14.06</v>
          </cell>
          <cell r="Q56">
            <v>1460</v>
          </cell>
          <cell r="R56">
            <v>345</v>
          </cell>
          <cell r="S56" t="str">
            <v>Dummy</v>
          </cell>
          <cell r="T56" t="str">
            <v>Dummy</v>
          </cell>
          <cell r="U56" t="str">
            <v>Dummy</v>
          </cell>
          <cell r="V56" t="str">
            <v>Dummy</v>
          </cell>
          <cell r="W56" t="str">
            <v>Dummy</v>
          </cell>
          <cell r="X56" t="str">
            <v>Dummy</v>
          </cell>
        </row>
        <row r="57">
          <cell r="C57">
            <v>6625</v>
          </cell>
          <cell r="D57">
            <v>13727</v>
          </cell>
          <cell r="E57">
            <v>0.87560000000000004</v>
          </cell>
          <cell r="F57">
            <v>15924</v>
          </cell>
          <cell r="G57">
            <v>28501</v>
          </cell>
          <cell r="H57" t="str">
            <v>Dummy</v>
          </cell>
          <cell r="I57" t="str">
            <v>Dummy</v>
          </cell>
          <cell r="J57" t="str">
            <v>Dummy</v>
          </cell>
          <cell r="K57" t="str">
            <v>Dummy</v>
          </cell>
          <cell r="L57" t="str">
            <v>Dummy</v>
          </cell>
          <cell r="M57">
            <v>1.0838000000000001</v>
          </cell>
          <cell r="N57">
            <v>3.0758000000000001</v>
          </cell>
          <cell r="O57">
            <v>792</v>
          </cell>
          <cell r="P57">
            <v>14.44</v>
          </cell>
          <cell r="Q57">
            <v>1458</v>
          </cell>
          <cell r="R57">
            <v>344</v>
          </cell>
          <cell r="S57" t="str">
            <v>Dummy</v>
          </cell>
          <cell r="T57" t="str">
            <v>Dummy</v>
          </cell>
          <cell r="U57" t="str">
            <v>Dummy</v>
          </cell>
          <cell r="V57" t="str">
            <v>Dummy</v>
          </cell>
          <cell r="W57" t="str">
            <v>Dummy</v>
          </cell>
          <cell r="X57" t="str">
            <v>Dummy</v>
          </cell>
        </row>
        <row r="58">
          <cell r="C58">
            <v>6680</v>
          </cell>
          <cell r="D58">
            <v>13433</v>
          </cell>
          <cell r="E58">
            <v>0.88480000000000003</v>
          </cell>
          <cell r="F58">
            <v>16045</v>
          </cell>
          <cell r="G58">
            <v>29227</v>
          </cell>
          <cell r="H58" t="str">
            <v>Dummy</v>
          </cell>
          <cell r="I58" t="str">
            <v>Dummy</v>
          </cell>
          <cell r="J58" t="str">
            <v>Dummy</v>
          </cell>
          <cell r="K58" t="str">
            <v>Dummy</v>
          </cell>
          <cell r="L58" t="str">
            <v>Dummy</v>
          </cell>
          <cell r="M58">
            <v>1.0583</v>
          </cell>
          <cell r="N58">
            <v>3.0186000000000002</v>
          </cell>
          <cell r="O58">
            <v>809</v>
          </cell>
          <cell r="P58">
            <v>14.38</v>
          </cell>
          <cell r="Q58">
            <v>1463</v>
          </cell>
          <cell r="R58">
            <v>345</v>
          </cell>
          <cell r="S58" t="str">
            <v>Dummy</v>
          </cell>
          <cell r="T58" t="str">
            <v>Dummy</v>
          </cell>
          <cell r="U58" t="str">
            <v>Dummy</v>
          </cell>
          <cell r="V58" t="str">
            <v>Dummy</v>
          </cell>
          <cell r="W58" t="str">
            <v>Dummy</v>
          </cell>
          <cell r="X58" t="str">
            <v>Dummy</v>
          </cell>
        </row>
        <row r="59">
          <cell r="C59">
            <v>6615</v>
          </cell>
          <cell r="D59">
            <v>13474</v>
          </cell>
          <cell r="E59">
            <v>0.87280000000000002</v>
          </cell>
          <cell r="F59">
            <v>15932</v>
          </cell>
          <cell r="G59">
            <v>28521</v>
          </cell>
          <cell r="H59" t="str">
            <v>Dummy</v>
          </cell>
          <cell r="I59" t="str">
            <v>Dummy</v>
          </cell>
          <cell r="J59" t="str">
            <v>Dummy</v>
          </cell>
          <cell r="K59" t="str">
            <v>Dummy</v>
          </cell>
          <cell r="L59" t="str">
            <v>Dummy</v>
          </cell>
          <cell r="M59">
            <v>1.0770999999999999</v>
          </cell>
          <cell r="N59">
            <v>3.0257999999999998</v>
          </cell>
          <cell r="O59">
            <v>808</v>
          </cell>
          <cell r="P59">
            <v>14.61</v>
          </cell>
          <cell r="Q59">
            <v>1462</v>
          </cell>
          <cell r="R59">
            <v>345</v>
          </cell>
          <cell r="S59" t="str">
            <v>Dummy</v>
          </cell>
          <cell r="T59" t="str">
            <v>Dummy</v>
          </cell>
          <cell r="U59" t="str">
            <v>Dummy</v>
          </cell>
          <cell r="V59" t="str">
            <v>Dummy</v>
          </cell>
          <cell r="W59" t="str">
            <v>Dummy</v>
          </cell>
          <cell r="X59" t="str">
            <v>Dummy</v>
          </cell>
        </row>
        <row r="60">
          <cell r="C60">
            <v>6598</v>
          </cell>
          <cell r="D60">
            <v>13518</v>
          </cell>
          <cell r="E60">
            <v>0.88119999999999998</v>
          </cell>
          <cell r="F60">
            <v>15537</v>
          </cell>
          <cell r="G60">
            <v>27744</v>
          </cell>
          <cell r="H60" t="str">
            <v>Dummy</v>
          </cell>
          <cell r="I60" t="str">
            <v>Dummy</v>
          </cell>
          <cell r="J60" t="str">
            <v>Dummy</v>
          </cell>
          <cell r="K60" t="str">
            <v>Dummy</v>
          </cell>
          <cell r="L60" t="str">
            <v>Dummy</v>
          </cell>
          <cell r="M60">
            <v>1.0899000000000001</v>
          </cell>
          <cell r="N60">
            <v>2.9476</v>
          </cell>
          <cell r="O60">
            <v>814</v>
          </cell>
          <cell r="P60">
            <v>14.63</v>
          </cell>
          <cell r="Q60">
            <v>1474</v>
          </cell>
          <cell r="R60">
            <v>349</v>
          </cell>
          <cell r="S60" t="str">
            <v>Dummy</v>
          </cell>
          <cell r="T60" t="str">
            <v>Dummy</v>
          </cell>
          <cell r="U60" t="str">
            <v>Dummy</v>
          </cell>
          <cell r="V60" t="str">
            <v>Dummy</v>
          </cell>
          <cell r="W60" t="str">
            <v>Dummy</v>
          </cell>
          <cell r="X60" t="str">
            <v>Dummy</v>
          </cell>
        </row>
        <row r="61">
          <cell r="C61">
            <v>6492</v>
          </cell>
          <cell r="D61">
            <v>13340</v>
          </cell>
          <cell r="E61">
            <v>0.87619999999999998</v>
          </cell>
          <cell r="F61">
            <v>15515</v>
          </cell>
          <cell r="G61">
            <v>27564</v>
          </cell>
          <cell r="H61" t="str">
            <v>Dummy</v>
          </cell>
          <cell r="I61" t="str">
            <v>Dummy</v>
          </cell>
          <cell r="J61" t="str">
            <v>Dummy</v>
          </cell>
          <cell r="K61" t="str">
            <v>Dummy</v>
          </cell>
          <cell r="L61" t="str">
            <v>Dummy</v>
          </cell>
          <cell r="M61">
            <v>1.0637000000000001</v>
          </cell>
          <cell r="N61">
            <v>2.9108999999999998</v>
          </cell>
          <cell r="O61">
            <v>800</v>
          </cell>
          <cell r="P61">
            <v>14.61</v>
          </cell>
          <cell r="Q61">
            <v>1477</v>
          </cell>
          <cell r="R61">
            <v>347</v>
          </cell>
          <cell r="S61" t="str">
            <v>Dummy</v>
          </cell>
          <cell r="T61" t="str">
            <v>Dummy</v>
          </cell>
          <cell r="U61" t="str">
            <v>Dummy</v>
          </cell>
          <cell r="V61" t="str">
            <v>Dummy</v>
          </cell>
          <cell r="W61" t="str">
            <v>Dummy</v>
          </cell>
          <cell r="X61" t="str">
            <v>Dummy</v>
          </cell>
        </row>
        <row r="62">
          <cell r="C62">
            <v>6264</v>
          </cell>
          <cell r="D62">
            <v>13167</v>
          </cell>
          <cell r="E62">
            <v>0.86270000000000002</v>
          </cell>
          <cell r="F62">
            <v>15250</v>
          </cell>
          <cell r="G62">
            <v>26597</v>
          </cell>
          <cell r="H62" t="str">
            <v>Dummy</v>
          </cell>
          <cell r="I62" t="str">
            <v>Dummy</v>
          </cell>
          <cell r="J62" t="str">
            <v>Dummy</v>
          </cell>
          <cell r="K62" t="str">
            <v>Dummy</v>
          </cell>
          <cell r="L62" t="str">
            <v>Dummy</v>
          </cell>
          <cell r="M62">
            <v>1.0531999999999999</v>
          </cell>
          <cell r="N62">
            <v>2.9094000000000002</v>
          </cell>
          <cell r="O62">
            <v>789</v>
          </cell>
          <cell r="P62">
            <v>14.01</v>
          </cell>
          <cell r="Q62">
            <v>1462</v>
          </cell>
          <cell r="R62">
            <v>346</v>
          </cell>
          <cell r="S62" t="str">
            <v>Dummy</v>
          </cell>
          <cell r="T62" t="str">
            <v>Dummy</v>
          </cell>
          <cell r="U62">
            <v>438</v>
          </cell>
          <cell r="V62">
            <v>979</v>
          </cell>
          <cell r="W62">
            <v>1157</v>
          </cell>
          <cell r="X62" t="str">
            <v>Dummy</v>
          </cell>
        </row>
        <row r="63">
          <cell r="C63">
            <v>6237</v>
          </cell>
          <cell r="D63">
            <v>13232</v>
          </cell>
          <cell r="E63">
            <v>0.85699999999999998</v>
          </cell>
          <cell r="F63">
            <v>15208</v>
          </cell>
          <cell r="G63">
            <v>26733</v>
          </cell>
          <cell r="H63" t="str">
            <v>Dummy</v>
          </cell>
          <cell r="I63" t="str">
            <v>Dummy</v>
          </cell>
          <cell r="J63" t="str">
            <v>Dummy</v>
          </cell>
          <cell r="K63" t="str">
            <v>Dummy</v>
          </cell>
          <cell r="L63" t="str">
            <v>Dummy</v>
          </cell>
          <cell r="M63">
            <v>1.0317000000000001</v>
          </cell>
          <cell r="N63">
            <v>2.8481999999999998</v>
          </cell>
          <cell r="O63">
            <v>790</v>
          </cell>
          <cell r="P63">
            <v>13.75</v>
          </cell>
          <cell r="Q63">
            <v>1482</v>
          </cell>
          <cell r="R63">
            <v>351</v>
          </cell>
          <cell r="S63" t="str">
            <v>Dummy</v>
          </cell>
          <cell r="T63" t="str">
            <v>Dummy</v>
          </cell>
          <cell r="U63">
            <v>438</v>
          </cell>
          <cell r="V63">
            <v>966</v>
          </cell>
          <cell r="W63">
            <v>1156</v>
          </cell>
          <cell r="X63" t="str">
            <v>Dummy</v>
          </cell>
        </row>
        <row r="64">
          <cell r="C64">
            <v>6216</v>
          </cell>
          <cell r="D64">
            <v>13207</v>
          </cell>
          <cell r="E64">
            <v>0.86019999999999996</v>
          </cell>
          <cell r="F64">
            <v>15031</v>
          </cell>
          <cell r="G64">
            <v>27029</v>
          </cell>
          <cell r="H64" t="str">
            <v>Dummy</v>
          </cell>
          <cell r="I64" t="str">
            <v>Dummy</v>
          </cell>
          <cell r="J64" t="str">
            <v>Dummy</v>
          </cell>
          <cell r="K64" t="str">
            <v>Dummy</v>
          </cell>
          <cell r="L64" t="str">
            <v>Dummy</v>
          </cell>
          <cell r="M64">
            <v>1.0290999999999999</v>
          </cell>
          <cell r="N64">
            <v>2.8479000000000001</v>
          </cell>
          <cell r="O64">
            <v>804</v>
          </cell>
          <cell r="P64">
            <v>13.97</v>
          </cell>
          <cell r="Q64">
            <v>1510</v>
          </cell>
          <cell r="R64">
            <v>357</v>
          </cell>
          <cell r="S64" t="str">
            <v>Dummy</v>
          </cell>
          <cell r="T64" t="str">
            <v>Dummy</v>
          </cell>
          <cell r="U64">
            <v>432</v>
          </cell>
          <cell r="V64">
            <v>952</v>
          </cell>
          <cell r="W64">
            <v>1149</v>
          </cell>
          <cell r="X64" t="str">
            <v>Dummy</v>
          </cell>
        </row>
        <row r="65">
          <cell r="C65">
            <v>6177</v>
          </cell>
          <cell r="D65">
            <v>13246</v>
          </cell>
          <cell r="E65">
            <v>0.85880000000000001</v>
          </cell>
          <cell r="F65">
            <v>15032</v>
          </cell>
          <cell r="G65">
            <v>27017</v>
          </cell>
          <cell r="H65" t="str">
            <v>Dummy</v>
          </cell>
          <cell r="I65" t="str">
            <v>Dummy</v>
          </cell>
          <cell r="J65" t="str">
            <v>Dummy</v>
          </cell>
          <cell r="K65" t="str">
            <v>Dummy</v>
          </cell>
          <cell r="L65" t="str">
            <v>Dummy</v>
          </cell>
          <cell r="M65">
            <v>1.0193000000000001</v>
          </cell>
          <cell r="N65">
            <v>2.9142000000000001</v>
          </cell>
          <cell r="O65">
            <v>799</v>
          </cell>
          <cell r="P65">
            <v>13.98</v>
          </cell>
          <cell r="Q65">
            <v>1510</v>
          </cell>
          <cell r="R65">
            <v>355</v>
          </cell>
          <cell r="S65" t="str">
            <v>Dummy</v>
          </cell>
          <cell r="T65" t="str">
            <v>Dummy</v>
          </cell>
          <cell r="U65">
            <v>434</v>
          </cell>
          <cell r="V65">
            <v>973</v>
          </cell>
          <cell r="W65">
            <v>1159</v>
          </cell>
          <cell r="X65" t="str">
            <v>Dummy</v>
          </cell>
        </row>
        <row r="66">
          <cell r="C66">
            <v>6247</v>
          </cell>
          <cell r="D66">
            <v>13451</v>
          </cell>
          <cell r="E66">
            <v>0.85840000000000005</v>
          </cell>
          <cell r="F66">
            <v>15257</v>
          </cell>
          <cell r="G66">
            <v>27627</v>
          </cell>
          <cell r="H66" t="str">
            <v>Dummy</v>
          </cell>
          <cell r="I66" t="str">
            <v>Dummy</v>
          </cell>
          <cell r="J66" t="str">
            <v>Dummy</v>
          </cell>
          <cell r="K66" t="str">
            <v>Dummy</v>
          </cell>
          <cell r="L66" t="str">
            <v>Dummy</v>
          </cell>
          <cell r="M66">
            <v>1.0275000000000001</v>
          </cell>
          <cell r="N66">
            <v>2.9302999999999999</v>
          </cell>
          <cell r="O66">
            <v>795</v>
          </cell>
          <cell r="P66">
            <v>13.97</v>
          </cell>
          <cell r="Q66">
            <v>1514</v>
          </cell>
          <cell r="R66">
            <v>354</v>
          </cell>
          <cell r="S66" t="str">
            <v>Dummy</v>
          </cell>
          <cell r="T66" t="str">
            <v>Dummy</v>
          </cell>
          <cell r="U66">
            <v>437</v>
          </cell>
          <cell r="V66">
            <v>954</v>
          </cell>
          <cell r="W66">
            <v>1160</v>
          </cell>
          <cell r="X66" t="str">
            <v>Dummy</v>
          </cell>
        </row>
        <row r="67">
          <cell r="C67">
            <v>6324</v>
          </cell>
          <cell r="D67">
            <v>13550</v>
          </cell>
          <cell r="E67">
            <v>0.85840000000000005</v>
          </cell>
          <cell r="F67">
            <v>15257</v>
          </cell>
          <cell r="G67">
            <v>28129</v>
          </cell>
          <cell r="H67" t="str">
            <v>Dummy</v>
          </cell>
          <cell r="I67" t="str">
            <v>Dummy</v>
          </cell>
          <cell r="J67" t="str">
            <v>Dummy</v>
          </cell>
          <cell r="K67" t="str">
            <v>Dummy</v>
          </cell>
          <cell r="L67" t="str">
            <v>Dummy</v>
          </cell>
          <cell r="M67">
            <v>1.0275000000000001</v>
          </cell>
          <cell r="N67">
            <v>2.9302999999999999</v>
          </cell>
          <cell r="O67">
            <v>810</v>
          </cell>
          <cell r="P67">
            <v>14.29</v>
          </cell>
          <cell r="Q67">
            <v>1516</v>
          </cell>
          <cell r="R67">
            <v>354</v>
          </cell>
          <cell r="S67" t="str">
            <v>Dummy</v>
          </cell>
          <cell r="T67" t="str">
            <v>Dummy</v>
          </cell>
          <cell r="U67">
            <v>437</v>
          </cell>
          <cell r="V67">
            <v>954</v>
          </cell>
          <cell r="W67">
            <v>1160</v>
          </cell>
          <cell r="X67" t="str">
            <v>Dummy</v>
          </cell>
        </row>
        <row r="68">
          <cell r="C68">
            <v>6324</v>
          </cell>
          <cell r="D68">
            <v>13550</v>
          </cell>
          <cell r="E68">
            <v>0.85840000000000005</v>
          </cell>
          <cell r="F68">
            <v>15553</v>
          </cell>
          <cell r="G68">
            <v>28129</v>
          </cell>
          <cell r="H68" t="str">
            <v>Dummy</v>
          </cell>
          <cell r="I68" t="str">
            <v>Dummy</v>
          </cell>
          <cell r="J68" t="str">
            <v>Dummy</v>
          </cell>
          <cell r="K68" t="str">
            <v>Dummy</v>
          </cell>
          <cell r="L68" t="str">
            <v>Dummy</v>
          </cell>
          <cell r="M68">
            <v>1.0275000000000001</v>
          </cell>
          <cell r="N68">
            <v>2.9302999999999999</v>
          </cell>
          <cell r="O68">
            <v>810</v>
          </cell>
          <cell r="P68">
            <v>14.29</v>
          </cell>
          <cell r="Q68">
            <v>1516</v>
          </cell>
          <cell r="R68">
            <v>354</v>
          </cell>
          <cell r="S68" t="str">
            <v>Dummy</v>
          </cell>
          <cell r="T68" t="str">
            <v>Dummy</v>
          </cell>
          <cell r="U68">
            <v>437</v>
          </cell>
          <cell r="V68">
            <v>954</v>
          </cell>
          <cell r="W68">
            <v>1160</v>
          </cell>
          <cell r="X68" t="str">
            <v>Dummy</v>
          </cell>
        </row>
        <row r="69">
          <cell r="C69">
            <v>6324</v>
          </cell>
          <cell r="D69">
            <v>13552</v>
          </cell>
          <cell r="E69">
            <v>0.85840000000000005</v>
          </cell>
          <cell r="F69">
            <v>15654</v>
          </cell>
          <cell r="G69">
            <v>28129</v>
          </cell>
          <cell r="H69" t="str">
            <v>Dummy</v>
          </cell>
          <cell r="I69" t="str">
            <v>Dummy</v>
          </cell>
          <cell r="J69" t="str">
            <v>Dummy</v>
          </cell>
          <cell r="K69" t="str">
            <v>Dummy</v>
          </cell>
          <cell r="L69" t="str">
            <v>Dummy</v>
          </cell>
          <cell r="M69">
            <v>1.0275000000000001</v>
          </cell>
          <cell r="N69">
            <v>2.9302999999999999</v>
          </cell>
          <cell r="O69">
            <v>810</v>
          </cell>
          <cell r="P69">
            <v>14.29</v>
          </cell>
          <cell r="Q69">
            <v>1516</v>
          </cell>
          <cell r="R69">
            <v>354</v>
          </cell>
          <cell r="S69" t="str">
            <v>Dummy</v>
          </cell>
          <cell r="T69" t="str">
            <v>Dummy</v>
          </cell>
          <cell r="U69">
            <v>437</v>
          </cell>
          <cell r="V69">
            <v>954</v>
          </cell>
          <cell r="W69">
            <v>1160</v>
          </cell>
          <cell r="X69" t="str">
            <v>Dummy</v>
          </cell>
        </row>
        <row r="70">
          <cell r="C70">
            <v>6351</v>
          </cell>
          <cell r="D70">
            <v>13360</v>
          </cell>
          <cell r="E70">
            <v>0.85840000000000005</v>
          </cell>
          <cell r="F70">
            <v>15565</v>
          </cell>
          <cell r="G70">
            <v>27843</v>
          </cell>
          <cell r="H70" t="str">
            <v>Dummy</v>
          </cell>
          <cell r="I70" t="str">
            <v>Dummy</v>
          </cell>
          <cell r="J70" t="str">
            <v>Dummy</v>
          </cell>
          <cell r="K70" t="str">
            <v>Dummy</v>
          </cell>
          <cell r="L70" t="str">
            <v>Dummy</v>
          </cell>
          <cell r="M70">
            <v>1.0275000000000001</v>
          </cell>
          <cell r="N70">
            <v>2.9302999999999999</v>
          </cell>
          <cell r="O70">
            <v>810</v>
          </cell>
          <cell r="P70">
            <v>14.35</v>
          </cell>
          <cell r="Q70">
            <v>1516</v>
          </cell>
          <cell r="R70">
            <v>354</v>
          </cell>
          <cell r="S70" t="str">
            <v>Dummy</v>
          </cell>
          <cell r="T70" t="str">
            <v>Dummy</v>
          </cell>
          <cell r="U70">
            <v>437</v>
          </cell>
          <cell r="V70">
            <v>954</v>
          </cell>
          <cell r="W70">
            <v>1160</v>
          </cell>
          <cell r="X70" t="str">
            <v>Dummy</v>
          </cell>
        </row>
        <row r="71">
          <cell r="C71">
            <v>6340</v>
          </cell>
          <cell r="D71">
            <v>13366</v>
          </cell>
          <cell r="E71">
            <v>0.85840000000000005</v>
          </cell>
          <cell r="F71">
            <v>15308</v>
          </cell>
          <cell r="G71">
            <v>27371</v>
          </cell>
          <cell r="H71" t="str">
            <v>Dummy</v>
          </cell>
          <cell r="I71" t="str">
            <v>Dummy</v>
          </cell>
          <cell r="J71" t="str">
            <v>Dummy</v>
          </cell>
          <cell r="K71" t="str">
            <v>Dummy</v>
          </cell>
          <cell r="L71" t="str">
            <v>Dummy</v>
          </cell>
          <cell r="M71">
            <v>1.0275000000000001</v>
          </cell>
          <cell r="N71">
            <v>2.9302999999999999</v>
          </cell>
          <cell r="O71">
            <v>829</v>
          </cell>
          <cell r="P71">
            <v>14.67</v>
          </cell>
          <cell r="Q71">
            <v>1544</v>
          </cell>
          <cell r="R71">
            <v>364</v>
          </cell>
          <cell r="S71" t="str">
            <v>Dummy</v>
          </cell>
          <cell r="T71" t="str">
            <v>Dummy</v>
          </cell>
          <cell r="U71">
            <v>437</v>
          </cell>
          <cell r="V71">
            <v>954</v>
          </cell>
          <cell r="W71">
            <v>1160</v>
          </cell>
          <cell r="X71" t="str">
            <v>Dummy</v>
          </cell>
        </row>
        <row r="72">
          <cell r="C72">
            <v>6340</v>
          </cell>
          <cell r="D72">
            <v>13265</v>
          </cell>
          <cell r="E72">
            <v>0.85840000000000005</v>
          </cell>
          <cell r="F72">
            <v>15308</v>
          </cell>
          <cell r="G72">
            <v>27813</v>
          </cell>
          <cell r="H72" t="str">
            <v>Dummy</v>
          </cell>
          <cell r="I72" t="str">
            <v>Dummy</v>
          </cell>
          <cell r="J72" t="str">
            <v>Dummy</v>
          </cell>
          <cell r="K72" t="str">
            <v>Dummy</v>
          </cell>
          <cell r="L72" t="str">
            <v>Dummy</v>
          </cell>
          <cell r="M72">
            <v>1.0275000000000001</v>
          </cell>
          <cell r="N72">
            <v>2.9302999999999999</v>
          </cell>
          <cell r="O72">
            <v>833</v>
          </cell>
          <cell r="P72">
            <v>14.75</v>
          </cell>
          <cell r="Q72">
            <v>1530</v>
          </cell>
          <cell r="R72">
            <v>361</v>
          </cell>
          <cell r="S72" t="str">
            <v>Dummy</v>
          </cell>
          <cell r="T72" t="str">
            <v>Dummy</v>
          </cell>
          <cell r="U72">
            <v>437</v>
          </cell>
          <cell r="V72">
            <v>954</v>
          </cell>
          <cell r="W72">
            <v>1160</v>
          </cell>
          <cell r="X72" t="str">
            <v>Dummy</v>
          </cell>
        </row>
        <row r="73">
          <cell r="C73">
            <v>6340</v>
          </cell>
          <cell r="D73">
            <v>13265</v>
          </cell>
          <cell r="E73">
            <v>0.85840000000000005</v>
          </cell>
          <cell r="F73">
            <v>15308</v>
          </cell>
          <cell r="G73">
            <v>27813</v>
          </cell>
          <cell r="H73" t="str">
            <v>Dummy</v>
          </cell>
          <cell r="I73" t="str">
            <v>Dummy</v>
          </cell>
          <cell r="J73" t="str">
            <v>Dummy</v>
          </cell>
          <cell r="K73" t="str">
            <v>Dummy</v>
          </cell>
          <cell r="L73" t="str">
            <v>Dummy</v>
          </cell>
          <cell r="M73">
            <v>1.0275000000000001</v>
          </cell>
          <cell r="N73">
            <v>2.9302999999999999</v>
          </cell>
          <cell r="O73">
            <v>833</v>
          </cell>
          <cell r="P73">
            <v>14.75</v>
          </cell>
          <cell r="Q73">
            <v>1530</v>
          </cell>
          <cell r="R73">
            <v>361</v>
          </cell>
          <cell r="S73" t="str">
            <v>Dummy</v>
          </cell>
          <cell r="T73" t="str">
            <v>Dummy</v>
          </cell>
          <cell r="U73">
            <v>437</v>
          </cell>
          <cell r="V73">
            <v>954</v>
          </cell>
          <cell r="W73">
            <v>1160</v>
          </cell>
          <cell r="X73" t="str">
            <v>Dummy</v>
          </cell>
        </row>
        <row r="74">
          <cell r="C74">
            <v>6353</v>
          </cell>
          <cell r="D74">
            <v>13044</v>
          </cell>
          <cell r="E74">
            <v>0.87629999999999997</v>
          </cell>
          <cell r="F74">
            <v>15308</v>
          </cell>
          <cell r="G74">
            <v>27561</v>
          </cell>
          <cell r="H74" t="str">
            <v>Dummy</v>
          </cell>
          <cell r="I74" t="str">
            <v>Dummy</v>
          </cell>
          <cell r="J74" t="str">
            <v>Dummy</v>
          </cell>
          <cell r="K74" t="str">
            <v>Dummy</v>
          </cell>
          <cell r="L74" t="str">
            <v>Dummy</v>
          </cell>
          <cell r="M74">
            <v>1.0464</v>
          </cell>
          <cell r="N74">
            <v>3.0106999999999999</v>
          </cell>
          <cell r="O74">
            <v>847</v>
          </cell>
          <cell r="P74">
            <v>14.93</v>
          </cell>
          <cell r="Q74">
            <v>1541</v>
          </cell>
          <cell r="R74">
            <v>371</v>
          </cell>
          <cell r="S74" t="str">
            <v>Dummy</v>
          </cell>
          <cell r="T74" t="str">
            <v>Dummy</v>
          </cell>
          <cell r="U74">
            <v>455</v>
          </cell>
          <cell r="V74">
            <v>885</v>
          </cell>
          <cell r="W74">
            <v>1214</v>
          </cell>
          <cell r="X74" t="str">
            <v>Dummy</v>
          </cell>
        </row>
        <row r="75">
          <cell r="C75">
            <v>6291</v>
          </cell>
          <cell r="D75">
            <v>13057</v>
          </cell>
          <cell r="E75">
            <v>0.88239999999999996</v>
          </cell>
          <cell r="F75">
            <v>15308</v>
          </cell>
          <cell r="G75">
            <v>26887</v>
          </cell>
          <cell r="H75" t="str">
            <v>Dummy</v>
          </cell>
          <cell r="I75" t="str">
            <v>Dummy</v>
          </cell>
          <cell r="J75" t="str">
            <v>Dummy</v>
          </cell>
          <cell r="K75" t="str">
            <v>Dummy</v>
          </cell>
          <cell r="L75" t="str">
            <v>Dummy</v>
          </cell>
          <cell r="M75">
            <v>1.0665</v>
          </cell>
          <cell r="N75">
            <v>3.0436000000000001</v>
          </cell>
          <cell r="O75">
            <v>859</v>
          </cell>
          <cell r="P75">
            <v>15.38</v>
          </cell>
          <cell r="Q75">
            <v>1535</v>
          </cell>
          <cell r="R75">
            <v>370</v>
          </cell>
          <cell r="S75" t="str">
            <v>Dummy</v>
          </cell>
          <cell r="T75" t="str">
            <v>Dummy</v>
          </cell>
          <cell r="U75">
            <v>462</v>
          </cell>
          <cell r="V75">
            <v>915</v>
          </cell>
          <cell r="W75">
            <v>1248</v>
          </cell>
          <cell r="X75" t="str">
            <v>Dummy</v>
          </cell>
        </row>
        <row r="76">
          <cell r="C76">
            <v>6307</v>
          </cell>
          <cell r="D76">
            <v>12800</v>
          </cell>
          <cell r="E76">
            <v>0.88019999999999998</v>
          </cell>
          <cell r="F76">
            <v>14691</v>
          </cell>
          <cell r="G76">
            <v>27520</v>
          </cell>
          <cell r="H76" t="str">
            <v>Dummy</v>
          </cell>
          <cell r="I76" t="str">
            <v>Dummy</v>
          </cell>
          <cell r="J76" t="str">
            <v>Dummy</v>
          </cell>
          <cell r="K76" t="str">
            <v>Dummy</v>
          </cell>
          <cell r="L76" t="str">
            <v>Dummy</v>
          </cell>
          <cell r="M76">
            <v>1.1164000000000001</v>
          </cell>
          <cell r="N76">
            <v>3.1608000000000001</v>
          </cell>
          <cell r="O76">
            <v>855</v>
          </cell>
          <cell r="P76">
            <v>15.28</v>
          </cell>
          <cell r="Q76">
            <v>1545</v>
          </cell>
          <cell r="R76">
            <v>372</v>
          </cell>
          <cell r="S76" t="str">
            <v>Dummy</v>
          </cell>
          <cell r="T76" t="str">
            <v>Dummy</v>
          </cell>
          <cell r="U76">
            <v>466</v>
          </cell>
          <cell r="V76">
            <v>945</v>
          </cell>
          <cell r="W76">
            <v>1267</v>
          </cell>
          <cell r="X76" t="str">
            <v>Dummy</v>
          </cell>
        </row>
        <row r="77">
          <cell r="C77">
            <v>6162</v>
          </cell>
          <cell r="D77">
            <v>12827</v>
          </cell>
          <cell r="E77">
            <v>0.87160000000000004</v>
          </cell>
          <cell r="F77">
            <v>14501</v>
          </cell>
          <cell r="G77">
            <v>27179</v>
          </cell>
          <cell r="H77" t="str">
            <v>Dummy</v>
          </cell>
          <cell r="I77" t="str">
            <v>Dummy</v>
          </cell>
          <cell r="J77" t="str">
            <v>Dummy</v>
          </cell>
          <cell r="K77" t="str">
            <v>Dummy</v>
          </cell>
          <cell r="L77" t="str">
            <v>Dummy</v>
          </cell>
          <cell r="M77">
            <v>1.1148</v>
          </cell>
          <cell r="N77">
            <v>3.1084999999999998</v>
          </cell>
          <cell r="O77">
            <v>859</v>
          </cell>
          <cell r="P77">
            <v>15.24</v>
          </cell>
          <cell r="Q77">
            <v>1531</v>
          </cell>
          <cell r="R77">
            <v>371</v>
          </cell>
          <cell r="S77" t="str">
            <v>Dummy</v>
          </cell>
          <cell r="T77" t="str">
            <v>Dummy</v>
          </cell>
          <cell r="U77">
            <v>466</v>
          </cell>
          <cell r="V77">
            <v>931</v>
          </cell>
          <cell r="W77">
            <v>1262</v>
          </cell>
          <cell r="X77" t="str">
            <v>Dummy</v>
          </cell>
        </row>
        <row r="78">
          <cell r="C78">
            <v>6128</v>
          </cell>
          <cell r="D78">
            <v>12589</v>
          </cell>
          <cell r="E78">
            <v>0.87250000000000005</v>
          </cell>
          <cell r="F78">
            <v>14529</v>
          </cell>
          <cell r="G78">
            <v>27113</v>
          </cell>
          <cell r="H78" t="str">
            <v>Dummy</v>
          </cell>
          <cell r="I78" t="str">
            <v>Dummy</v>
          </cell>
          <cell r="J78" t="str">
            <v>Dummy</v>
          </cell>
          <cell r="K78" t="str">
            <v>Dummy</v>
          </cell>
          <cell r="L78" t="str">
            <v>Dummy</v>
          </cell>
          <cell r="M78">
            <v>1.1161000000000001</v>
          </cell>
          <cell r="N78">
            <v>3.1147999999999998</v>
          </cell>
          <cell r="O78">
            <v>874</v>
          </cell>
          <cell r="P78">
            <v>15.49</v>
          </cell>
          <cell r="Q78">
            <v>1543</v>
          </cell>
          <cell r="R78">
            <v>372</v>
          </cell>
          <cell r="S78" t="str">
            <v>Dummy</v>
          </cell>
          <cell r="T78" t="str">
            <v>Dummy</v>
          </cell>
          <cell r="U78">
            <v>466</v>
          </cell>
          <cell r="V78">
            <v>903</v>
          </cell>
          <cell r="W78">
            <v>1249</v>
          </cell>
          <cell r="X78" t="str">
            <v>Dummy</v>
          </cell>
        </row>
        <row r="79">
          <cell r="C79">
            <v>6088</v>
          </cell>
          <cell r="D79">
            <v>12735</v>
          </cell>
          <cell r="E79">
            <v>0.87939999999999996</v>
          </cell>
          <cell r="F79">
            <v>14599</v>
          </cell>
          <cell r="G79">
            <v>27616</v>
          </cell>
          <cell r="H79" t="str">
            <v>Dummy</v>
          </cell>
          <cell r="I79" t="str">
            <v>Dummy</v>
          </cell>
          <cell r="J79" t="str">
            <v>Dummy</v>
          </cell>
          <cell r="K79" t="str">
            <v>Dummy</v>
          </cell>
          <cell r="L79" t="str">
            <v>Dummy</v>
          </cell>
          <cell r="M79">
            <v>1.1628000000000001</v>
          </cell>
          <cell r="N79">
            <v>3.2616000000000001</v>
          </cell>
          <cell r="O79">
            <v>877</v>
          </cell>
          <cell r="P79">
            <v>16</v>
          </cell>
          <cell r="Q79">
            <v>1550</v>
          </cell>
          <cell r="R79">
            <v>374</v>
          </cell>
          <cell r="S79" t="str">
            <v>Dummy</v>
          </cell>
          <cell r="T79" t="str">
            <v>Dummy</v>
          </cell>
          <cell r="U79">
            <v>478</v>
          </cell>
          <cell r="V79">
            <v>907</v>
          </cell>
          <cell r="W79">
            <v>1267</v>
          </cell>
          <cell r="X79" t="str">
            <v>Dummy</v>
          </cell>
        </row>
        <row r="80">
          <cell r="C80">
            <v>6079</v>
          </cell>
          <cell r="D80">
            <v>12853</v>
          </cell>
          <cell r="E80">
            <v>0.88300000000000001</v>
          </cell>
          <cell r="F80">
            <v>14388</v>
          </cell>
          <cell r="G80">
            <v>27231</v>
          </cell>
          <cell r="H80" t="str">
            <v>Dummy</v>
          </cell>
          <cell r="I80" t="str">
            <v>Dummy</v>
          </cell>
          <cell r="J80" t="str">
            <v>Dummy</v>
          </cell>
          <cell r="K80" t="str">
            <v>Dummy</v>
          </cell>
          <cell r="L80" t="str">
            <v>Dummy</v>
          </cell>
          <cell r="M80">
            <v>1.1248</v>
          </cell>
          <cell r="N80">
            <v>3.2768000000000002</v>
          </cell>
          <cell r="O80">
            <v>884</v>
          </cell>
          <cell r="P80">
            <v>15.62</v>
          </cell>
          <cell r="Q80">
            <v>1538</v>
          </cell>
          <cell r="R80">
            <v>370</v>
          </cell>
          <cell r="S80" t="str">
            <v>Dummy</v>
          </cell>
          <cell r="T80" t="str">
            <v>Dummy</v>
          </cell>
          <cell r="U80">
            <v>477</v>
          </cell>
          <cell r="V80">
            <v>889</v>
          </cell>
          <cell r="W80">
            <v>1262</v>
          </cell>
          <cell r="X80" t="str">
            <v>Dummy</v>
          </cell>
        </row>
        <row r="81">
          <cell r="C81">
            <v>5982</v>
          </cell>
          <cell r="D81">
            <v>12606</v>
          </cell>
          <cell r="E81">
            <v>0.89539999999999997</v>
          </cell>
          <cell r="F81">
            <v>14111</v>
          </cell>
          <cell r="G81">
            <v>26867</v>
          </cell>
          <cell r="H81" t="str">
            <v>Dummy</v>
          </cell>
          <cell r="I81" t="str">
            <v>Dummy</v>
          </cell>
          <cell r="J81" t="str">
            <v>Dummy</v>
          </cell>
          <cell r="K81" t="str">
            <v>Dummy</v>
          </cell>
          <cell r="L81" t="str">
            <v>Dummy</v>
          </cell>
          <cell r="M81">
            <v>1.1026</v>
          </cell>
          <cell r="N81">
            <v>3.2641</v>
          </cell>
          <cell r="O81">
            <v>891</v>
          </cell>
          <cell r="P81">
            <v>16.059999999999999</v>
          </cell>
          <cell r="Q81">
            <v>1564</v>
          </cell>
          <cell r="R81">
            <v>375</v>
          </cell>
          <cell r="S81" t="str">
            <v>Dummy</v>
          </cell>
          <cell r="T81" t="str">
            <v>Dummy</v>
          </cell>
          <cell r="U81">
            <v>475</v>
          </cell>
          <cell r="V81">
            <v>882</v>
          </cell>
          <cell r="W81">
            <v>1260</v>
          </cell>
          <cell r="X81" t="str">
            <v>Dummy</v>
          </cell>
        </row>
        <row r="82">
          <cell r="C82">
            <v>5980</v>
          </cell>
          <cell r="D82">
            <v>12778</v>
          </cell>
          <cell r="E82">
            <v>0.88949999999999996</v>
          </cell>
          <cell r="F82">
            <v>14111</v>
          </cell>
          <cell r="G82">
            <v>26468</v>
          </cell>
          <cell r="H82" t="str">
            <v>Dummy</v>
          </cell>
          <cell r="I82" t="str">
            <v>Dummy</v>
          </cell>
          <cell r="J82" t="str">
            <v>Dummy</v>
          </cell>
          <cell r="K82" t="str">
            <v>Dummy</v>
          </cell>
          <cell r="L82" t="str">
            <v>Dummy</v>
          </cell>
          <cell r="M82">
            <v>1.0650999999999999</v>
          </cell>
          <cell r="N82">
            <v>3.3073000000000001</v>
          </cell>
          <cell r="O82">
            <v>902</v>
          </cell>
          <cell r="P82">
            <v>16.5</v>
          </cell>
          <cell r="Q82">
            <v>1577</v>
          </cell>
          <cell r="R82">
            <v>379</v>
          </cell>
          <cell r="S82" t="str">
            <v>Dummy</v>
          </cell>
          <cell r="T82" t="str">
            <v>Dummy</v>
          </cell>
          <cell r="U82">
            <v>495</v>
          </cell>
          <cell r="V82">
            <v>909</v>
          </cell>
          <cell r="W82">
            <v>1298</v>
          </cell>
          <cell r="X82" t="str">
            <v>Dummy</v>
          </cell>
        </row>
        <row r="83">
          <cell r="C83">
            <v>5960</v>
          </cell>
          <cell r="D83">
            <v>12501</v>
          </cell>
          <cell r="E83">
            <v>0.8992</v>
          </cell>
          <cell r="F83">
            <v>13973</v>
          </cell>
          <cell r="G83">
            <v>25838</v>
          </cell>
          <cell r="H83" t="str">
            <v>Dummy</v>
          </cell>
          <cell r="I83" t="str">
            <v>Dummy</v>
          </cell>
          <cell r="J83" t="str">
            <v>Dummy</v>
          </cell>
          <cell r="K83" t="str">
            <v>Dummy</v>
          </cell>
          <cell r="L83" t="str">
            <v>Dummy</v>
          </cell>
          <cell r="M83">
            <v>1.0721000000000001</v>
          </cell>
          <cell r="N83">
            <v>3.3412000000000002</v>
          </cell>
          <cell r="O83">
            <v>913</v>
          </cell>
          <cell r="P83">
            <v>16.239999999999998</v>
          </cell>
          <cell r="Q83">
            <v>1575</v>
          </cell>
          <cell r="R83">
            <v>379</v>
          </cell>
          <cell r="S83" t="str">
            <v>Dummy</v>
          </cell>
          <cell r="T83" t="str">
            <v>Dummy</v>
          </cell>
          <cell r="U83">
            <v>512</v>
          </cell>
          <cell r="V83">
            <v>917</v>
          </cell>
          <cell r="W83">
            <v>1296</v>
          </cell>
          <cell r="X83" t="str">
            <v>Dummy</v>
          </cell>
        </row>
        <row r="84">
          <cell r="C84">
            <v>5810</v>
          </cell>
          <cell r="D84">
            <v>12466</v>
          </cell>
          <cell r="E84">
            <v>0.88660000000000005</v>
          </cell>
          <cell r="F84">
            <v>13505</v>
          </cell>
          <cell r="G84">
            <v>24451</v>
          </cell>
          <cell r="H84" t="str">
            <v>Dummy</v>
          </cell>
          <cell r="I84" t="str">
            <v>Dummy</v>
          </cell>
          <cell r="J84" t="str">
            <v>Dummy</v>
          </cell>
          <cell r="K84" t="str">
            <v>Dummy</v>
          </cell>
          <cell r="L84" t="str">
            <v>Dummy</v>
          </cell>
          <cell r="M84">
            <v>1.0303</v>
          </cell>
          <cell r="N84">
            <v>3.2389999999999999</v>
          </cell>
          <cell r="O84">
            <v>890</v>
          </cell>
          <cell r="P84">
            <v>15.85</v>
          </cell>
          <cell r="Q84">
            <v>1561</v>
          </cell>
          <cell r="R84">
            <v>375</v>
          </cell>
          <cell r="S84" t="str">
            <v>Dummy</v>
          </cell>
          <cell r="T84" t="str">
            <v>Dummy</v>
          </cell>
          <cell r="U84">
            <v>509</v>
          </cell>
          <cell r="V84">
            <v>932</v>
          </cell>
          <cell r="W84">
            <v>1301</v>
          </cell>
          <cell r="X84" t="str">
            <v>Dummy</v>
          </cell>
        </row>
        <row r="85">
          <cell r="C85">
            <v>5796</v>
          </cell>
          <cell r="D85">
            <v>12159</v>
          </cell>
          <cell r="E85">
            <v>0.88660000000000005</v>
          </cell>
          <cell r="F85">
            <v>13783</v>
          </cell>
          <cell r="G85">
            <v>25115</v>
          </cell>
          <cell r="H85" t="str">
            <v>Dummy</v>
          </cell>
          <cell r="I85" t="str">
            <v>Dummy</v>
          </cell>
          <cell r="J85" t="str">
            <v>Dummy</v>
          </cell>
          <cell r="K85" t="str">
            <v>Dummy</v>
          </cell>
          <cell r="L85" t="str">
            <v>Dummy</v>
          </cell>
          <cell r="M85">
            <v>1.0303</v>
          </cell>
          <cell r="N85">
            <v>3.2389999999999999</v>
          </cell>
          <cell r="O85">
            <v>888</v>
          </cell>
          <cell r="P85">
            <v>15.88</v>
          </cell>
          <cell r="Q85">
            <v>1564</v>
          </cell>
          <cell r="R85">
            <v>373</v>
          </cell>
          <cell r="S85" t="str">
            <v>Dummy</v>
          </cell>
          <cell r="T85" t="str">
            <v>Dummy</v>
          </cell>
          <cell r="U85">
            <v>509</v>
          </cell>
          <cell r="V85">
            <v>932</v>
          </cell>
          <cell r="W85">
            <v>1301</v>
          </cell>
          <cell r="X85" t="str">
            <v>Dummy</v>
          </cell>
        </row>
        <row r="86">
          <cell r="C86">
            <v>5747</v>
          </cell>
          <cell r="D86">
            <v>12099</v>
          </cell>
          <cell r="E86">
            <v>0.88660000000000005</v>
          </cell>
          <cell r="F86">
            <v>13861</v>
          </cell>
          <cell r="G86">
            <v>25202</v>
          </cell>
          <cell r="H86" t="str">
            <v>Dummy</v>
          </cell>
          <cell r="I86" t="str">
            <v>Dummy</v>
          </cell>
          <cell r="J86" t="str">
            <v>Dummy</v>
          </cell>
          <cell r="K86" t="str">
            <v>Dummy</v>
          </cell>
          <cell r="L86" t="str">
            <v>Dummy</v>
          </cell>
          <cell r="M86">
            <v>1.0303</v>
          </cell>
          <cell r="N86">
            <v>3.2389999999999999</v>
          </cell>
          <cell r="O86">
            <v>882</v>
          </cell>
          <cell r="P86">
            <v>15.83</v>
          </cell>
          <cell r="Q86">
            <v>1560</v>
          </cell>
          <cell r="R86">
            <v>369</v>
          </cell>
          <cell r="S86" t="str">
            <v>Dummy</v>
          </cell>
          <cell r="T86" t="str">
            <v>Dummy</v>
          </cell>
          <cell r="U86">
            <v>509</v>
          </cell>
          <cell r="V86">
            <v>932</v>
          </cell>
          <cell r="W86">
            <v>1301</v>
          </cell>
          <cell r="X86" t="str">
            <v>Dummy</v>
          </cell>
        </row>
        <row r="87">
          <cell r="C87">
            <v>5580</v>
          </cell>
          <cell r="D87">
            <v>12099</v>
          </cell>
          <cell r="E87">
            <v>0.88660000000000005</v>
          </cell>
          <cell r="F87">
            <v>13326</v>
          </cell>
          <cell r="G87">
            <v>23819</v>
          </cell>
          <cell r="H87" t="str">
            <v>Dummy</v>
          </cell>
          <cell r="I87" t="str">
            <v>Dummy</v>
          </cell>
          <cell r="J87" t="str">
            <v>Dummy</v>
          </cell>
          <cell r="K87" t="str">
            <v>Dummy</v>
          </cell>
          <cell r="L87" t="str">
            <v>Dummy</v>
          </cell>
          <cell r="M87">
            <v>1.0303</v>
          </cell>
          <cell r="N87">
            <v>3.2389999999999999</v>
          </cell>
          <cell r="O87">
            <v>871</v>
          </cell>
          <cell r="P87">
            <v>15.77</v>
          </cell>
          <cell r="Q87">
            <v>1547</v>
          </cell>
          <cell r="R87">
            <v>366</v>
          </cell>
          <cell r="S87" t="str">
            <v>Dummy</v>
          </cell>
          <cell r="T87" t="str">
            <v>Dummy</v>
          </cell>
          <cell r="U87">
            <v>509</v>
          </cell>
          <cell r="V87">
            <v>932</v>
          </cell>
          <cell r="W87">
            <v>1301</v>
          </cell>
          <cell r="X87" t="str">
            <v>Dummy</v>
          </cell>
        </row>
        <row r="88">
          <cell r="C88">
            <v>5187</v>
          </cell>
          <cell r="D88">
            <v>11971</v>
          </cell>
          <cell r="E88">
            <v>0.88660000000000005</v>
          </cell>
          <cell r="F88">
            <v>12573</v>
          </cell>
          <cell r="G88">
            <v>21758</v>
          </cell>
          <cell r="H88" t="str">
            <v>Dummy</v>
          </cell>
          <cell r="I88" t="str">
            <v>Dummy</v>
          </cell>
          <cell r="J88" t="str">
            <v>Dummy</v>
          </cell>
          <cell r="K88" t="str">
            <v>Dummy</v>
          </cell>
          <cell r="L88" t="str">
            <v>Dummy</v>
          </cell>
          <cell r="M88">
            <v>1.0303</v>
          </cell>
          <cell r="N88">
            <v>3.2389999999999999</v>
          </cell>
          <cell r="O88">
            <v>875</v>
          </cell>
          <cell r="P88">
            <v>15.57</v>
          </cell>
          <cell r="Q88">
            <v>1538</v>
          </cell>
          <cell r="R88">
            <v>364</v>
          </cell>
          <cell r="S88" t="str">
            <v>Dummy</v>
          </cell>
          <cell r="T88" t="str">
            <v>Dummy</v>
          </cell>
          <cell r="U88">
            <v>509</v>
          </cell>
          <cell r="V88">
            <v>932</v>
          </cell>
          <cell r="W88">
            <v>1301</v>
          </cell>
          <cell r="X88" t="str">
            <v>Dummy</v>
          </cell>
        </row>
        <row r="89">
          <cell r="C89">
            <v>5412</v>
          </cell>
          <cell r="D89">
            <v>12270</v>
          </cell>
          <cell r="E89">
            <v>0.88660000000000005</v>
          </cell>
          <cell r="F89">
            <v>12829</v>
          </cell>
          <cell r="G89">
            <v>24090</v>
          </cell>
          <cell r="H89" t="str">
            <v>Dummy</v>
          </cell>
          <cell r="I89" t="str">
            <v>Dummy</v>
          </cell>
          <cell r="J89" t="str">
            <v>Dummy</v>
          </cell>
          <cell r="K89" t="str">
            <v>Dummy</v>
          </cell>
          <cell r="L89" t="str">
            <v>Dummy</v>
          </cell>
          <cell r="M89">
            <v>1.004</v>
          </cell>
          <cell r="N89">
            <v>3.1966999999999999</v>
          </cell>
          <cell r="O89">
            <v>888</v>
          </cell>
          <cell r="P89">
            <v>15.95</v>
          </cell>
          <cell r="Q89">
            <v>1546</v>
          </cell>
          <cell r="R89">
            <v>365</v>
          </cell>
          <cell r="S89" t="str">
            <v>Dummy</v>
          </cell>
          <cell r="T89" t="str">
            <v>Dummy</v>
          </cell>
          <cell r="U89">
            <v>489</v>
          </cell>
          <cell r="V89">
            <v>934</v>
          </cell>
          <cell r="W89">
            <v>1239</v>
          </cell>
          <cell r="X89" t="str">
            <v>Dummy</v>
          </cell>
        </row>
        <row r="90">
          <cell r="C90">
            <v>5580</v>
          </cell>
          <cell r="D90">
            <v>12379</v>
          </cell>
          <cell r="E90">
            <v>0.87309999999999999</v>
          </cell>
          <cell r="F90">
            <v>13093</v>
          </cell>
          <cell r="G90">
            <v>23539</v>
          </cell>
          <cell r="H90" t="str">
            <v>Dummy</v>
          </cell>
          <cell r="I90" t="str">
            <v>Dummy</v>
          </cell>
          <cell r="J90" t="str">
            <v>Dummy</v>
          </cell>
          <cell r="K90" t="str">
            <v>Dummy</v>
          </cell>
          <cell r="L90" t="str">
            <v>Dummy</v>
          </cell>
          <cell r="M90">
            <v>0.97919999999999996</v>
          </cell>
          <cell r="N90">
            <v>3.1648999999999998</v>
          </cell>
          <cell r="O90">
            <v>909</v>
          </cell>
          <cell r="P90">
            <v>16.350000000000001</v>
          </cell>
          <cell r="Q90">
            <v>1591</v>
          </cell>
          <cell r="R90">
            <v>370</v>
          </cell>
          <cell r="S90" t="str">
            <v>Dummy</v>
          </cell>
          <cell r="T90" t="str">
            <v>Dummy</v>
          </cell>
          <cell r="U90">
            <v>469</v>
          </cell>
          <cell r="V90">
            <v>905</v>
          </cell>
          <cell r="W90">
            <v>1189</v>
          </cell>
          <cell r="X90" t="str">
            <v>Dummy</v>
          </cell>
        </row>
        <row r="91">
          <cell r="C91">
            <v>5860</v>
          </cell>
          <cell r="D91">
            <v>12207</v>
          </cell>
          <cell r="E91">
            <v>0.88319999999999999</v>
          </cell>
          <cell r="F91">
            <v>13629</v>
          </cell>
          <cell r="G91">
            <v>25122</v>
          </cell>
          <cell r="H91" t="str">
            <v>Dummy</v>
          </cell>
          <cell r="I91" t="str">
            <v>Dummy</v>
          </cell>
          <cell r="J91" t="str">
            <v>Dummy</v>
          </cell>
          <cell r="K91" t="str">
            <v>Dummy</v>
          </cell>
          <cell r="L91" t="str">
            <v>Dummy</v>
          </cell>
          <cell r="M91">
            <v>0.99890000000000001</v>
          </cell>
          <cell r="N91">
            <v>3.2397999999999998</v>
          </cell>
          <cell r="O91">
            <v>918</v>
          </cell>
          <cell r="P91">
            <v>16.53</v>
          </cell>
          <cell r="Q91">
            <v>1681</v>
          </cell>
          <cell r="R91">
            <v>381</v>
          </cell>
          <cell r="S91" t="str">
            <v>Dummy</v>
          </cell>
          <cell r="T91" t="str">
            <v>Dummy</v>
          </cell>
          <cell r="U91">
            <v>489</v>
          </cell>
          <cell r="V91">
            <v>909</v>
          </cell>
          <cell r="W91">
            <v>1230</v>
          </cell>
          <cell r="X91" t="str">
            <v>Dummy</v>
          </cell>
        </row>
        <row r="92">
          <cell r="C92">
            <v>5860</v>
          </cell>
          <cell r="D92">
            <v>12384</v>
          </cell>
          <cell r="E92">
            <v>0.88319999999999999</v>
          </cell>
          <cell r="F92">
            <v>13088</v>
          </cell>
          <cell r="G92">
            <v>24054</v>
          </cell>
          <cell r="H92" t="str">
            <v>Dummy</v>
          </cell>
          <cell r="I92" t="str">
            <v>Dummy</v>
          </cell>
          <cell r="J92" t="str">
            <v>Dummy</v>
          </cell>
          <cell r="K92" t="str">
            <v>Dummy</v>
          </cell>
          <cell r="L92" t="str">
            <v>Dummy</v>
          </cell>
          <cell r="M92">
            <v>0.99890000000000001</v>
          </cell>
          <cell r="N92">
            <v>3.2397999999999998</v>
          </cell>
          <cell r="O92">
            <v>922</v>
          </cell>
          <cell r="P92">
            <v>16.440000000000001</v>
          </cell>
          <cell r="Q92">
            <v>1693</v>
          </cell>
          <cell r="R92">
            <v>379</v>
          </cell>
          <cell r="S92" t="str">
            <v>Dummy</v>
          </cell>
          <cell r="T92" t="str">
            <v>Dummy</v>
          </cell>
          <cell r="U92">
            <v>489</v>
          </cell>
          <cell r="V92">
            <v>909</v>
          </cell>
          <cell r="W92">
            <v>1230</v>
          </cell>
          <cell r="X92" t="str">
            <v>Dummy</v>
          </cell>
        </row>
        <row r="93">
          <cell r="C93">
            <v>5717</v>
          </cell>
          <cell r="D93">
            <v>12480</v>
          </cell>
          <cell r="E93">
            <v>0.88870000000000005</v>
          </cell>
          <cell r="F93">
            <v>13479</v>
          </cell>
          <cell r="G93">
            <v>24292</v>
          </cell>
          <cell r="H93" t="str">
            <v>Dummy</v>
          </cell>
          <cell r="I93" t="str">
            <v>Dummy</v>
          </cell>
          <cell r="J93" t="str">
            <v>Dummy</v>
          </cell>
          <cell r="K93" t="str">
            <v>Dummy</v>
          </cell>
          <cell r="L93" t="str">
            <v>Dummy</v>
          </cell>
          <cell r="M93">
            <v>1.1063000000000001</v>
          </cell>
          <cell r="N93">
            <v>3.2181999999999999</v>
          </cell>
          <cell r="O93">
            <v>925</v>
          </cell>
          <cell r="P93">
            <v>16.75</v>
          </cell>
          <cell r="Q93">
            <v>1690</v>
          </cell>
          <cell r="R93">
            <v>385</v>
          </cell>
          <cell r="S93" t="str">
            <v>Dummy</v>
          </cell>
          <cell r="T93" t="str">
            <v>Dummy</v>
          </cell>
          <cell r="U93">
            <v>502</v>
          </cell>
          <cell r="V93">
            <v>963</v>
          </cell>
          <cell r="W93">
            <v>1253</v>
          </cell>
          <cell r="X93" t="str">
            <v>Dummy</v>
          </cell>
        </row>
        <row r="94">
          <cell r="C94">
            <v>5619</v>
          </cell>
          <cell r="D94">
            <v>12443</v>
          </cell>
          <cell r="E94">
            <v>0.88759999999999994</v>
          </cell>
          <cell r="F94">
            <v>13345</v>
          </cell>
          <cell r="G94">
            <v>23654</v>
          </cell>
          <cell r="H94" t="str">
            <v>Dummy</v>
          </cell>
          <cell r="I94" t="str">
            <v>Dummy</v>
          </cell>
          <cell r="J94" t="str">
            <v>Dummy</v>
          </cell>
          <cell r="K94" t="str">
            <v>Dummy</v>
          </cell>
          <cell r="L94" t="str">
            <v>Dummy</v>
          </cell>
          <cell r="M94">
            <v>1.0523</v>
          </cell>
          <cell r="N94">
            <v>3.2894999999999999</v>
          </cell>
          <cell r="O94">
            <v>919</v>
          </cell>
          <cell r="P94">
            <v>16.760000000000002</v>
          </cell>
          <cell r="Q94">
            <v>1686</v>
          </cell>
          <cell r="R94">
            <v>386</v>
          </cell>
          <cell r="S94" t="str">
            <v>Dummy</v>
          </cell>
          <cell r="T94" t="str">
            <v>Dummy</v>
          </cell>
          <cell r="U94">
            <v>501</v>
          </cell>
          <cell r="V94">
            <v>944</v>
          </cell>
          <cell r="W94">
            <v>1266</v>
          </cell>
          <cell r="X94" t="str">
            <v>Dummy</v>
          </cell>
        </row>
        <row r="95">
          <cell r="C95">
            <v>5650</v>
          </cell>
          <cell r="D95">
            <v>12650</v>
          </cell>
          <cell r="E95">
            <v>0.88380000000000003</v>
          </cell>
          <cell r="F95">
            <v>13592</v>
          </cell>
          <cell r="G95">
            <v>23456</v>
          </cell>
          <cell r="H95" t="str">
            <v>Dummy</v>
          </cell>
          <cell r="I95" t="str">
            <v>Dummy</v>
          </cell>
          <cell r="J95" t="str">
            <v>Dummy</v>
          </cell>
          <cell r="K95" t="str">
            <v>Dummy</v>
          </cell>
          <cell r="L95" t="str">
            <v>Dummy</v>
          </cell>
          <cell r="M95">
            <v>1.0486</v>
          </cell>
          <cell r="N95">
            <v>3.2566000000000002</v>
          </cell>
          <cell r="O95">
            <v>923</v>
          </cell>
          <cell r="P95">
            <v>16.739999999999998</v>
          </cell>
          <cell r="Q95">
            <v>1731</v>
          </cell>
          <cell r="R95">
            <v>388</v>
          </cell>
          <cell r="S95" t="str">
            <v>Dummy</v>
          </cell>
          <cell r="T95" t="str">
            <v>Dummy</v>
          </cell>
          <cell r="U95">
            <v>498</v>
          </cell>
          <cell r="V95">
            <v>922</v>
          </cell>
          <cell r="W95">
            <v>1275</v>
          </cell>
          <cell r="X95" t="str">
            <v>Dummy</v>
          </cell>
        </row>
        <row r="96">
          <cell r="C96">
            <v>5843</v>
          </cell>
          <cell r="D96">
            <v>12743</v>
          </cell>
          <cell r="E96">
            <v>0.89849999999999997</v>
          </cell>
          <cell r="F96">
            <v>13497</v>
          </cell>
          <cell r="G96">
            <v>24124</v>
          </cell>
          <cell r="H96" t="str">
            <v>Dummy</v>
          </cell>
          <cell r="I96" t="str">
            <v>Dummy</v>
          </cell>
          <cell r="J96" t="str">
            <v>Dummy</v>
          </cell>
          <cell r="K96" t="str">
            <v>Dummy</v>
          </cell>
          <cell r="L96" t="str">
            <v>Dummy</v>
          </cell>
          <cell r="M96">
            <v>1.1180000000000001</v>
          </cell>
          <cell r="N96">
            <v>3.2860999999999998</v>
          </cell>
          <cell r="O96">
            <v>915</v>
          </cell>
          <cell r="P96">
            <v>17.190000000000001</v>
          </cell>
          <cell r="Q96">
            <v>1755</v>
          </cell>
          <cell r="R96">
            <v>411</v>
          </cell>
          <cell r="S96" t="str">
            <v>Dummy</v>
          </cell>
          <cell r="T96" t="str">
            <v>Dummy</v>
          </cell>
          <cell r="U96">
            <v>501</v>
          </cell>
          <cell r="V96">
            <v>929</v>
          </cell>
          <cell r="W96">
            <v>1274</v>
          </cell>
          <cell r="X96" t="str">
            <v>Dummy</v>
          </cell>
        </row>
        <row r="97">
          <cell r="C97">
            <v>5867</v>
          </cell>
          <cell r="D97">
            <v>12635</v>
          </cell>
          <cell r="E97">
            <v>0.89849999999999997</v>
          </cell>
          <cell r="F97">
            <v>13860</v>
          </cell>
          <cell r="G97">
            <v>25032</v>
          </cell>
          <cell r="H97" t="str">
            <v>Dummy</v>
          </cell>
          <cell r="I97" t="str">
            <v>Dummy</v>
          </cell>
          <cell r="J97" t="str">
            <v>Dummy</v>
          </cell>
          <cell r="K97" t="str">
            <v>Dummy</v>
          </cell>
          <cell r="L97" t="str">
            <v>Dummy</v>
          </cell>
          <cell r="M97">
            <v>1.1180000000000001</v>
          </cell>
          <cell r="N97">
            <v>3.2860999999999998</v>
          </cell>
          <cell r="O97">
            <v>894</v>
          </cell>
          <cell r="P97">
            <v>16.7</v>
          </cell>
          <cell r="Q97">
            <v>1786</v>
          </cell>
          <cell r="R97">
            <v>420</v>
          </cell>
          <cell r="S97" t="str">
            <v>Dummy</v>
          </cell>
          <cell r="T97" t="str">
            <v>Dummy</v>
          </cell>
          <cell r="U97">
            <v>501</v>
          </cell>
          <cell r="V97">
            <v>929</v>
          </cell>
          <cell r="W97">
            <v>1274</v>
          </cell>
          <cell r="X97" t="str">
            <v>Dummy</v>
          </cell>
        </row>
        <row r="98">
          <cell r="C98">
            <v>5793</v>
          </cell>
          <cell r="D98">
            <v>12265</v>
          </cell>
          <cell r="E98">
            <v>0.89849999999999997</v>
          </cell>
          <cell r="F98">
            <v>13746</v>
          </cell>
          <cell r="G98">
            <v>24809</v>
          </cell>
          <cell r="H98" t="str">
            <v>Dummy</v>
          </cell>
          <cell r="I98" t="str">
            <v>Dummy</v>
          </cell>
          <cell r="J98" t="str">
            <v>Dummy</v>
          </cell>
          <cell r="K98" t="str">
            <v>Dummy</v>
          </cell>
          <cell r="L98" t="str">
            <v>Dummy</v>
          </cell>
          <cell r="M98">
            <v>1.1180000000000001</v>
          </cell>
          <cell r="N98">
            <v>3.2860999999999998</v>
          </cell>
          <cell r="O98">
            <v>888</v>
          </cell>
          <cell r="P98">
            <v>16.510000000000002</v>
          </cell>
          <cell r="Q98">
            <v>1768</v>
          </cell>
          <cell r="R98">
            <v>413</v>
          </cell>
          <cell r="S98" t="str">
            <v>Dummy</v>
          </cell>
          <cell r="T98" t="str">
            <v>Dummy</v>
          </cell>
          <cell r="U98">
            <v>501</v>
          </cell>
          <cell r="V98">
            <v>929</v>
          </cell>
          <cell r="W98">
            <v>1274</v>
          </cell>
          <cell r="X98" t="str">
            <v>Dummy</v>
          </cell>
        </row>
        <row r="99">
          <cell r="C99">
            <v>5609</v>
          </cell>
          <cell r="D99">
            <v>12200</v>
          </cell>
          <cell r="E99">
            <v>0.89849999999999997</v>
          </cell>
          <cell r="F99">
            <v>13099</v>
          </cell>
          <cell r="G99">
            <v>23469</v>
          </cell>
          <cell r="H99" t="str">
            <v>Dummy</v>
          </cell>
          <cell r="I99" t="str">
            <v>Dummy</v>
          </cell>
          <cell r="J99" t="str">
            <v>Dummy</v>
          </cell>
          <cell r="K99" t="str">
            <v>Dummy</v>
          </cell>
          <cell r="L99" t="str">
            <v>Dummy</v>
          </cell>
          <cell r="M99">
            <v>1.1180000000000001</v>
          </cell>
          <cell r="N99">
            <v>3.2860999999999998</v>
          </cell>
          <cell r="O99">
            <v>903</v>
          </cell>
          <cell r="P99">
            <v>16.48</v>
          </cell>
          <cell r="Q99">
            <v>1813</v>
          </cell>
          <cell r="R99">
            <v>417</v>
          </cell>
          <cell r="S99" t="str">
            <v>Dummy</v>
          </cell>
          <cell r="T99" t="str">
            <v>Dummy</v>
          </cell>
          <cell r="U99">
            <v>501</v>
          </cell>
          <cell r="V99">
            <v>929</v>
          </cell>
          <cell r="W99">
            <v>1274</v>
          </cell>
          <cell r="X99" t="str">
            <v>Dummy</v>
          </cell>
        </row>
        <row r="100">
          <cell r="C100">
            <v>5597</v>
          </cell>
          <cell r="D100">
            <v>12247</v>
          </cell>
          <cell r="E100">
            <v>0.89849999999999997</v>
          </cell>
          <cell r="F100">
            <v>13207</v>
          </cell>
          <cell r="G100">
            <v>23469</v>
          </cell>
          <cell r="H100" t="str">
            <v>Dummy</v>
          </cell>
          <cell r="I100" t="str">
            <v>Dummy</v>
          </cell>
          <cell r="J100" t="str">
            <v>Dummy</v>
          </cell>
          <cell r="K100" t="str">
            <v>Dummy</v>
          </cell>
          <cell r="L100" t="str">
            <v>Dummy</v>
          </cell>
          <cell r="M100">
            <v>1.1180000000000001</v>
          </cell>
          <cell r="N100">
            <v>3.2860999999999998</v>
          </cell>
          <cell r="O100">
            <v>900</v>
          </cell>
          <cell r="P100">
            <v>16.7</v>
          </cell>
          <cell r="Q100">
            <v>1827</v>
          </cell>
          <cell r="R100">
            <v>421</v>
          </cell>
          <cell r="S100" t="str">
            <v>Dummy</v>
          </cell>
          <cell r="T100" t="str">
            <v>Dummy</v>
          </cell>
          <cell r="U100">
            <v>501</v>
          </cell>
          <cell r="V100">
            <v>929</v>
          </cell>
          <cell r="W100">
            <v>1274</v>
          </cell>
          <cell r="X100" t="str">
            <v>Dummy</v>
          </cell>
        </row>
        <row r="101">
          <cell r="C101">
            <v>5658</v>
          </cell>
          <cell r="D101">
            <v>12182</v>
          </cell>
          <cell r="E101">
            <v>0.89849999999999997</v>
          </cell>
          <cell r="F101">
            <v>13017</v>
          </cell>
          <cell r="G101">
            <v>23469</v>
          </cell>
          <cell r="H101" t="str">
            <v>Dummy</v>
          </cell>
          <cell r="I101" t="str">
            <v>Dummy</v>
          </cell>
          <cell r="J101" t="str">
            <v>Dummy</v>
          </cell>
          <cell r="K101" t="str">
            <v>Dummy</v>
          </cell>
          <cell r="L101" t="str">
            <v>Dummy</v>
          </cell>
          <cell r="M101">
            <v>1.1180000000000001</v>
          </cell>
          <cell r="N101">
            <v>3.2860999999999998</v>
          </cell>
          <cell r="O101">
            <v>916</v>
          </cell>
          <cell r="P101">
            <v>16.95</v>
          </cell>
          <cell r="Q101">
            <v>1860</v>
          </cell>
          <cell r="R101">
            <v>433</v>
          </cell>
          <cell r="S101" t="str">
            <v>Dummy</v>
          </cell>
          <cell r="T101" t="str">
            <v>Dummy</v>
          </cell>
          <cell r="U101">
            <v>501</v>
          </cell>
          <cell r="V101">
            <v>929</v>
          </cell>
          <cell r="W101">
            <v>1274</v>
          </cell>
          <cell r="X101" t="str">
            <v>Dummy</v>
          </cell>
        </row>
        <row r="102">
          <cell r="C102">
            <v>5538</v>
          </cell>
          <cell r="D102">
            <v>12240</v>
          </cell>
          <cell r="E102">
            <v>0.90200000000000002</v>
          </cell>
          <cell r="F102">
            <v>13017</v>
          </cell>
          <cell r="G102">
            <v>22616</v>
          </cell>
          <cell r="H102" t="str">
            <v>Dummy</v>
          </cell>
          <cell r="I102" t="str">
            <v>Dummy</v>
          </cell>
          <cell r="J102" t="str">
            <v>Dummy</v>
          </cell>
          <cell r="K102" t="str">
            <v>Dummy</v>
          </cell>
          <cell r="L102" t="str">
            <v>Dummy</v>
          </cell>
          <cell r="M102">
            <v>1.0803</v>
          </cell>
          <cell r="N102">
            <v>3.4794</v>
          </cell>
          <cell r="O102">
            <v>918</v>
          </cell>
          <cell r="P102">
            <v>17.37</v>
          </cell>
          <cell r="Q102">
            <v>1924</v>
          </cell>
          <cell r="R102">
            <v>443</v>
          </cell>
          <cell r="S102" t="str">
            <v>Dummy</v>
          </cell>
          <cell r="T102" t="str">
            <v>Dummy</v>
          </cell>
          <cell r="U102">
            <v>508</v>
          </cell>
          <cell r="V102">
            <v>1093</v>
          </cell>
          <cell r="W102">
            <v>1339</v>
          </cell>
          <cell r="X102" t="str">
            <v>Dummy</v>
          </cell>
        </row>
        <row r="103">
          <cell r="C103">
            <v>5608</v>
          </cell>
          <cell r="D103">
            <v>12373</v>
          </cell>
          <cell r="E103">
            <v>0.90410000000000001</v>
          </cell>
          <cell r="F103">
            <v>13022</v>
          </cell>
          <cell r="G103">
            <v>22922</v>
          </cell>
          <cell r="H103" t="str">
            <v>Dummy</v>
          </cell>
          <cell r="I103" t="str">
            <v>Dummy</v>
          </cell>
          <cell r="J103" t="str">
            <v>Dummy</v>
          </cell>
          <cell r="K103" t="str">
            <v>Dummy</v>
          </cell>
          <cell r="L103" t="str">
            <v>Dummy</v>
          </cell>
          <cell r="M103">
            <v>1.0848</v>
          </cell>
          <cell r="N103">
            <v>3.5318000000000001</v>
          </cell>
          <cell r="O103">
            <v>917</v>
          </cell>
          <cell r="P103">
            <v>17.46</v>
          </cell>
          <cell r="Q103">
            <v>1937</v>
          </cell>
          <cell r="R103">
            <v>434</v>
          </cell>
          <cell r="S103" t="str">
            <v>Dummy</v>
          </cell>
          <cell r="T103" t="str">
            <v>Dummy</v>
          </cell>
          <cell r="U103">
            <v>503</v>
          </cell>
          <cell r="V103">
            <v>1048</v>
          </cell>
          <cell r="W103">
            <v>1326</v>
          </cell>
          <cell r="X103" t="str">
            <v>Dummy</v>
          </cell>
        </row>
        <row r="104">
          <cell r="C104">
            <v>5542</v>
          </cell>
          <cell r="D104">
            <v>12552</v>
          </cell>
          <cell r="E104">
            <v>0.90410000000000001</v>
          </cell>
          <cell r="F104">
            <v>13068</v>
          </cell>
          <cell r="G104">
            <v>23170</v>
          </cell>
          <cell r="H104" t="str">
            <v>Dummy</v>
          </cell>
          <cell r="I104" t="str">
            <v>Dummy</v>
          </cell>
          <cell r="J104" t="str">
            <v>Dummy</v>
          </cell>
          <cell r="K104" t="str">
            <v>Dummy</v>
          </cell>
          <cell r="L104" t="str">
            <v>Dummy</v>
          </cell>
          <cell r="M104">
            <v>1.0848</v>
          </cell>
          <cell r="N104">
            <v>3.5318000000000001</v>
          </cell>
          <cell r="O104">
            <v>899</v>
          </cell>
          <cell r="P104">
            <v>16.98</v>
          </cell>
          <cell r="Q104">
            <v>1932</v>
          </cell>
          <cell r="R104">
            <v>426</v>
          </cell>
          <cell r="S104" t="str">
            <v>Dummy</v>
          </cell>
          <cell r="T104" t="str">
            <v>Dummy</v>
          </cell>
          <cell r="U104">
            <v>503</v>
          </cell>
          <cell r="V104">
            <v>1048</v>
          </cell>
          <cell r="W104">
            <v>1326</v>
          </cell>
          <cell r="X104" t="str">
            <v>Dummy</v>
          </cell>
        </row>
        <row r="105">
          <cell r="C105">
            <v>5685</v>
          </cell>
          <cell r="D105">
            <v>12377</v>
          </cell>
          <cell r="E105">
            <v>0.90259999999999996</v>
          </cell>
          <cell r="F105">
            <v>13626</v>
          </cell>
          <cell r="G105">
            <v>24022</v>
          </cell>
          <cell r="H105" t="str">
            <v>Dummy</v>
          </cell>
          <cell r="I105" t="str">
            <v>Dummy</v>
          </cell>
          <cell r="J105" t="str">
            <v>Dummy</v>
          </cell>
          <cell r="K105" t="str">
            <v>Dummy</v>
          </cell>
          <cell r="L105" t="str">
            <v>Dummy</v>
          </cell>
          <cell r="M105">
            <v>1.0524</v>
          </cell>
          <cell r="N105">
            <v>3.4948000000000001</v>
          </cell>
          <cell r="O105">
            <v>906</v>
          </cell>
          <cell r="P105">
            <v>17.260000000000002</v>
          </cell>
          <cell r="Q105">
            <v>1981</v>
          </cell>
          <cell r="R105">
            <v>435</v>
          </cell>
          <cell r="S105" t="str">
            <v>Dummy</v>
          </cell>
          <cell r="T105" t="str">
            <v>Dummy</v>
          </cell>
          <cell r="U105">
            <v>497</v>
          </cell>
          <cell r="V105">
            <v>991</v>
          </cell>
          <cell r="W105">
            <v>1328</v>
          </cell>
          <cell r="X105" t="str">
            <v>Dummy</v>
          </cell>
        </row>
        <row r="106">
          <cell r="C106">
            <v>5607</v>
          </cell>
          <cell r="D106">
            <v>12348</v>
          </cell>
          <cell r="E106">
            <v>0.90259999999999996</v>
          </cell>
          <cell r="F106">
            <v>13623</v>
          </cell>
          <cell r="G106">
            <v>24148</v>
          </cell>
          <cell r="H106" t="str">
            <v>Dummy</v>
          </cell>
          <cell r="I106" t="str">
            <v>Dummy</v>
          </cell>
          <cell r="J106" t="str">
            <v>Dummy</v>
          </cell>
          <cell r="K106" t="str">
            <v>Dummy</v>
          </cell>
          <cell r="L106" t="str">
            <v>Dummy</v>
          </cell>
          <cell r="M106">
            <v>1.0524</v>
          </cell>
          <cell r="N106">
            <v>3.4948000000000001</v>
          </cell>
          <cell r="O106">
            <v>913</v>
          </cell>
          <cell r="P106">
            <v>17.38</v>
          </cell>
          <cell r="Q106">
            <v>2060</v>
          </cell>
          <cell r="R106">
            <v>440</v>
          </cell>
          <cell r="S106" t="str">
            <v>Dummy</v>
          </cell>
          <cell r="T106" t="str">
            <v>Dummy</v>
          </cell>
          <cell r="U106">
            <v>497</v>
          </cell>
          <cell r="V106">
            <v>991</v>
          </cell>
          <cell r="W106">
            <v>1328</v>
          </cell>
          <cell r="X106" t="str">
            <v>Dummy</v>
          </cell>
        </row>
        <row r="107">
          <cell r="C107">
            <v>5607</v>
          </cell>
          <cell r="D107">
            <v>12348</v>
          </cell>
          <cell r="E107">
            <v>0.90259999999999996</v>
          </cell>
          <cell r="F107">
            <v>13623</v>
          </cell>
          <cell r="G107">
            <v>24148</v>
          </cell>
          <cell r="H107" t="str">
            <v>Dummy</v>
          </cell>
          <cell r="I107" t="str">
            <v>Dummy</v>
          </cell>
          <cell r="J107" t="str">
            <v>Dummy</v>
          </cell>
          <cell r="K107" t="str">
            <v>Dummy</v>
          </cell>
          <cell r="L107" t="str">
            <v>Dummy</v>
          </cell>
          <cell r="M107">
            <v>1.0524</v>
          </cell>
          <cell r="N107">
            <v>3.4948000000000001</v>
          </cell>
          <cell r="O107">
            <v>903</v>
          </cell>
          <cell r="P107">
            <v>17.010000000000002</v>
          </cell>
          <cell r="Q107">
            <v>2109</v>
          </cell>
          <cell r="R107">
            <v>459</v>
          </cell>
          <cell r="S107" t="str">
            <v>Dummy</v>
          </cell>
          <cell r="T107" t="str">
            <v>Dummy</v>
          </cell>
          <cell r="U107">
            <v>497</v>
          </cell>
          <cell r="V107">
            <v>991</v>
          </cell>
          <cell r="W107">
            <v>1328</v>
          </cell>
          <cell r="X107" t="str">
            <v>Dummy</v>
          </cell>
        </row>
        <row r="108">
          <cell r="C108">
            <v>5619</v>
          </cell>
          <cell r="D108">
            <v>12337</v>
          </cell>
          <cell r="E108">
            <v>0.9153</v>
          </cell>
          <cell r="F108">
            <v>13758</v>
          </cell>
          <cell r="G108">
            <v>24123</v>
          </cell>
          <cell r="H108" t="str">
            <v>Dummy</v>
          </cell>
          <cell r="I108" t="str">
            <v>Dummy</v>
          </cell>
          <cell r="J108" t="str">
            <v>Dummy</v>
          </cell>
          <cell r="K108" t="str">
            <v>Dummy</v>
          </cell>
          <cell r="L108" t="str">
            <v>Dummy</v>
          </cell>
          <cell r="M108">
            <v>1.0577000000000001</v>
          </cell>
          <cell r="N108">
            <v>3.5962000000000001</v>
          </cell>
          <cell r="O108">
            <v>924</v>
          </cell>
          <cell r="P108">
            <v>17.25</v>
          </cell>
          <cell r="Q108">
            <v>2145</v>
          </cell>
          <cell r="R108">
            <v>479</v>
          </cell>
          <cell r="S108" t="str">
            <v>Dummy</v>
          </cell>
          <cell r="T108" t="str">
            <v>Dummy</v>
          </cell>
          <cell r="U108">
            <v>514</v>
          </cell>
          <cell r="V108">
            <v>1042</v>
          </cell>
          <cell r="W108">
            <v>1373</v>
          </cell>
          <cell r="X108" t="str">
            <v>Dummy</v>
          </cell>
        </row>
        <row r="109">
          <cell r="C109">
            <v>5497</v>
          </cell>
          <cell r="D109">
            <v>12427</v>
          </cell>
          <cell r="E109">
            <v>0.91559999999999997</v>
          </cell>
          <cell r="F109">
            <v>13310</v>
          </cell>
          <cell r="G109">
            <v>23591</v>
          </cell>
          <cell r="H109" t="str">
            <v>Dummy</v>
          </cell>
          <cell r="I109" t="str">
            <v>Dummy</v>
          </cell>
          <cell r="J109" t="str">
            <v>Dummy</v>
          </cell>
          <cell r="K109" t="str">
            <v>Dummy</v>
          </cell>
          <cell r="L109" t="str">
            <v>Dummy</v>
          </cell>
          <cell r="M109">
            <v>1.0772999999999999</v>
          </cell>
          <cell r="N109">
            <v>3.6779999999999999</v>
          </cell>
          <cell r="O109">
            <v>920</v>
          </cell>
          <cell r="P109">
            <v>17.420000000000002</v>
          </cell>
          <cell r="Q109">
            <v>2073</v>
          </cell>
          <cell r="R109">
            <v>472</v>
          </cell>
          <cell r="S109" t="str">
            <v>Dummy</v>
          </cell>
          <cell r="T109" t="str">
            <v>Dummy</v>
          </cell>
          <cell r="U109">
            <v>520</v>
          </cell>
          <cell r="V109">
            <v>1047</v>
          </cell>
          <cell r="W109">
            <v>1398</v>
          </cell>
          <cell r="X109" t="str">
            <v>Dummy</v>
          </cell>
        </row>
        <row r="110">
          <cell r="C110">
            <v>5583</v>
          </cell>
          <cell r="D110">
            <v>12284</v>
          </cell>
          <cell r="E110">
            <v>0.91920000000000002</v>
          </cell>
          <cell r="F110">
            <v>13688</v>
          </cell>
          <cell r="G110">
            <v>23623</v>
          </cell>
          <cell r="H110" t="str">
            <v>Dummy</v>
          </cell>
          <cell r="I110" t="str">
            <v>Dummy</v>
          </cell>
          <cell r="J110" t="str">
            <v>Dummy</v>
          </cell>
          <cell r="K110" t="str">
            <v>Dummy</v>
          </cell>
          <cell r="L110" t="str">
            <v>Dummy</v>
          </cell>
          <cell r="M110">
            <v>1.079</v>
          </cell>
          <cell r="N110">
            <v>3.68</v>
          </cell>
          <cell r="O110">
            <v>945</v>
          </cell>
          <cell r="P110">
            <v>17.98</v>
          </cell>
          <cell r="Q110">
            <v>2180</v>
          </cell>
          <cell r="R110">
            <v>519</v>
          </cell>
          <cell r="S110" t="str">
            <v>Dummy</v>
          </cell>
          <cell r="T110" t="str">
            <v>Dummy</v>
          </cell>
          <cell r="U110">
            <v>523</v>
          </cell>
          <cell r="V110">
            <v>1033</v>
          </cell>
          <cell r="W110">
            <v>1397</v>
          </cell>
          <cell r="X110" t="str">
            <v>Dummy</v>
          </cell>
        </row>
        <row r="111">
          <cell r="C111">
            <v>5560</v>
          </cell>
          <cell r="D111">
            <v>12381</v>
          </cell>
          <cell r="E111">
            <v>0.91920000000000002</v>
          </cell>
          <cell r="F111">
            <v>13500</v>
          </cell>
          <cell r="G111">
            <v>23305</v>
          </cell>
          <cell r="H111" t="str">
            <v>Dummy</v>
          </cell>
          <cell r="I111" t="str">
            <v>Dummy</v>
          </cell>
          <cell r="J111" t="str">
            <v>Dummy</v>
          </cell>
          <cell r="K111" t="str">
            <v>Dummy</v>
          </cell>
          <cell r="L111" t="str">
            <v>Dummy</v>
          </cell>
          <cell r="M111">
            <v>1.079</v>
          </cell>
          <cell r="N111">
            <v>3.68</v>
          </cell>
          <cell r="O111">
            <v>943</v>
          </cell>
          <cell r="P111">
            <v>17.940000000000001</v>
          </cell>
          <cell r="Q111">
            <v>2155</v>
          </cell>
          <cell r="R111">
            <v>506</v>
          </cell>
          <cell r="S111" t="str">
            <v>Dummy</v>
          </cell>
          <cell r="T111" t="str">
            <v>Dummy</v>
          </cell>
          <cell r="U111">
            <v>523</v>
          </cell>
          <cell r="V111">
            <v>1033</v>
          </cell>
          <cell r="W111">
            <v>1397</v>
          </cell>
          <cell r="X111" t="str">
            <v>Dummy</v>
          </cell>
        </row>
        <row r="112">
          <cell r="C112">
            <v>5622</v>
          </cell>
          <cell r="D112">
            <v>12570</v>
          </cell>
          <cell r="E112">
            <v>0.91920000000000002</v>
          </cell>
          <cell r="F112">
            <v>13915</v>
          </cell>
          <cell r="G112">
            <v>23269</v>
          </cell>
          <cell r="H112" t="str">
            <v>Dummy</v>
          </cell>
          <cell r="I112" t="str">
            <v>Dummy</v>
          </cell>
          <cell r="J112" t="str">
            <v>Dummy</v>
          </cell>
          <cell r="K112" t="str">
            <v>Dummy</v>
          </cell>
          <cell r="L112" t="str">
            <v>Dummy</v>
          </cell>
          <cell r="M112">
            <v>1.079</v>
          </cell>
          <cell r="N112">
            <v>3.68</v>
          </cell>
          <cell r="O112">
            <v>938</v>
          </cell>
          <cell r="P112">
            <v>18.059999999999999</v>
          </cell>
          <cell r="Q112">
            <v>2144</v>
          </cell>
          <cell r="R112">
            <v>524</v>
          </cell>
          <cell r="S112" t="str">
            <v>Dummy</v>
          </cell>
          <cell r="T112" t="str">
            <v>Dummy</v>
          </cell>
          <cell r="U112">
            <v>523</v>
          </cell>
          <cell r="V112">
            <v>1033</v>
          </cell>
          <cell r="W112">
            <v>1397</v>
          </cell>
          <cell r="X112" t="str">
            <v>Dummy</v>
          </cell>
        </row>
        <row r="113">
          <cell r="C113">
            <v>5666</v>
          </cell>
          <cell r="D113">
            <v>12685</v>
          </cell>
          <cell r="E113">
            <v>0.92710000000000004</v>
          </cell>
          <cell r="F113">
            <v>13825</v>
          </cell>
          <cell r="G113">
            <v>23715</v>
          </cell>
          <cell r="H113" t="str">
            <v>Dummy</v>
          </cell>
          <cell r="I113" t="str">
            <v>Dummy</v>
          </cell>
          <cell r="J113" t="str">
            <v>Dummy</v>
          </cell>
          <cell r="K113" t="str">
            <v>Dummy</v>
          </cell>
          <cell r="L113" t="str">
            <v>Dummy</v>
          </cell>
          <cell r="M113">
            <v>1.1123000000000001</v>
          </cell>
          <cell r="N113">
            <v>3.7202000000000002</v>
          </cell>
          <cell r="O113">
            <v>937</v>
          </cell>
          <cell r="P113">
            <v>18.12</v>
          </cell>
          <cell r="Q113">
            <v>2123</v>
          </cell>
          <cell r="R113">
            <v>520</v>
          </cell>
          <cell r="S113" t="str">
            <v>Dummy</v>
          </cell>
          <cell r="T113" t="str">
            <v>Dummy</v>
          </cell>
          <cell r="U113">
            <v>533</v>
          </cell>
          <cell r="V113">
            <v>1124</v>
          </cell>
          <cell r="W113">
            <v>1469</v>
          </cell>
          <cell r="X113" t="str">
            <v>Dummy</v>
          </cell>
        </row>
        <row r="114">
          <cell r="C114">
            <v>5767</v>
          </cell>
          <cell r="D114">
            <v>12694</v>
          </cell>
          <cell r="E114">
            <v>0.92710000000000004</v>
          </cell>
          <cell r="F114">
            <v>14031</v>
          </cell>
          <cell r="G114">
            <v>24484</v>
          </cell>
          <cell r="H114" t="str">
            <v>Dummy</v>
          </cell>
          <cell r="I114" t="str">
            <v>Dummy</v>
          </cell>
          <cell r="J114" t="str">
            <v>Dummy</v>
          </cell>
          <cell r="K114" t="str">
            <v>Dummy</v>
          </cell>
          <cell r="L114" t="str">
            <v>Dummy</v>
          </cell>
          <cell r="M114">
            <v>1.1123000000000001</v>
          </cell>
          <cell r="N114">
            <v>3.7202000000000002</v>
          </cell>
          <cell r="O114">
            <v>960</v>
          </cell>
          <cell r="P114">
            <v>19.329999999999998</v>
          </cell>
          <cell r="Q114">
            <v>2140</v>
          </cell>
          <cell r="R114">
            <v>552</v>
          </cell>
          <cell r="S114" t="str">
            <v>Dummy</v>
          </cell>
          <cell r="T114" t="str">
            <v>Dummy</v>
          </cell>
          <cell r="U114">
            <v>533</v>
          </cell>
          <cell r="V114">
            <v>1124</v>
          </cell>
          <cell r="W114">
            <v>1469</v>
          </cell>
          <cell r="X114" t="str">
            <v>Dummy</v>
          </cell>
        </row>
        <row r="115">
          <cell r="C115">
            <v>5651</v>
          </cell>
          <cell r="D115">
            <v>12582</v>
          </cell>
          <cell r="E115">
            <v>0.94259999999999999</v>
          </cell>
          <cell r="F115">
            <v>13926</v>
          </cell>
          <cell r="G115">
            <v>24592</v>
          </cell>
          <cell r="H115" t="str">
            <v>Dummy</v>
          </cell>
          <cell r="I115" t="str">
            <v>Dummy</v>
          </cell>
          <cell r="J115" t="str">
            <v>Dummy</v>
          </cell>
          <cell r="K115" t="str">
            <v>Dummy</v>
          </cell>
          <cell r="L115" t="str">
            <v>Dummy</v>
          </cell>
          <cell r="M115">
            <v>1.1974</v>
          </cell>
          <cell r="N115">
            <v>3.8439999999999999</v>
          </cell>
          <cell r="O115">
            <v>960</v>
          </cell>
          <cell r="P115">
            <v>19.239999999999998</v>
          </cell>
          <cell r="Q115">
            <v>2131</v>
          </cell>
          <cell r="R115">
            <v>556</v>
          </cell>
          <cell r="S115" t="str">
            <v>Dummy</v>
          </cell>
          <cell r="T115" t="str">
            <v>Dummy</v>
          </cell>
          <cell r="U115">
            <v>525</v>
          </cell>
          <cell r="V115">
            <v>1145</v>
          </cell>
          <cell r="W115">
            <v>1475</v>
          </cell>
          <cell r="X115" t="str">
            <v>Dummy</v>
          </cell>
        </row>
        <row r="116">
          <cell r="C116">
            <v>5572</v>
          </cell>
          <cell r="D116">
            <v>12266</v>
          </cell>
          <cell r="E116">
            <v>0.9486</v>
          </cell>
          <cell r="F116">
            <v>13603</v>
          </cell>
          <cell r="G116">
            <v>24332</v>
          </cell>
          <cell r="H116" t="str">
            <v>Dummy</v>
          </cell>
          <cell r="I116" t="str">
            <v>Dummy</v>
          </cell>
          <cell r="J116" t="str">
            <v>Dummy</v>
          </cell>
          <cell r="K116" t="str">
            <v>Dummy</v>
          </cell>
          <cell r="L116" t="str">
            <v>Dummy</v>
          </cell>
          <cell r="M116">
            <v>1.2475000000000001</v>
          </cell>
          <cell r="N116">
            <v>3.8725000000000001</v>
          </cell>
          <cell r="O116">
            <v>972</v>
          </cell>
          <cell r="P116">
            <v>19.62</v>
          </cell>
          <cell r="Q116">
            <v>2150</v>
          </cell>
          <cell r="R116">
            <v>568</v>
          </cell>
          <cell r="S116" t="str">
            <v>Dummy</v>
          </cell>
          <cell r="T116" t="str">
            <v>Dummy</v>
          </cell>
          <cell r="U116">
            <v>543</v>
          </cell>
          <cell r="V116">
            <v>1165</v>
          </cell>
          <cell r="W116">
            <v>1512</v>
          </cell>
          <cell r="X116" t="str">
            <v>Dummy</v>
          </cell>
        </row>
        <row r="117">
          <cell r="C117">
            <v>5406</v>
          </cell>
          <cell r="D117">
            <v>12259</v>
          </cell>
          <cell r="E117">
            <v>0.93310000000000004</v>
          </cell>
          <cell r="F117">
            <v>12992</v>
          </cell>
          <cell r="G117">
            <v>23585</v>
          </cell>
          <cell r="H117" t="str">
            <v>Dummy</v>
          </cell>
          <cell r="I117" t="str">
            <v>Dummy</v>
          </cell>
          <cell r="J117" t="str">
            <v>Dummy</v>
          </cell>
          <cell r="K117" t="str">
            <v>Dummy</v>
          </cell>
          <cell r="L117" t="str">
            <v>Dummy</v>
          </cell>
          <cell r="M117">
            <v>1.2446999999999999</v>
          </cell>
          <cell r="N117">
            <v>3.8755999999999999</v>
          </cell>
          <cell r="O117">
            <v>989</v>
          </cell>
          <cell r="P117">
            <v>20.16</v>
          </cell>
          <cell r="Q117">
            <v>2174</v>
          </cell>
          <cell r="R117">
            <v>579</v>
          </cell>
          <cell r="S117" t="str">
            <v>Dummy</v>
          </cell>
          <cell r="T117" t="str">
            <v>Dummy</v>
          </cell>
          <cell r="U117">
            <v>546</v>
          </cell>
          <cell r="V117">
            <v>1086</v>
          </cell>
          <cell r="W117">
            <v>1536</v>
          </cell>
          <cell r="X117" t="str">
            <v>Dummy</v>
          </cell>
        </row>
        <row r="118">
          <cell r="C118">
            <v>5380</v>
          </cell>
          <cell r="D118">
            <v>12214</v>
          </cell>
          <cell r="E118">
            <v>0.93310000000000004</v>
          </cell>
          <cell r="F118">
            <v>12992</v>
          </cell>
          <cell r="G118">
            <v>23120</v>
          </cell>
          <cell r="H118" t="str">
            <v>Dummy</v>
          </cell>
          <cell r="I118" t="str">
            <v>Dummy</v>
          </cell>
          <cell r="J118" t="str">
            <v>Dummy</v>
          </cell>
          <cell r="K118" t="str">
            <v>Dummy</v>
          </cell>
          <cell r="L118" t="str">
            <v>Dummy</v>
          </cell>
          <cell r="M118">
            <v>1.2698</v>
          </cell>
          <cell r="N118">
            <v>3.9268000000000001</v>
          </cell>
          <cell r="O118">
            <v>985</v>
          </cell>
          <cell r="P118">
            <v>20.32</v>
          </cell>
          <cell r="Q118">
            <v>2273</v>
          </cell>
          <cell r="R118">
            <v>582</v>
          </cell>
          <cell r="S118" t="str">
            <v>Dummy</v>
          </cell>
          <cell r="T118" t="str">
            <v>Dummy</v>
          </cell>
          <cell r="U118">
            <v>555</v>
          </cell>
          <cell r="V118">
            <v>1102</v>
          </cell>
          <cell r="W118">
            <v>1559</v>
          </cell>
          <cell r="X118" t="str">
            <v>Dummy</v>
          </cell>
        </row>
        <row r="119">
          <cell r="C119">
            <v>5377</v>
          </cell>
          <cell r="D119">
            <v>12255</v>
          </cell>
          <cell r="E119">
            <v>0.93310000000000004</v>
          </cell>
          <cell r="F119">
            <v>12972</v>
          </cell>
          <cell r="G119">
            <v>23114</v>
          </cell>
          <cell r="H119" t="str">
            <v>Dummy</v>
          </cell>
          <cell r="I119" t="str">
            <v>Dummy</v>
          </cell>
          <cell r="J119" t="str">
            <v>Dummy</v>
          </cell>
          <cell r="K119" t="str">
            <v>Dummy</v>
          </cell>
          <cell r="L119" t="str">
            <v>Dummy</v>
          </cell>
          <cell r="M119">
            <v>1.2335</v>
          </cell>
          <cell r="N119">
            <v>3.8511000000000002</v>
          </cell>
          <cell r="O119">
            <v>975</v>
          </cell>
          <cell r="P119">
            <v>19.48</v>
          </cell>
          <cell r="Q119">
            <v>2189</v>
          </cell>
          <cell r="R119">
            <v>532</v>
          </cell>
          <cell r="S119" t="str">
            <v>Dummy</v>
          </cell>
          <cell r="T119" t="str">
            <v>Dummy</v>
          </cell>
          <cell r="U119">
            <v>554</v>
          </cell>
          <cell r="V119">
            <v>1087</v>
          </cell>
          <cell r="W119">
            <v>1510</v>
          </cell>
          <cell r="X119" t="str">
            <v>Dummy</v>
          </cell>
        </row>
        <row r="120">
          <cell r="C120">
            <v>5436</v>
          </cell>
          <cell r="D120">
            <v>12040</v>
          </cell>
          <cell r="E120">
            <v>0.93459999999999999</v>
          </cell>
          <cell r="F120">
            <v>13215</v>
          </cell>
          <cell r="G120">
            <v>23343</v>
          </cell>
          <cell r="H120" t="str">
            <v>Dummy</v>
          </cell>
          <cell r="I120" t="str">
            <v>Dummy</v>
          </cell>
          <cell r="J120" t="str">
            <v>Dummy</v>
          </cell>
          <cell r="K120" t="str">
            <v>Dummy</v>
          </cell>
          <cell r="L120" t="str">
            <v>Dummy</v>
          </cell>
          <cell r="M120">
            <v>1.27</v>
          </cell>
          <cell r="N120">
            <v>3.9540000000000002</v>
          </cell>
          <cell r="O120">
            <v>977</v>
          </cell>
          <cell r="P120">
            <v>20.8</v>
          </cell>
          <cell r="Q120">
            <v>2230</v>
          </cell>
          <cell r="R120">
            <v>535</v>
          </cell>
          <cell r="S120" t="str">
            <v>Dummy</v>
          </cell>
          <cell r="T120" t="str">
            <v>Dummy</v>
          </cell>
          <cell r="U120">
            <v>567</v>
          </cell>
          <cell r="V120">
            <v>1105</v>
          </cell>
          <cell r="W120">
            <v>1508</v>
          </cell>
          <cell r="X120" t="str">
            <v>Dummy</v>
          </cell>
        </row>
        <row r="121">
          <cell r="C121">
            <v>5264</v>
          </cell>
          <cell r="D121">
            <v>11894</v>
          </cell>
          <cell r="E121">
            <v>0.93610000000000004</v>
          </cell>
          <cell r="F121">
            <v>12783</v>
          </cell>
          <cell r="G121">
            <v>22501</v>
          </cell>
          <cell r="H121" t="str">
            <v>Dummy</v>
          </cell>
          <cell r="I121" t="str">
            <v>Dummy</v>
          </cell>
          <cell r="J121" t="str">
            <v>Dummy</v>
          </cell>
          <cell r="K121" t="str">
            <v>Dummy</v>
          </cell>
          <cell r="L121" t="str">
            <v>Dummy</v>
          </cell>
          <cell r="M121">
            <v>1.1820999999999999</v>
          </cell>
          <cell r="N121">
            <v>3.8658000000000001</v>
          </cell>
          <cell r="O121">
            <v>973</v>
          </cell>
          <cell r="P121">
            <v>20.22</v>
          </cell>
          <cell r="Q121">
            <v>2082</v>
          </cell>
          <cell r="R121">
            <v>506</v>
          </cell>
          <cell r="S121" t="str">
            <v>Dummy</v>
          </cell>
          <cell r="T121" t="str">
            <v>Dummy</v>
          </cell>
          <cell r="U121">
            <v>567</v>
          </cell>
          <cell r="V121">
            <v>1125</v>
          </cell>
          <cell r="W121">
            <v>1458</v>
          </cell>
          <cell r="X121" t="str">
            <v>Dummy</v>
          </cell>
        </row>
        <row r="122">
          <cell r="C122">
            <v>5180</v>
          </cell>
          <cell r="D122">
            <v>11740</v>
          </cell>
          <cell r="E122">
            <v>0.93610000000000004</v>
          </cell>
          <cell r="F122">
            <v>12532</v>
          </cell>
          <cell r="G122">
            <v>22705</v>
          </cell>
          <cell r="H122" t="str">
            <v>Dummy</v>
          </cell>
          <cell r="I122" t="str">
            <v>Dummy</v>
          </cell>
          <cell r="J122" t="str">
            <v>Dummy</v>
          </cell>
          <cell r="K122" t="str">
            <v>Dummy</v>
          </cell>
          <cell r="L122" t="str">
            <v>Dummy</v>
          </cell>
          <cell r="M122">
            <v>1.1820999999999999</v>
          </cell>
          <cell r="N122">
            <v>3.8658000000000001</v>
          </cell>
          <cell r="O122">
            <v>969</v>
          </cell>
          <cell r="P122">
            <v>19.57</v>
          </cell>
          <cell r="Q122">
            <v>1947</v>
          </cell>
          <cell r="R122">
            <v>463</v>
          </cell>
          <cell r="S122" t="str">
            <v>Dummy</v>
          </cell>
          <cell r="T122" t="str">
            <v>Dummy</v>
          </cell>
          <cell r="U122">
            <v>567</v>
          </cell>
          <cell r="V122">
            <v>1125</v>
          </cell>
          <cell r="W122">
            <v>1458</v>
          </cell>
          <cell r="X122" t="str">
            <v>Dummy</v>
          </cell>
        </row>
        <row r="123">
          <cell r="C123">
            <v>5134</v>
          </cell>
          <cell r="D123">
            <v>12157</v>
          </cell>
          <cell r="E123">
            <v>0.92510000000000003</v>
          </cell>
          <cell r="F123">
            <v>12658</v>
          </cell>
          <cell r="G123">
            <v>22995</v>
          </cell>
          <cell r="H123" t="str">
            <v>Dummy</v>
          </cell>
          <cell r="I123" t="str">
            <v>Dummy</v>
          </cell>
          <cell r="J123" t="str">
            <v>Dummy</v>
          </cell>
          <cell r="K123" t="str">
            <v>Dummy</v>
          </cell>
          <cell r="L123" t="str">
            <v>Dummy</v>
          </cell>
          <cell r="M123">
            <v>1.1774</v>
          </cell>
          <cell r="N123">
            <v>3.8050999999999999</v>
          </cell>
          <cell r="O123">
            <v>970</v>
          </cell>
          <cell r="P123">
            <v>20.25</v>
          </cell>
          <cell r="Q123">
            <v>2055</v>
          </cell>
          <cell r="R123">
            <v>483</v>
          </cell>
          <cell r="S123" t="str">
            <v>Dummy</v>
          </cell>
          <cell r="T123" t="str">
            <v>Dummy</v>
          </cell>
          <cell r="U123">
            <v>565</v>
          </cell>
          <cell r="V123">
            <v>1163</v>
          </cell>
          <cell r="W123">
            <v>1406</v>
          </cell>
          <cell r="X123" t="str">
            <v>Dummy</v>
          </cell>
        </row>
        <row r="124">
          <cell r="C124">
            <v>5258</v>
          </cell>
          <cell r="D124">
            <v>12110</v>
          </cell>
          <cell r="E124">
            <v>0.93010000000000004</v>
          </cell>
          <cell r="F124">
            <v>12861</v>
          </cell>
          <cell r="G124">
            <v>23423</v>
          </cell>
          <cell r="H124" t="str">
            <v>Dummy</v>
          </cell>
          <cell r="I124" t="str">
            <v>Dummy</v>
          </cell>
          <cell r="J124" t="str">
            <v>Dummy</v>
          </cell>
          <cell r="K124" t="str">
            <v>Dummy</v>
          </cell>
          <cell r="L124" t="str">
            <v>Dummy</v>
          </cell>
          <cell r="M124">
            <v>1.1452</v>
          </cell>
          <cell r="N124">
            <v>3.8035999999999999</v>
          </cell>
          <cell r="O124">
            <v>976</v>
          </cell>
          <cell r="P124">
            <v>19.7</v>
          </cell>
          <cell r="Q124">
            <v>2051</v>
          </cell>
          <cell r="R124">
            <v>493</v>
          </cell>
          <cell r="S124" t="str">
            <v>Dummy</v>
          </cell>
          <cell r="T124" t="str">
            <v>Dummy</v>
          </cell>
          <cell r="U124">
            <v>572</v>
          </cell>
          <cell r="V124">
            <v>1223</v>
          </cell>
          <cell r="W124">
            <v>1407</v>
          </cell>
          <cell r="X124" t="str">
            <v>Dummy</v>
          </cell>
        </row>
        <row r="125">
          <cell r="C125">
            <v>5136</v>
          </cell>
          <cell r="D125">
            <v>12146</v>
          </cell>
          <cell r="E125">
            <v>0.93010000000000004</v>
          </cell>
          <cell r="F125">
            <v>12433</v>
          </cell>
          <cell r="G125">
            <v>22302</v>
          </cell>
          <cell r="H125" t="str">
            <v>Dummy</v>
          </cell>
          <cell r="I125" t="str">
            <v>Dummy</v>
          </cell>
          <cell r="J125" t="str">
            <v>Dummy</v>
          </cell>
          <cell r="K125" t="str">
            <v>Dummy</v>
          </cell>
          <cell r="L125" t="str">
            <v>Dummy</v>
          </cell>
          <cell r="M125">
            <v>1.1452</v>
          </cell>
          <cell r="N125">
            <v>3.8035999999999999</v>
          </cell>
          <cell r="O125">
            <v>995</v>
          </cell>
          <cell r="P125">
            <v>20.79</v>
          </cell>
          <cell r="Q125">
            <v>2100</v>
          </cell>
          <cell r="R125">
            <v>509</v>
          </cell>
          <cell r="S125" t="str">
            <v>Dummy</v>
          </cell>
          <cell r="T125" t="str">
            <v>Dummy</v>
          </cell>
          <cell r="U125">
            <v>572</v>
          </cell>
          <cell r="V125">
            <v>1223</v>
          </cell>
          <cell r="W125">
            <v>1407</v>
          </cell>
          <cell r="X125" t="str">
            <v>Dummy</v>
          </cell>
        </row>
        <row r="126">
          <cell r="C126">
            <v>5207</v>
          </cell>
          <cell r="D126">
            <v>11951</v>
          </cell>
          <cell r="E126">
            <v>0.93010000000000004</v>
          </cell>
          <cell r="F126">
            <v>12242</v>
          </cell>
          <cell r="G126">
            <v>22237</v>
          </cell>
          <cell r="H126" t="str">
            <v>Dummy</v>
          </cell>
          <cell r="I126" t="str">
            <v>Dummy</v>
          </cell>
          <cell r="J126" t="str">
            <v>Dummy</v>
          </cell>
          <cell r="K126" t="str">
            <v>Dummy</v>
          </cell>
          <cell r="L126" t="str">
            <v>Dummy</v>
          </cell>
          <cell r="M126">
            <v>1.1452</v>
          </cell>
          <cell r="N126">
            <v>3.8035999999999999</v>
          </cell>
          <cell r="O126">
            <v>1004</v>
          </cell>
          <cell r="P126">
            <v>20.41</v>
          </cell>
          <cell r="Q126">
            <v>2107</v>
          </cell>
          <cell r="R126">
            <v>512</v>
          </cell>
          <cell r="S126" t="str">
            <v>Dummy</v>
          </cell>
          <cell r="T126" t="str">
            <v>Dummy</v>
          </cell>
          <cell r="U126">
            <v>572</v>
          </cell>
          <cell r="V126">
            <v>1223</v>
          </cell>
          <cell r="W126">
            <v>1407</v>
          </cell>
          <cell r="X126" t="str">
            <v>Dummy</v>
          </cell>
        </row>
        <row r="127">
          <cell r="C127">
            <v>5087</v>
          </cell>
          <cell r="D127">
            <v>11972</v>
          </cell>
          <cell r="E127">
            <v>0.93010000000000004</v>
          </cell>
          <cell r="F127">
            <v>11788</v>
          </cell>
          <cell r="G127">
            <v>21085</v>
          </cell>
          <cell r="H127" t="str">
            <v>Dummy</v>
          </cell>
          <cell r="I127" t="str">
            <v>Dummy</v>
          </cell>
          <cell r="J127" t="str">
            <v>Dummy</v>
          </cell>
          <cell r="K127" t="str">
            <v>Dummy</v>
          </cell>
          <cell r="L127" t="str">
            <v>Dummy</v>
          </cell>
          <cell r="M127">
            <v>1.1452</v>
          </cell>
          <cell r="N127">
            <v>3.8035999999999999</v>
          </cell>
          <cell r="O127">
            <v>1011</v>
          </cell>
          <cell r="P127">
            <v>20.92</v>
          </cell>
          <cell r="Q127">
            <v>1995</v>
          </cell>
          <cell r="R127">
            <v>483</v>
          </cell>
          <cell r="S127" t="str">
            <v>Dummy</v>
          </cell>
          <cell r="T127" t="str">
            <v>Dummy</v>
          </cell>
          <cell r="U127">
            <v>572</v>
          </cell>
          <cell r="V127">
            <v>1223</v>
          </cell>
          <cell r="W127">
            <v>1407</v>
          </cell>
          <cell r="X127" t="str">
            <v>Dummy</v>
          </cell>
        </row>
        <row r="128">
          <cell r="C128">
            <v>5086</v>
          </cell>
          <cell r="D128">
            <v>12393</v>
          </cell>
          <cell r="E128">
            <v>0.92759999999999998</v>
          </cell>
          <cell r="F128">
            <v>11964</v>
          </cell>
          <cell r="G128">
            <v>21385</v>
          </cell>
          <cell r="H128" t="str">
            <v>Dummy</v>
          </cell>
          <cell r="I128" t="str">
            <v>Dummy</v>
          </cell>
          <cell r="J128" t="str">
            <v>Dummy</v>
          </cell>
          <cell r="K128" t="str">
            <v>Dummy</v>
          </cell>
          <cell r="L128" t="str">
            <v>Dummy</v>
          </cell>
          <cell r="M128">
            <v>1.1282000000000001</v>
          </cell>
          <cell r="N128">
            <v>3.7618999999999998</v>
          </cell>
          <cell r="O128">
            <v>1007</v>
          </cell>
          <cell r="P128">
            <v>20.38</v>
          </cell>
          <cell r="Q128">
            <v>1998</v>
          </cell>
          <cell r="R128">
            <v>481</v>
          </cell>
          <cell r="S128" t="str">
            <v>Dummy</v>
          </cell>
          <cell r="T128" t="str">
            <v>Dummy</v>
          </cell>
          <cell r="U128">
            <v>539</v>
          </cell>
          <cell r="V128">
            <v>1131</v>
          </cell>
          <cell r="W128">
            <v>1302</v>
          </cell>
          <cell r="X128" t="str">
            <v>Dummy</v>
          </cell>
        </row>
        <row r="129">
          <cell r="C129">
            <v>5289</v>
          </cell>
          <cell r="D129">
            <v>12100</v>
          </cell>
          <cell r="E129">
            <v>0.92759999999999998</v>
          </cell>
          <cell r="F129">
            <v>12260</v>
          </cell>
          <cell r="G129">
            <v>21867</v>
          </cell>
          <cell r="H129" t="str">
            <v>Dummy</v>
          </cell>
          <cell r="I129" t="str">
            <v>Dummy</v>
          </cell>
          <cell r="J129" t="str">
            <v>Dummy</v>
          </cell>
          <cell r="K129" t="str">
            <v>Dummy</v>
          </cell>
          <cell r="L129" t="str">
            <v>Dummy</v>
          </cell>
          <cell r="M129">
            <v>1.1282000000000001</v>
          </cell>
          <cell r="N129">
            <v>3.7618999999999998</v>
          </cell>
          <cell r="O129">
            <v>959</v>
          </cell>
          <cell r="P129">
            <v>19.88</v>
          </cell>
          <cell r="Q129">
            <v>1890</v>
          </cell>
          <cell r="R129">
            <v>464</v>
          </cell>
          <cell r="S129" t="str">
            <v>Dummy</v>
          </cell>
          <cell r="T129" t="str">
            <v>Dummy</v>
          </cell>
          <cell r="U129">
            <v>539</v>
          </cell>
          <cell r="V129">
            <v>1131</v>
          </cell>
          <cell r="W129">
            <v>1302</v>
          </cell>
          <cell r="X129" t="str">
            <v>Dummy</v>
          </cell>
        </row>
        <row r="130">
          <cell r="C130">
            <v>5128</v>
          </cell>
          <cell r="D130">
            <v>12361</v>
          </cell>
          <cell r="E130">
            <v>0.92759999999999998</v>
          </cell>
          <cell r="F130">
            <v>12260</v>
          </cell>
          <cell r="G130">
            <v>21108</v>
          </cell>
          <cell r="H130" t="str">
            <v>Dummy</v>
          </cell>
          <cell r="I130" t="str">
            <v>Dummy</v>
          </cell>
          <cell r="J130" t="str">
            <v>Dummy</v>
          </cell>
          <cell r="K130" t="str">
            <v>Dummy</v>
          </cell>
          <cell r="L130" t="str">
            <v>Dummy</v>
          </cell>
          <cell r="M130">
            <v>1.032</v>
          </cell>
          <cell r="N130">
            <v>3.6097999999999999</v>
          </cell>
          <cell r="O130">
            <v>926</v>
          </cell>
          <cell r="P130">
            <v>17.53</v>
          </cell>
          <cell r="Q130">
            <v>1823</v>
          </cell>
          <cell r="R130">
            <v>430</v>
          </cell>
          <cell r="S130" t="str">
            <v>Dummy</v>
          </cell>
          <cell r="T130" t="str">
            <v>Dummy</v>
          </cell>
          <cell r="U130">
            <v>507</v>
          </cell>
          <cell r="V130">
            <v>987</v>
          </cell>
          <cell r="W130">
            <v>1207</v>
          </cell>
          <cell r="X130" t="str">
            <v>Dummy</v>
          </cell>
        </row>
        <row r="131">
          <cell r="C131">
            <v>5128</v>
          </cell>
          <cell r="D131">
            <v>12361</v>
          </cell>
          <cell r="E131">
            <v>0.92759999999999998</v>
          </cell>
          <cell r="F131">
            <v>12483</v>
          </cell>
          <cell r="G131">
            <v>21108</v>
          </cell>
          <cell r="H131" t="str">
            <v>Dummy</v>
          </cell>
          <cell r="I131" t="str">
            <v>Dummy</v>
          </cell>
          <cell r="J131" t="str">
            <v>Dummy</v>
          </cell>
          <cell r="K131" t="str">
            <v>Dummy</v>
          </cell>
          <cell r="L131" t="str">
            <v>Dummy</v>
          </cell>
          <cell r="M131">
            <v>1.032</v>
          </cell>
          <cell r="N131">
            <v>3.6097999999999999</v>
          </cell>
          <cell r="O131">
            <v>926</v>
          </cell>
          <cell r="P131">
            <v>17.53</v>
          </cell>
          <cell r="Q131">
            <v>1823</v>
          </cell>
          <cell r="R131">
            <v>430</v>
          </cell>
          <cell r="S131" t="str">
            <v>Dummy</v>
          </cell>
          <cell r="T131" t="str">
            <v>Dummy</v>
          </cell>
          <cell r="U131">
            <v>507</v>
          </cell>
          <cell r="V131">
            <v>987</v>
          </cell>
          <cell r="W131">
            <v>1207</v>
          </cell>
          <cell r="X131" t="str">
            <v>Dummy</v>
          </cell>
        </row>
        <row r="132">
          <cell r="C132">
            <v>5128</v>
          </cell>
          <cell r="D132">
            <v>12549</v>
          </cell>
          <cell r="E132">
            <v>0.92759999999999998</v>
          </cell>
          <cell r="F132">
            <v>12480</v>
          </cell>
          <cell r="G132">
            <v>21108</v>
          </cell>
          <cell r="H132" t="str">
            <v>Dummy</v>
          </cell>
          <cell r="I132" t="str">
            <v>Dummy</v>
          </cell>
          <cell r="J132" t="str">
            <v>Dummy</v>
          </cell>
          <cell r="K132" t="str">
            <v>Dummy</v>
          </cell>
          <cell r="L132" t="str">
            <v>Dummy</v>
          </cell>
          <cell r="M132">
            <v>1.032</v>
          </cell>
          <cell r="N132">
            <v>3.6097999999999999</v>
          </cell>
          <cell r="O132">
            <v>926</v>
          </cell>
          <cell r="P132">
            <v>17.53</v>
          </cell>
          <cell r="Q132">
            <v>1823</v>
          </cell>
          <cell r="R132">
            <v>430</v>
          </cell>
          <cell r="S132" t="str">
            <v>Dummy</v>
          </cell>
          <cell r="T132" t="str">
            <v>Dummy</v>
          </cell>
          <cell r="U132">
            <v>507</v>
          </cell>
          <cell r="V132">
            <v>987</v>
          </cell>
          <cell r="W132">
            <v>1207</v>
          </cell>
          <cell r="X132" t="str">
            <v>Dummy</v>
          </cell>
        </row>
        <row r="133">
          <cell r="C133">
            <v>5318</v>
          </cell>
          <cell r="D133">
            <v>12533</v>
          </cell>
          <cell r="E133">
            <v>0.91449999999999998</v>
          </cell>
          <cell r="F133">
            <v>12745</v>
          </cell>
          <cell r="G133">
            <v>22465</v>
          </cell>
          <cell r="H133" t="str">
            <v>Dummy</v>
          </cell>
          <cell r="I133" t="str">
            <v>Dummy</v>
          </cell>
          <cell r="J133" t="str">
            <v>Dummy</v>
          </cell>
          <cell r="K133" t="str">
            <v>Dummy</v>
          </cell>
          <cell r="L133" t="str">
            <v>Dummy</v>
          </cell>
          <cell r="M133">
            <v>1.0591999999999999</v>
          </cell>
          <cell r="N133">
            <v>3.7368000000000001</v>
          </cell>
          <cell r="O133">
            <v>927</v>
          </cell>
          <cell r="P133">
            <v>17.579999999999998</v>
          </cell>
          <cell r="Q133">
            <v>1954</v>
          </cell>
          <cell r="R133">
            <v>446</v>
          </cell>
          <cell r="S133" t="str">
            <v>Dummy</v>
          </cell>
          <cell r="T133" t="str">
            <v>Dummy</v>
          </cell>
          <cell r="U133">
            <v>524</v>
          </cell>
          <cell r="V133">
            <v>1020</v>
          </cell>
          <cell r="W133">
            <v>1257</v>
          </cell>
          <cell r="X133" t="str">
            <v>Dummy</v>
          </cell>
        </row>
        <row r="134">
          <cell r="C134">
            <v>5381</v>
          </cell>
          <cell r="D134">
            <v>12423</v>
          </cell>
          <cell r="E134">
            <v>0.91449999999999998</v>
          </cell>
          <cell r="F134">
            <v>12707</v>
          </cell>
          <cell r="G134">
            <v>22617</v>
          </cell>
          <cell r="H134" t="str">
            <v>Dummy</v>
          </cell>
          <cell r="I134" t="str">
            <v>Dummy</v>
          </cell>
          <cell r="J134" t="str">
            <v>Dummy</v>
          </cell>
          <cell r="K134" t="str">
            <v>Dummy</v>
          </cell>
          <cell r="L134" t="str">
            <v>Dummy</v>
          </cell>
          <cell r="M134">
            <v>1.0591999999999999</v>
          </cell>
          <cell r="N134">
            <v>3.7368000000000001</v>
          </cell>
          <cell r="O134">
            <v>947</v>
          </cell>
          <cell r="P134">
            <v>18.07</v>
          </cell>
          <cell r="Q134">
            <v>1983</v>
          </cell>
          <cell r="R134">
            <v>453</v>
          </cell>
          <cell r="S134" t="str">
            <v>Dummy</v>
          </cell>
          <cell r="T134" t="str">
            <v>Dummy</v>
          </cell>
          <cell r="U134">
            <v>524</v>
          </cell>
          <cell r="V134">
            <v>1020</v>
          </cell>
          <cell r="W134">
            <v>1257</v>
          </cell>
          <cell r="X134" t="str">
            <v>Dummy</v>
          </cell>
        </row>
        <row r="135">
          <cell r="C135">
            <v>5372</v>
          </cell>
          <cell r="D135">
            <v>12302</v>
          </cell>
          <cell r="E135">
            <v>0.91449999999999998</v>
          </cell>
          <cell r="F135">
            <v>12605</v>
          </cell>
          <cell r="G135">
            <v>22664</v>
          </cell>
          <cell r="H135" t="str">
            <v>Dummy</v>
          </cell>
          <cell r="I135" t="str">
            <v>Dummy</v>
          </cell>
          <cell r="J135" t="str">
            <v>Dummy</v>
          </cell>
          <cell r="K135" t="str">
            <v>Dummy</v>
          </cell>
          <cell r="L135" t="str">
            <v>Dummy</v>
          </cell>
          <cell r="M135">
            <v>1.0591999999999999</v>
          </cell>
          <cell r="N135">
            <v>3.7368000000000001</v>
          </cell>
          <cell r="O135">
            <v>947</v>
          </cell>
          <cell r="P135">
            <v>18.2</v>
          </cell>
          <cell r="Q135">
            <v>2002</v>
          </cell>
          <cell r="R135">
            <v>446</v>
          </cell>
          <cell r="S135" t="str">
            <v>Dummy</v>
          </cell>
          <cell r="T135" t="str">
            <v>Dummy</v>
          </cell>
          <cell r="U135">
            <v>524</v>
          </cell>
          <cell r="V135">
            <v>1020</v>
          </cell>
          <cell r="W135">
            <v>1257</v>
          </cell>
          <cell r="X135" t="str">
            <v>Dummy</v>
          </cell>
        </row>
        <row r="136">
          <cell r="C136">
            <v>5351</v>
          </cell>
          <cell r="D136">
            <v>12216</v>
          </cell>
          <cell r="E136">
            <v>0.91449999999999998</v>
          </cell>
          <cell r="F136">
            <v>12820</v>
          </cell>
          <cell r="G136">
            <v>23286</v>
          </cell>
          <cell r="H136" t="str">
            <v>Dummy</v>
          </cell>
          <cell r="I136" t="str">
            <v>Dummy</v>
          </cell>
          <cell r="J136" t="str">
            <v>Dummy</v>
          </cell>
          <cell r="K136" t="str">
            <v>Dummy</v>
          </cell>
          <cell r="L136" t="str">
            <v>Dummy</v>
          </cell>
          <cell r="M136">
            <v>1.0591999999999999</v>
          </cell>
          <cell r="N136">
            <v>3.7368000000000001</v>
          </cell>
          <cell r="O136">
            <v>934</v>
          </cell>
          <cell r="P136">
            <v>18.36</v>
          </cell>
          <cell r="Q136">
            <v>1990</v>
          </cell>
          <cell r="R136">
            <v>444</v>
          </cell>
          <cell r="S136" t="str">
            <v>Dummy</v>
          </cell>
          <cell r="T136" t="str">
            <v>Dummy</v>
          </cell>
          <cell r="U136">
            <v>524</v>
          </cell>
          <cell r="V136">
            <v>1020</v>
          </cell>
          <cell r="W136">
            <v>1257</v>
          </cell>
          <cell r="X136" t="str">
            <v>Dummy</v>
          </cell>
        </row>
        <row r="137">
          <cell r="C137">
            <v>5356</v>
          </cell>
          <cell r="D137">
            <v>12263</v>
          </cell>
          <cell r="E137">
            <v>0.91449999999999998</v>
          </cell>
          <cell r="F137">
            <v>12526</v>
          </cell>
          <cell r="G137">
            <v>22849</v>
          </cell>
          <cell r="H137" t="str">
            <v>Dummy</v>
          </cell>
          <cell r="I137" t="str">
            <v>Dummy</v>
          </cell>
          <cell r="J137" t="str">
            <v>Dummy</v>
          </cell>
          <cell r="K137" t="str">
            <v>Dummy</v>
          </cell>
          <cell r="L137" t="str">
            <v>Dummy</v>
          </cell>
          <cell r="M137">
            <v>1.0591999999999999</v>
          </cell>
          <cell r="N137">
            <v>3.7368000000000001</v>
          </cell>
          <cell r="O137">
            <v>934</v>
          </cell>
          <cell r="P137">
            <v>17.989999999999998</v>
          </cell>
          <cell r="Q137">
            <v>2040</v>
          </cell>
          <cell r="R137">
            <v>445</v>
          </cell>
          <cell r="S137" t="str">
            <v>Dummy</v>
          </cell>
          <cell r="T137" t="str">
            <v>Dummy</v>
          </cell>
          <cell r="U137">
            <v>524</v>
          </cell>
          <cell r="V137">
            <v>1020</v>
          </cell>
          <cell r="W137">
            <v>1257</v>
          </cell>
          <cell r="X137" t="str">
            <v>Dummy</v>
          </cell>
        </row>
        <row r="138">
          <cell r="C138">
            <v>5361</v>
          </cell>
          <cell r="D138">
            <v>12654</v>
          </cell>
          <cell r="E138">
            <v>0.91449999999999998</v>
          </cell>
          <cell r="F138">
            <v>12656</v>
          </cell>
          <cell r="G138">
            <v>23137</v>
          </cell>
          <cell r="H138" t="str">
            <v>Dummy</v>
          </cell>
          <cell r="I138" t="str">
            <v>Dummy</v>
          </cell>
          <cell r="J138" t="str">
            <v>Dummy</v>
          </cell>
          <cell r="K138" t="str">
            <v>Dummy</v>
          </cell>
          <cell r="L138" t="str">
            <v>Dummy</v>
          </cell>
          <cell r="M138">
            <v>1.0591999999999999</v>
          </cell>
          <cell r="N138">
            <v>3.7368000000000001</v>
          </cell>
          <cell r="O138">
            <v>888</v>
          </cell>
          <cell r="P138">
            <v>16.739999999999998</v>
          </cell>
          <cell r="Q138">
            <v>1918</v>
          </cell>
          <cell r="R138">
            <v>426</v>
          </cell>
          <cell r="S138" t="str">
            <v>Dummy</v>
          </cell>
          <cell r="T138" t="str">
            <v>Dummy</v>
          </cell>
          <cell r="U138">
            <v>524</v>
          </cell>
          <cell r="V138">
            <v>1020</v>
          </cell>
          <cell r="W138">
            <v>1257</v>
          </cell>
          <cell r="X138" t="str">
            <v>Dummy</v>
          </cell>
        </row>
        <row r="139">
          <cell r="C139">
            <v>5503</v>
          </cell>
          <cell r="D139">
            <v>12609</v>
          </cell>
          <cell r="E139">
            <v>0.91449999999999998</v>
          </cell>
          <cell r="F139">
            <v>13189</v>
          </cell>
          <cell r="G139">
            <v>23872</v>
          </cell>
          <cell r="H139" t="str">
            <v>Dummy</v>
          </cell>
          <cell r="I139" t="str">
            <v>Dummy</v>
          </cell>
          <cell r="J139" t="str">
            <v>Dummy</v>
          </cell>
          <cell r="K139" t="str">
            <v>Dummy</v>
          </cell>
          <cell r="L139" t="str">
            <v>Dummy</v>
          </cell>
          <cell r="M139">
            <v>1.0591999999999999</v>
          </cell>
          <cell r="N139">
            <v>3.7368000000000001</v>
          </cell>
          <cell r="O139">
            <v>890</v>
          </cell>
          <cell r="P139">
            <v>16.89</v>
          </cell>
          <cell r="Q139">
            <v>1927</v>
          </cell>
          <cell r="R139">
            <v>432</v>
          </cell>
          <cell r="S139" t="str">
            <v>Dummy</v>
          </cell>
          <cell r="T139" t="str">
            <v>Dummy</v>
          </cell>
          <cell r="U139">
            <v>524</v>
          </cell>
          <cell r="V139">
            <v>1020</v>
          </cell>
          <cell r="W139">
            <v>1257</v>
          </cell>
          <cell r="X139" t="str">
            <v>Dummy</v>
          </cell>
        </row>
        <row r="140">
          <cell r="C140">
            <v>5609</v>
          </cell>
          <cell r="D140">
            <v>12626</v>
          </cell>
          <cell r="E140">
            <v>0.91449999999999998</v>
          </cell>
          <cell r="F140">
            <v>13390</v>
          </cell>
          <cell r="G140">
            <v>24265</v>
          </cell>
          <cell r="H140" t="str">
            <v>Dummy</v>
          </cell>
          <cell r="I140" t="str">
            <v>Dummy</v>
          </cell>
          <cell r="J140" t="str">
            <v>Dummy</v>
          </cell>
          <cell r="K140" t="str">
            <v>Dummy</v>
          </cell>
          <cell r="L140" t="str">
            <v>Dummy</v>
          </cell>
          <cell r="M140">
            <v>1.0591999999999999</v>
          </cell>
          <cell r="N140">
            <v>3.7368000000000001</v>
          </cell>
          <cell r="O140">
            <v>897</v>
          </cell>
          <cell r="P140">
            <v>17.149999999999999</v>
          </cell>
          <cell r="Q140">
            <v>1975</v>
          </cell>
          <cell r="R140">
            <v>437</v>
          </cell>
          <cell r="S140" t="str">
            <v>Dummy</v>
          </cell>
          <cell r="T140" t="str">
            <v>Dummy</v>
          </cell>
          <cell r="U140">
            <v>524</v>
          </cell>
          <cell r="V140">
            <v>1020</v>
          </cell>
          <cell r="W140">
            <v>1257</v>
          </cell>
          <cell r="X140" t="str">
            <v>Dummy</v>
          </cell>
        </row>
        <row r="141">
          <cell r="C141">
            <v>5620</v>
          </cell>
          <cell r="D141">
            <v>12609</v>
          </cell>
          <cell r="E141">
            <v>0.91449999999999998</v>
          </cell>
          <cell r="F141">
            <v>13293</v>
          </cell>
          <cell r="G141">
            <v>24265</v>
          </cell>
          <cell r="H141" t="str">
            <v>Dummy</v>
          </cell>
          <cell r="I141" t="str">
            <v>Dummy</v>
          </cell>
          <cell r="J141" t="str">
            <v>Dummy</v>
          </cell>
          <cell r="K141" t="str">
            <v>Dummy</v>
          </cell>
          <cell r="L141" t="str">
            <v>Dummy</v>
          </cell>
          <cell r="M141">
            <v>1.0591999999999999</v>
          </cell>
          <cell r="N141">
            <v>3.7368000000000001</v>
          </cell>
          <cell r="O141">
            <v>906</v>
          </cell>
          <cell r="P141">
            <v>17.45</v>
          </cell>
          <cell r="Q141">
            <v>1989</v>
          </cell>
          <cell r="R141">
            <v>438</v>
          </cell>
          <cell r="S141" t="str">
            <v>Dummy</v>
          </cell>
          <cell r="T141" t="str">
            <v>Dummy</v>
          </cell>
          <cell r="U141">
            <v>524</v>
          </cell>
          <cell r="V141">
            <v>1020</v>
          </cell>
          <cell r="W141">
            <v>1257</v>
          </cell>
          <cell r="X141" t="str">
            <v>Dummy</v>
          </cell>
        </row>
        <row r="142">
          <cell r="C142">
            <v>5625</v>
          </cell>
          <cell r="D142">
            <v>12612</v>
          </cell>
          <cell r="E142">
            <v>0.91449999999999998</v>
          </cell>
          <cell r="F142">
            <v>13450</v>
          </cell>
          <cell r="G142">
            <v>24579</v>
          </cell>
          <cell r="H142" t="str">
            <v>Dummy</v>
          </cell>
          <cell r="I142" t="str">
            <v>Dummy</v>
          </cell>
          <cell r="J142" t="str">
            <v>Dummy</v>
          </cell>
          <cell r="K142" t="str">
            <v>Dummy</v>
          </cell>
          <cell r="L142" t="str">
            <v>Dummy</v>
          </cell>
          <cell r="M142">
            <v>1.0591999999999999</v>
          </cell>
          <cell r="N142">
            <v>3.7368000000000001</v>
          </cell>
          <cell r="O142">
            <v>927</v>
          </cell>
          <cell r="P142">
            <v>17.96</v>
          </cell>
          <cell r="Q142">
            <v>2034</v>
          </cell>
          <cell r="R142">
            <v>453</v>
          </cell>
          <cell r="S142" t="str">
            <v>Dummy</v>
          </cell>
          <cell r="T142" t="str">
            <v>Dummy</v>
          </cell>
          <cell r="U142">
            <v>524</v>
          </cell>
          <cell r="V142">
            <v>1020</v>
          </cell>
          <cell r="W142">
            <v>1257</v>
          </cell>
          <cell r="X142" t="str">
            <v>Dummy</v>
          </cell>
        </row>
        <row r="143">
          <cell r="C143">
            <v>5572</v>
          </cell>
          <cell r="D143">
            <v>12576</v>
          </cell>
          <cell r="E143">
            <v>0.91449999999999998</v>
          </cell>
          <cell r="F143">
            <v>13250</v>
          </cell>
          <cell r="G143">
            <v>24312</v>
          </cell>
          <cell r="H143" t="str">
            <v>Dummy</v>
          </cell>
          <cell r="I143" t="str">
            <v>Dummy</v>
          </cell>
          <cell r="J143" t="str">
            <v>Dummy</v>
          </cell>
          <cell r="K143" t="str">
            <v>Dummy</v>
          </cell>
          <cell r="L143" t="str">
            <v>Dummy</v>
          </cell>
          <cell r="M143">
            <v>1.0591999999999999</v>
          </cell>
          <cell r="N143">
            <v>3.7368000000000001</v>
          </cell>
          <cell r="O143">
            <v>915</v>
          </cell>
          <cell r="P143">
            <v>18</v>
          </cell>
          <cell r="Q143">
            <v>2004</v>
          </cell>
          <cell r="R143">
            <v>450</v>
          </cell>
          <cell r="S143" t="str">
            <v>Dummy</v>
          </cell>
          <cell r="T143" t="str">
            <v>Dummy</v>
          </cell>
          <cell r="U143">
            <v>524</v>
          </cell>
          <cell r="V143">
            <v>1020</v>
          </cell>
          <cell r="W143">
            <v>1257</v>
          </cell>
          <cell r="X143" t="str">
            <v>Dummy</v>
          </cell>
        </row>
        <row r="144">
          <cell r="C144">
            <v>5520</v>
          </cell>
          <cell r="D144">
            <v>12527</v>
          </cell>
          <cell r="E144">
            <v>0.91449999999999998</v>
          </cell>
          <cell r="F144">
            <v>13112</v>
          </cell>
          <cell r="G144">
            <v>23985</v>
          </cell>
          <cell r="H144" t="str">
            <v>Dummy</v>
          </cell>
          <cell r="I144" t="str">
            <v>Dummy</v>
          </cell>
          <cell r="J144" t="str">
            <v>Dummy</v>
          </cell>
          <cell r="K144" t="str">
            <v>Dummy</v>
          </cell>
          <cell r="L144" t="str">
            <v>Dummy</v>
          </cell>
          <cell r="M144">
            <v>1.0591999999999999</v>
          </cell>
          <cell r="N144">
            <v>3.7368000000000001</v>
          </cell>
          <cell r="O144">
            <v>917</v>
          </cell>
          <cell r="P144">
            <v>17.489999999999998</v>
          </cell>
          <cell r="Q144">
            <v>1997</v>
          </cell>
          <cell r="R144">
            <v>452</v>
          </cell>
          <cell r="S144" t="str">
            <v>Dummy</v>
          </cell>
          <cell r="T144" t="str">
            <v>Dummy</v>
          </cell>
          <cell r="U144">
            <v>524</v>
          </cell>
          <cell r="V144">
            <v>1020</v>
          </cell>
          <cell r="W144">
            <v>1257</v>
          </cell>
          <cell r="X144" t="str">
            <v>Dummy</v>
          </cell>
        </row>
        <row r="145">
          <cell r="C145">
            <v>5446</v>
          </cell>
          <cell r="D145">
            <v>12582</v>
          </cell>
          <cell r="E145">
            <v>0.91449999999999998</v>
          </cell>
          <cell r="F145">
            <v>12945</v>
          </cell>
          <cell r="G145">
            <v>24187</v>
          </cell>
          <cell r="H145" t="str">
            <v>Dummy</v>
          </cell>
          <cell r="I145" t="str">
            <v>Dummy</v>
          </cell>
          <cell r="J145" t="str">
            <v>Dummy</v>
          </cell>
          <cell r="K145" t="str">
            <v>Dummy</v>
          </cell>
          <cell r="L145" t="str">
            <v>Dummy</v>
          </cell>
          <cell r="M145">
            <v>1.0591999999999999</v>
          </cell>
          <cell r="N145">
            <v>3.7368000000000001</v>
          </cell>
          <cell r="O145">
            <v>928</v>
          </cell>
          <cell r="P145">
            <v>18.32</v>
          </cell>
          <cell r="Q145">
            <v>2028</v>
          </cell>
          <cell r="R145">
            <v>461</v>
          </cell>
          <cell r="S145" t="str">
            <v>Dummy</v>
          </cell>
          <cell r="T145" t="str">
            <v>Dummy</v>
          </cell>
          <cell r="U145">
            <v>524</v>
          </cell>
          <cell r="V145">
            <v>1020</v>
          </cell>
          <cell r="W145">
            <v>1257</v>
          </cell>
          <cell r="X145" t="str">
            <v>Dummy</v>
          </cell>
        </row>
        <row r="146">
          <cell r="C146">
            <v>5439</v>
          </cell>
          <cell r="D146">
            <v>12325</v>
          </cell>
          <cell r="E146">
            <v>0.91449999999999998</v>
          </cell>
          <cell r="F146">
            <v>13324</v>
          </cell>
          <cell r="G146">
            <v>24668</v>
          </cell>
          <cell r="H146" t="str">
            <v>Dummy</v>
          </cell>
          <cell r="I146" t="str">
            <v>Dummy</v>
          </cell>
          <cell r="J146" t="str">
            <v>Dummy</v>
          </cell>
          <cell r="K146" t="str">
            <v>Dummy</v>
          </cell>
          <cell r="L146" t="str">
            <v>Dummy</v>
          </cell>
          <cell r="M146">
            <v>1.0591999999999999</v>
          </cell>
          <cell r="N146">
            <v>3.7368000000000001</v>
          </cell>
          <cell r="O146">
            <v>928</v>
          </cell>
          <cell r="P146">
            <v>17.95</v>
          </cell>
          <cell r="Q146">
            <v>2019</v>
          </cell>
          <cell r="R146">
            <v>469</v>
          </cell>
          <cell r="S146" t="str">
            <v>Dummy</v>
          </cell>
          <cell r="T146" t="str">
            <v>Dummy</v>
          </cell>
          <cell r="U146">
            <v>524</v>
          </cell>
          <cell r="V146">
            <v>1020</v>
          </cell>
          <cell r="W146">
            <v>1257</v>
          </cell>
          <cell r="X146" t="str">
            <v>Dummy</v>
          </cell>
        </row>
        <row r="147">
          <cell r="C147">
            <v>5342</v>
          </cell>
          <cell r="D147">
            <v>12302</v>
          </cell>
          <cell r="E147">
            <v>0.91449999999999998</v>
          </cell>
          <cell r="F147">
            <v>12918</v>
          </cell>
          <cell r="G147">
            <v>23811</v>
          </cell>
          <cell r="H147" t="str">
            <v>Dummy</v>
          </cell>
          <cell r="I147" t="str">
            <v>Dummy</v>
          </cell>
          <cell r="J147" t="str">
            <v>Dummy</v>
          </cell>
          <cell r="K147" t="str">
            <v>Dummy</v>
          </cell>
          <cell r="L147" t="str">
            <v>Dummy</v>
          </cell>
          <cell r="M147">
            <v>1.0591999999999999</v>
          </cell>
          <cell r="N147">
            <v>3.7368000000000001</v>
          </cell>
          <cell r="O147">
            <v>927</v>
          </cell>
          <cell r="P147">
            <v>17.45</v>
          </cell>
          <cell r="Q147">
            <v>1955</v>
          </cell>
          <cell r="R147">
            <v>456</v>
          </cell>
          <cell r="S147" t="str">
            <v>Dummy</v>
          </cell>
          <cell r="T147" t="str">
            <v>Dummy</v>
          </cell>
          <cell r="U147">
            <v>524</v>
          </cell>
          <cell r="V147">
            <v>1020</v>
          </cell>
          <cell r="W147">
            <v>1257</v>
          </cell>
          <cell r="X147" t="str">
            <v>Dummy</v>
          </cell>
        </row>
        <row r="148">
          <cell r="C148">
            <v>5400</v>
          </cell>
          <cell r="D148">
            <v>12362</v>
          </cell>
          <cell r="E148">
            <v>0.91449999999999998</v>
          </cell>
          <cell r="F148">
            <v>12991</v>
          </cell>
          <cell r="G148">
            <v>23901</v>
          </cell>
          <cell r="H148" t="str">
            <v>Dummy</v>
          </cell>
          <cell r="I148" t="str">
            <v>Dummy</v>
          </cell>
          <cell r="J148" t="str">
            <v>Dummy</v>
          </cell>
          <cell r="K148" t="str">
            <v>Dummy</v>
          </cell>
          <cell r="L148" t="str">
            <v>Dummy</v>
          </cell>
          <cell r="M148">
            <v>1.0591999999999999</v>
          </cell>
          <cell r="N148">
            <v>3.7368000000000001</v>
          </cell>
          <cell r="O148">
            <v>930</v>
          </cell>
          <cell r="P148">
            <v>17.86</v>
          </cell>
          <cell r="Q148">
            <v>1955</v>
          </cell>
          <cell r="R148">
            <v>456</v>
          </cell>
          <cell r="S148" t="str">
            <v>Dummy</v>
          </cell>
          <cell r="T148" t="str">
            <v>Dummy</v>
          </cell>
          <cell r="U148">
            <v>524</v>
          </cell>
          <cell r="V148">
            <v>1020</v>
          </cell>
          <cell r="W148">
            <v>1257</v>
          </cell>
          <cell r="X148" t="str">
            <v>Dummy</v>
          </cell>
        </row>
        <row r="149">
          <cell r="C149">
            <v>5470</v>
          </cell>
          <cell r="D149">
            <v>12619</v>
          </cell>
          <cell r="E149">
            <v>0.91449999999999998</v>
          </cell>
          <cell r="F149">
            <v>13146</v>
          </cell>
          <cell r="G149">
            <v>23878</v>
          </cell>
          <cell r="H149" t="str">
            <v>Dummy</v>
          </cell>
          <cell r="I149" t="str">
            <v>Dummy</v>
          </cell>
          <cell r="J149" t="str">
            <v>Dummy</v>
          </cell>
          <cell r="K149" t="str">
            <v>Dummy</v>
          </cell>
          <cell r="L149" t="str">
            <v>Dummy</v>
          </cell>
          <cell r="M149">
            <v>1.0591999999999999</v>
          </cell>
          <cell r="N149">
            <v>3.7368000000000001</v>
          </cell>
          <cell r="O149">
            <v>945</v>
          </cell>
          <cell r="P149">
            <v>18.07</v>
          </cell>
          <cell r="Q149">
            <v>2024</v>
          </cell>
          <cell r="R149">
            <v>462</v>
          </cell>
          <cell r="S149" t="str">
            <v>Dummy</v>
          </cell>
          <cell r="T149" t="str">
            <v>Dummy</v>
          </cell>
          <cell r="U149">
            <v>524</v>
          </cell>
          <cell r="V149">
            <v>1020</v>
          </cell>
          <cell r="W149">
            <v>1257</v>
          </cell>
          <cell r="X149" t="str">
            <v>Dummy</v>
          </cell>
        </row>
        <row r="150">
          <cell r="C150">
            <v>5519</v>
          </cell>
          <cell r="D150">
            <v>12620</v>
          </cell>
          <cell r="E150">
            <v>0.91449999999999998</v>
          </cell>
          <cell r="F150">
            <v>13398</v>
          </cell>
          <cell r="G150">
            <v>24259</v>
          </cell>
          <cell r="H150" t="str">
            <v>Dummy</v>
          </cell>
          <cell r="I150" t="str">
            <v>Dummy</v>
          </cell>
          <cell r="J150" t="str">
            <v>Dummy</v>
          </cell>
          <cell r="K150" t="str">
            <v>Dummy</v>
          </cell>
          <cell r="L150" t="str">
            <v>Dummy</v>
          </cell>
          <cell r="M150">
            <v>1.0591999999999999</v>
          </cell>
          <cell r="N150">
            <v>3.7368000000000001</v>
          </cell>
          <cell r="O150">
            <v>946</v>
          </cell>
          <cell r="P150">
            <v>18.559999999999999</v>
          </cell>
          <cell r="Q150">
            <v>2048</v>
          </cell>
          <cell r="R150">
            <v>457</v>
          </cell>
          <cell r="S150" t="str">
            <v>Dummy</v>
          </cell>
          <cell r="T150" t="str">
            <v>Dummy</v>
          </cell>
          <cell r="U150">
            <v>524</v>
          </cell>
          <cell r="V150">
            <v>1020</v>
          </cell>
          <cell r="W150">
            <v>1257</v>
          </cell>
          <cell r="X150" t="str">
            <v>Dummy</v>
          </cell>
        </row>
        <row r="151">
          <cell r="C151">
            <v>5430</v>
          </cell>
          <cell r="D151">
            <v>12849</v>
          </cell>
          <cell r="E151">
            <v>0.91449999999999998</v>
          </cell>
          <cell r="F151">
            <v>13476</v>
          </cell>
          <cell r="G151">
            <v>24198</v>
          </cell>
          <cell r="H151" t="str">
            <v>Dummy</v>
          </cell>
          <cell r="I151" t="str">
            <v>Dummy</v>
          </cell>
          <cell r="J151" t="str">
            <v>Dummy</v>
          </cell>
          <cell r="K151" t="str">
            <v>Dummy</v>
          </cell>
          <cell r="L151" t="str">
            <v>Dummy</v>
          </cell>
          <cell r="M151">
            <v>1.0591999999999999</v>
          </cell>
          <cell r="N151">
            <v>3.7368000000000001</v>
          </cell>
          <cell r="O151">
            <v>909</v>
          </cell>
          <cell r="P151">
            <v>18.18</v>
          </cell>
          <cell r="Q151">
            <v>2026</v>
          </cell>
          <cell r="R151">
            <v>451</v>
          </cell>
          <cell r="S151" t="str">
            <v>Dummy</v>
          </cell>
          <cell r="T151" t="str">
            <v>Dummy</v>
          </cell>
          <cell r="U151">
            <v>524</v>
          </cell>
          <cell r="V151">
            <v>1020</v>
          </cell>
          <cell r="W151">
            <v>1257</v>
          </cell>
          <cell r="X151" t="str">
            <v>Dummy</v>
          </cell>
        </row>
        <row r="152">
          <cell r="C152">
            <v>5600</v>
          </cell>
          <cell r="D152">
            <v>12825</v>
          </cell>
          <cell r="E152">
            <v>0.91449999999999998</v>
          </cell>
          <cell r="F152">
            <v>13697</v>
          </cell>
          <cell r="G152">
            <v>24722</v>
          </cell>
          <cell r="H152" t="str">
            <v>Dummy</v>
          </cell>
          <cell r="I152" t="str">
            <v>Dummy</v>
          </cell>
          <cell r="J152" t="str">
            <v>Dummy</v>
          </cell>
          <cell r="K152" t="str">
            <v>Dummy</v>
          </cell>
          <cell r="L152" t="str">
            <v>Dummy</v>
          </cell>
          <cell r="M152">
            <v>1.0591999999999999</v>
          </cell>
          <cell r="N152">
            <v>3.7368000000000001</v>
          </cell>
          <cell r="O152">
            <v>919</v>
          </cell>
          <cell r="P152">
            <v>17.86</v>
          </cell>
          <cell r="Q152">
            <v>2034</v>
          </cell>
          <cell r="R152">
            <v>453</v>
          </cell>
          <cell r="S152" t="str">
            <v>Dummy</v>
          </cell>
          <cell r="T152" t="str">
            <v>Dummy</v>
          </cell>
          <cell r="U152">
            <v>524</v>
          </cell>
          <cell r="V152">
            <v>1020</v>
          </cell>
          <cell r="W152">
            <v>1257</v>
          </cell>
          <cell r="X152" t="str">
            <v>Dummy</v>
          </cell>
        </row>
        <row r="153">
          <cell r="C153">
            <v>5565</v>
          </cell>
          <cell r="D153">
            <v>12720</v>
          </cell>
          <cell r="E153">
            <v>0.91449999999999998</v>
          </cell>
          <cell r="F153">
            <v>13548</v>
          </cell>
          <cell r="G153">
            <v>24939</v>
          </cell>
          <cell r="H153" t="str">
            <v>Dummy</v>
          </cell>
          <cell r="I153" t="str">
            <v>Dummy</v>
          </cell>
          <cell r="J153" t="str">
            <v>Dummy</v>
          </cell>
          <cell r="K153" t="str">
            <v>Dummy</v>
          </cell>
          <cell r="L153" t="str">
            <v>Dummy</v>
          </cell>
          <cell r="M153">
            <v>1.0591999999999999</v>
          </cell>
          <cell r="N153">
            <v>3.7368000000000001</v>
          </cell>
          <cell r="O153">
            <v>918</v>
          </cell>
          <cell r="P153">
            <v>17.559999999999999</v>
          </cell>
          <cell r="Q153">
            <v>1985</v>
          </cell>
          <cell r="R153">
            <v>454</v>
          </cell>
          <cell r="S153" t="str">
            <v>Dummy</v>
          </cell>
          <cell r="T153" t="str">
            <v>Dummy</v>
          </cell>
          <cell r="U153">
            <v>524</v>
          </cell>
          <cell r="V153">
            <v>1020</v>
          </cell>
          <cell r="W153">
            <v>1257</v>
          </cell>
          <cell r="X153" t="str">
            <v>Dummy</v>
          </cell>
        </row>
        <row r="154">
          <cell r="C154">
            <v>5653</v>
          </cell>
          <cell r="D154">
            <v>12763</v>
          </cell>
          <cell r="E154">
            <v>0.91449999999999998</v>
          </cell>
          <cell r="F154">
            <v>13579</v>
          </cell>
          <cell r="G154">
            <v>25289</v>
          </cell>
          <cell r="H154" t="str">
            <v>Dummy</v>
          </cell>
          <cell r="I154" t="str">
            <v>Dummy</v>
          </cell>
          <cell r="J154" t="str">
            <v>Dummy</v>
          </cell>
          <cell r="K154" t="str">
            <v>Dummy</v>
          </cell>
          <cell r="L154" t="str">
            <v>Dummy</v>
          </cell>
          <cell r="M154">
            <v>1.0591999999999999</v>
          </cell>
          <cell r="N154">
            <v>3.7368000000000001</v>
          </cell>
          <cell r="O154">
            <v>899</v>
          </cell>
          <cell r="P154">
            <v>17.55</v>
          </cell>
          <cell r="Q154">
            <v>2004</v>
          </cell>
          <cell r="R154">
            <v>446</v>
          </cell>
          <cell r="S154" t="str">
            <v>Dummy</v>
          </cell>
          <cell r="T154" t="str">
            <v>Dummy</v>
          </cell>
          <cell r="U154">
            <v>524</v>
          </cell>
          <cell r="V154">
            <v>1020</v>
          </cell>
          <cell r="W154">
            <v>1257</v>
          </cell>
          <cell r="X154" t="str">
            <v>Dummy</v>
          </cell>
        </row>
        <row r="155">
          <cell r="C155">
            <v>5587</v>
          </cell>
          <cell r="D155">
            <v>12849</v>
          </cell>
          <cell r="E155">
            <v>0.91449999999999998</v>
          </cell>
          <cell r="F155">
            <v>13541</v>
          </cell>
          <cell r="G155">
            <v>25681</v>
          </cell>
          <cell r="H155" t="str">
            <v>Dummy</v>
          </cell>
          <cell r="I155" t="str">
            <v>Dummy</v>
          </cell>
          <cell r="J155" t="str">
            <v>Dummy</v>
          </cell>
          <cell r="K155" t="str">
            <v>Dummy</v>
          </cell>
          <cell r="L155" t="str">
            <v>Dummy</v>
          </cell>
          <cell r="M155">
            <v>1.0591999999999999</v>
          </cell>
          <cell r="N155">
            <v>3.7368000000000001</v>
          </cell>
          <cell r="O155">
            <v>896</v>
          </cell>
          <cell r="P155">
            <v>17.09</v>
          </cell>
          <cell r="Q155">
            <v>1994</v>
          </cell>
          <cell r="R155">
            <v>440</v>
          </cell>
          <cell r="S155" t="str">
            <v>Dummy</v>
          </cell>
          <cell r="T155" t="str">
            <v>Dummy</v>
          </cell>
          <cell r="U155">
            <v>524</v>
          </cell>
          <cell r="V155">
            <v>1020</v>
          </cell>
          <cell r="W155">
            <v>1257</v>
          </cell>
          <cell r="X155" t="str">
            <v>Dummy</v>
          </cell>
        </row>
        <row r="156">
          <cell r="C156">
            <v>5587</v>
          </cell>
          <cell r="D156">
            <v>12892</v>
          </cell>
          <cell r="E156">
            <v>0.91449999999999998</v>
          </cell>
          <cell r="F156">
            <v>13863</v>
          </cell>
          <cell r="G156">
            <v>25517</v>
          </cell>
          <cell r="H156" t="str">
            <v>Dummy</v>
          </cell>
          <cell r="I156" t="str">
            <v>Dummy</v>
          </cell>
          <cell r="J156" t="str">
            <v>Dummy</v>
          </cell>
          <cell r="K156" t="str">
            <v>Dummy</v>
          </cell>
          <cell r="L156" t="str">
            <v>Dummy</v>
          </cell>
          <cell r="M156">
            <v>1.0591999999999999</v>
          </cell>
          <cell r="N156">
            <v>3.7368000000000001</v>
          </cell>
          <cell r="O156">
            <v>892</v>
          </cell>
          <cell r="P156">
            <v>16.68</v>
          </cell>
          <cell r="Q156">
            <v>1951</v>
          </cell>
          <cell r="R156">
            <v>434</v>
          </cell>
          <cell r="S156" t="str">
            <v>Dummy</v>
          </cell>
          <cell r="T156" t="str">
            <v>Dummy</v>
          </cell>
          <cell r="U156">
            <v>524</v>
          </cell>
          <cell r="V156">
            <v>1020</v>
          </cell>
          <cell r="W156">
            <v>1257</v>
          </cell>
          <cell r="X156" t="str">
            <v>Dummy</v>
          </cell>
        </row>
        <row r="157">
          <cell r="C157">
            <v>5603</v>
          </cell>
          <cell r="D157">
            <v>12872</v>
          </cell>
          <cell r="E157">
            <v>0.91449999999999998</v>
          </cell>
          <cell r="F157">
            <v>13894</v>
          </cell>
          <cell r="G157">
            <v>25666</v>
          </cell>
          <cell r="H157" t="str">
            <v>Dummy</v>
          </cell>
          <cell r="I157" t="str">
            <v>Dummy</v>
          </cell>
          <cell r="J157" t="str">
            <v>Dummy</v>
          </cell>
          <cell r="K157" t="str">
            <v>Dummy</v>
          </cell>
          <cell r="L157" t="str">
            <v>Dummy</v>
          </cell>
          <cell r="M157">
            <v>1.0591999999999999</v>
          </cell>
          <cell r="N157">
            <v>3.7368000000000001</v>
          </cell>
          <cell r="O157">
            <v>891</v>
          </cell>
          <cell r="P157">
            <v>16.940000000000001</v>
          </cell>
          <cell r="Q157">
            <v>1964</v>
          </cell>
          <cell r="R157">
            <v>434</v>
          </cell>
          <cell r="S157" t="str">
            <v>Dummy</v>
          </cell>
          <cell r="T157" t="str">
            <v>Dummy</v>
          </cell>
          <cell r="U157">
            <v>524</v>
          </cell>
          <cell r="V157">
            <v>1020</v>
          </cell>
          <cell r="W157">
            <v>1257</v>
          </cell>
          <cell r="X157" t="str">
            <v>Dummy</v>
          </cell>
        </row>
        <row r="158">
          <cell r="C158">
            <v>5607</v>
          </cell>
          <cell r="D158">
            <v>12832</v>
          </cell>
          <cell r="E158">
            <v>0.91449999999999998</v>
          </cell>
          <cell r="F158">
            <v>13894</v>
          </cell>
          <cell r="G158">
            <v>25914</v>
          </cell>
          <cell r="H158" t="str">
            <v>Dummy</v>
          </cell>
          <cell r="I158" t="str">
            <v>Dummy</v>
          </cell>
          <cell r="J158" t="str">
            <v>Dummy</v>
          </cell>
          <cell r="K158" t="str">
            <v>Dummy</v>
          </cell>
          <cell r="L158" t="str">
            <v>Dummy</v>
          </cell>
          <cell r="M158">
            <v>1.0591999999999999</v>
          </cell>
          <cell r="N158">
            <v>3.7368000000000001</v>
          </cell>
          <cell r="O158">
            <v>880</v>
          </cell>
          <cell r="P158">
            <v>16.78</v>
          </cell>
          <cell r="Q158">
            <v>1950</v>
          </cell>
          <cell r="R158">
            <v>428</v>
          </cell>
          <cell r="S158" t="str">
            <v>Dummy</v>
          </cell>
          <cell r="T158" t="str">
            <v>Dummy</v>
          </cell>
          <cell r="U158">
            <v>524</v>
          </cell>
          <cell r="V158">
            <v>1020</v>
          </cell>
          <cell r="W158">
            <v>1257</v>
          </cell>
          <cell r="X158" t="str">
            <v>Dummy</v>
          </cell>
        </row>
        <row r="159">
          <cell r="C159">
            <v>5595</v>
          </cell>
          <cell r="D159">
            <v>12820</v>
          </cell>
          <cell r="E159">
            <v>0.91449999999999998</v>
          </cell>
          <cell r="F159">
            <v>13850</v>
          </cell>
          <cell r="G159">
            <v>25755</v>
          </cell>
          <cell r="H159" t="str">
            <v>Dummy</v>
          </cell>
          <cell r="I159" t="str">
            <v>Dummy</v>
          </cell>
          <cell r="J159" t="str">
            <v>Dummy</v>
          </cell>
          <cell r="K159" t="str">
            <v>Dummy</v>
          </cell>
          <cell r="L159" t="str">
            <v>Dummy</v>
          </cell>
          <cell r="M159">
            <v>1.0591999999999999</v>
          </cell>
          <cell r="N159">
            <v>3.7368000000000001</v>
          </cell>
          <cell r="O159">
            <v>871</v>
          </cell>
          <cell r="P159">
            <v>16.47</v>
          </cell>
          <cell r="Q159">
            <v>1929</v>
          </cell>
          <cell r="R159">
            <v>420</v>
          </cell>
          <cell r="S159" t="str">
            <v>Dummy</v>
          </cell>
          <cell r="T159" t="str">
            <v>Dummy</v>
          </cell>
          <cell r="U159">
            <v>524</v>
          </cell>
          <cell r="V159">
            <v>1020</v>
          </cell>
          <cell r="W159">
            <v>1257</v>
          </cell>
          <cell r="X159" t="str">
            <v>Dummy</v>
          </cell>
        </row>
        <row r="160">
          <cell r="C160">
            <v>5586</v>
          </cell>
          <cell r="D160">
            <v>13010</v>
          </cell>
          <cell r="E160">
            <v>0.91449999999999998</v>
          </cell>
          <cell r="F160">
            <v>13767</v>
          </cell>
          <cell r="G160">
            <v>25755</v>
          </cell>
          <cell r="H160" t="str">
            <v>Dummy</v>
          </cell>
          <cell r="I160" t="str">
            <v>Dummy</v>
          </cell>
          <cell r="J160" t="str">
            <v>Dummy</v>
          </cell>
          <cell r="K160" t="str">
            <v>Dummy</v>
          </cell>
          <cell r="L160" t="str">
            <v>Dummy</v>
          </cell>
          <cell r="M160">
            <v>1.0591999999999999</v>
          </cell>
          <cell r="N160">
            <v>3.7368000000000001</v>
          </cell>
          <cell r="O160">
            <v>853</v>
          </cell>
          <cell r="P160">
            <v>16.64</v>
          </cell>
          <cell r="Q160">
            <v>1886</v>
          </cell>
          <cell r="R160">
            <v>406</v>
          </cell>
          <cell r="S160" t="str">
            <v>Dummy</v>
          </cell>
          <cell r="T160" t="str">
            <v>Dummy</v>
          </cell>
          <cell r="U160">
            <v>524</v>
          </cell>
          <cell r="V160">
            <v>1020</v>
          </cell>
          <cell r="W160">
            <v>1257</v>
          </cell>
          <cell r="X160" t="str">
            <v>Dummy</v>
          </cell>
        </row>
        <row r="161">
          <cell r="C161">
            <v>5700</v>
          </cell>
          <cell r="D161">
            <v>13058</v>
          </cell>
          <cell r="E161">
            <v>0.91449999999999998</v>
          </cell>
          <cell r="F161">
            <v>14049</v>
          </cell>
          <cell r="G161">
            <v>26241</v>
          </cell>
          <cell r="H161" t="str">
            <v>Dummy</v>
          </cell>
          <cell r="I161" t="str">
            <v>Dummy</v>
          </cell>
          <cell r="J161" t="str">
            <v>Dummy</v>
          </cell>
          <cell r="K161" t="str">
            <v>Dummy</v>
          </cell>
          <cell r="L161" t="str">
            <v>Dummy</v>
          </cell>
          <cell r="M161">
            <v>1.0591999999999999</v>
          </cell>
          <cell r="N161">
            <v>3.7368000000000001</v>
          </cell>
          <cell r="O161">
            <v>854</v>
          </cell>
          <cell r="P161">
            <v>16.190000000000001</v>
          </cell>
          <cell r="Q161">
            <v>1878</v>
          </cell>
          <cell r="R161">
            <v>412</v>
          </cell>
          <cell r="S161" t="str">
            <v>Dummy</v>
          </cell>
          <cell r="T161" t="str">
            <v>Dummy</v>
          </cell>
          <cell r="U161">
            <v>524</v>
          </cell>
          <cell r="V161">
            <v>1020</v>
          </cell>
          <cell r="W161">
            <v>1257</v>
          </cell>
          <cell r="X161" t="str">
            <v>Dummy</v>
          </cell>
        </row>
        <row r="162">
          <cell r="C162">
            <v>5730</v>
          </cell>
          <cell r="D162">
            <v>12970</v>
          </cell>
          <cell r="E162">
            <v>0.91449999999999998</v>
          </cell>
          <cell r="F162">
            <v>14049</v>
          </cell>
          <cell r="G162">
            <v>26184</v>
          </cell>
          <cell r="H162" t="str">
            <v>Dummy</v>
          </cell>
          <cell r="I162" t="str">
            <v>Dummy</v>
          </cell>
          <cell r="J162" t="str">
            <v>Dummy</v>
          </cell>
          <cell r="K162" t="str">
            <v>Dummy</v>
          </cell>
          <cell r="L162" t="str">
            <v>Dummy</v>
          </cell>
          <cell r="M162">
            <v>1.0591999999999999</v>
          </cell>
          <cell r="N162">
            <v>3.7368000000000001</v>
          </cell>
          <cell r="O162">
            <v>854</v>
          </cell>
          <cell r="P162">
            <v>16.190000000000001</v>
          </cell>
          <cell r="Q162">
            <v>1878</v>
          </cell>
          <cell r="R162">
            <v>412</v>
          </cell>
          <cell r="S162" t="str">
            <v>Dummy</v>
          </cell>
          <cell r="T162" t="str">
            <v>Dummy</v>
          </cell>
          <cell r="U162">
            <v>524</v>
          </cell>
          <cell r="V162">
            <v>1020</v>
          </cell>
          <cell r="W162">
            <v>1257</v>
          </cell>
          <cell r="X162" t="str">
            <v>Dummy</v>
          </cell>
        </row>
        <row r="163">
          <cell r="C163">
            <v>5701</v>
          </cell>
          <cell r="D163">
            <v>13021</v>
          </cell>
          <cell r="E163">
            <v>0.91449999999999998</v>
          </cell>
          <cell r="F163">
            <v>14049</v>
          </cell>
          <cell r="G163">
            <v>26262</v>
          </cell>
          <cell r="H163" t="str">
            <v>Dummy</v>
          </cell>
          <cell r="I163" t="str">
            <v>Dummy</v>
          </cell>
          <cell r="J163" t="str">
            <v>Dummy</v>
          </cell>
          <cell r="K163" t="str">
            <v>Dummy</v>
          </cell>
          <cell r="L163" t="str">
            <v>Dummy</v>
          </cell>
          <cell r="M163">
            <v>1.0591999999999999</v>
          </cell>
          <cell r="N163">
            <v>3.7368000000000001</v>
          </cell>
          <cell r="O163">
            <v>880</v>
          </cell>
          <cell r="P163">
            <v>16.7</v>
          </cell>
          <cell r="Q163">
            <v>1940</v>
          </cell>
          <cell r="R163">
            <v>425</v>
          </cell>
          <cell r="S163" t="str">
            <v>Dummy</v>
          </cell>
          <cell r="T163" t="str">
            <v>Dummy</v>
          </cell>
          <cell r="U163">
            <v>524</v>
          </cell>
          <cell r="V163">
            <v>1020</v>
          </cell>
          <cell r="W163">
            <v>1257</v>
          </cell>
          <cell r="X163" t="str">
            <v>Dummy</v>
          </cell>
        </row>
        <row r="164">
          <cell r="C164">
            <v>5668</v>
          </cell>
          <cell r="D164">
            <v>12814</v>
          </cell>
          <cell r="E164">
            <v>0.91449999999999998</v>
          </cell>
          <cell r="F164">
            <v>14102</v>
          </cell>
          <cell r="G164">
            <v>25610</v>
          </cell>
          <cell r="H164" t="str">
            <v>Dummy</v>
          </cell>
          <cell r="I164" t="str">
            <v>Dummy</v>
          </cell>
          <cell r="J164" t="str">
            <v>Dummy</v>
          </cell>
          <cell r="K164" t="str">
            <v>Dummy</v>
          </cell>
          <cell r="L164" t="str">
            <v>Dummy</v>
          </cell>
          <cell r="M164">
            <v>1.0591999999999999</v>
          </cell>
          <cell r="N164">
            <v>3.7368000000000001</v>
          </cell>
          <cell r="O164">
            <v>868</v>
          </cell>
          <cell r="P164">
            <v>16.690000000000001</v>
          </cell>
          <cell r="Q164">
            <v>1930</v>
          </cell>
          <cell r="R164">
            <v>418</v>
          </cell>
          <cell r="S164" t="str">
            <v>Dummy</v>
          </cell>
          <cell r="T164" t="str">
            <v>Dummy</v>
          </cell>
          <cell r="U164">
            <v>524</v>
          </cell>
          <cell r="V164">
            <v>1020</v>
          </cell>
          <cell r="W164">
            <v>1257</v>
          </cell>
          <cell r="X164" t="str">
            <v>Dummy</v>
          </cell>
        </row>
        <row r="165">
          <cell r="C165">
            <v>5723</v>
          </cell>
          <cell r="D165">
            <v>12867</v>
          </cell>
          <cell r="E165">
            <v>0.91449999999999998</v>
          </cell>
          <cell r="F165">
            <v>13943</v>
          </cell>
          <cell r="G165">
            <v>25450</v>
          </cell>
          <cell r="H165" t="str">
            <v>Dummy</v>
          </cell>
          <cell r="I165" t="str">
            <v>Dummy</v>
          </cell>
          <cell r="J165" t="str">
            <v>Dummy</v>
          </cell>
          <cell r="K165" t="str">
            <v>Dummy</v>
          </cell>
          <cell r="L165" t="str">
            <v>Dummy</v>
          </cell>
          <cell r="M165">
            <v>1.0591999999999999</v>
          </cell>
          <cell r="N165">
            <v>3.7368000000000001</v>
          </cell>
          <cell r="O165">
            <v>877</v>
          </cell>
          <cell r="P165">
            <v>16.579999999999998</v>
          </cell>
          <cell r="Q165">
            <v>2002</v>
          </cell>
          <cell r="R165">
            <v>431</v>
          </cell>
          <cell r="S165" t="str">
            <v>Dummy</v>
          </cell>
          <cell r="T165" t="str">
            <v>Dummy</v>
          </cell>
          <cell r="U165">
            <v>524</v>
          </cell>
          <cell r="V165">
            <v>1020</v>
          </cell>
          <cell r="W165">
            <v>1257</v>
          </cell>
          <cell r="X165" t="str">
            <v>Dummy</v>
          </cell>
        </row>
        <row r="166">
          <cell r="C166">
            <v>5772</v>
          </cell>
          <cell r="D166">
            <v>12746</v>
          </cell>
          <cell r="E166">
            <v>0.91449999999999998</v>
          </cell>
          <cell r="F166">
            <v>13655</v>
          </cell>
          <cell r="G166">
            <v>25063</v>
          </cell>
          <cell r="H166" t="str">
            <v>Dummy</v>
          </cell>
          <cell r="I166" t="str">
            <v>Dummy</v>
          </cell>
          <cell r="J166" t="str">
            <v>Dummy</v>
          </cell>
          <cell r="K166" t="str">
            <v>Dummy</v>
          </cell>
          <cell r="L166" t="str">
            <v>Dummy</v>
          </cell>
          <cell r="M166">
            <v>1.0591999999999999</v>
          </cell>
          <cell r="N166">
            <v>3.7368000000000001</v>
          </cell>
          <cell r="O166">
            <v>876</v>
          </cell>
          <cell r="P166">
            <v>16.97</v>
          </cell>
          <cell r="Q166">
            <v>2079</v>
          </cell>
          <cell r="R166">
            <v>437</v>
          </cell>
          <cell r="S166" t="str">
            <v>Dummy</v>
          </cell>
          <cell r="T166" t="str">
            <v>Dummy</v>
          </cell>
          <cell r="U166">
            <v>524</v>
          </cell>
          <cell r="V166">
            <v>1020</v>
          </cell>
          <cell r="W166">
            <v>1257</v>
          </cell>
          <cell r="X166" t="str">
            <v>Dummy</v>
          </cell>
        </row>
        <row r="167">
          <cell r="C167">
            <v>5829</v>
          </cell>
          <cell r="D167">
            <v>12876</v>
          </cell>
          <cell r="E167">
            <v>0.91449999999999998</v>
          </cell>
          <cell r="F167">
            <v>13743</v>
          </cell>
          <cell r="G167">
            <v>25063</v>
          </cell>
          <cell r="H167" t="str">
            <v>Dummy</v>
          </cell>
          <cell r="I167" t="str">
            <v>Dummy</v>
          </cell>
          <cell r="J167" t="str">
            <v>Dummy</v>
          </cell>
          <cell r="K167" t="str">
            <v>Dummy</v>
          </cell>
          <cell r="L167" t="str">
            <v>Dummy</v>
          </cell>
          <cell r="M167">
            <v>1.0591999999999999</v>
          </cell>
          <cell r="N167">
            <v>3.7368000000000001</v>
          </cell>
          <cell r="O167">
            <v>884</v>
          </cell>
          <cell r="P167">
            <v>16.739999999999998</v>
          </cell>
          <cell r="Q167">
            <v>2054</v>
          </cell>
          <cell r="R167">
            <v>439</v>
          </cell>
          <cell r="S167" t="str">
            <v>Dummy</v>
          </cell>
          <cell r="T167" t="str">
            <v>Dummy</v>
          </cell>
          <cell r="U167">
            <v>524</v>
          </cell>
          <cell r="V167">
            <v>1020</v>
          </cell>
          <cell r="W167">
            <v>1257</v>
          </cell>
          <cell r="X167" t="str">
            <v>Dummy</v>
          </cell>
        </row>
        <row r="168">
          <cell r="C168">
            <v>5813</v>
          </cell>
          <cell r="D168">
            <v>12832</v>
          </cell>
          <cell r="E168">
            <v>0.91449999999999998</v>
          </cell>
          <cell r="F168">
            <v>13954</v>
          </cell>
          <cell r="G168">
            <v>25553</v>
          </cell>
          <cell r="H168" t="str">
            <v>Dummy</v>
          </cell>
          <cell r="I168" t="str">
            <v>Dummy</v>
          </cell>
          <cell r="J168" t="str">
            <v>Dummy</v>
          </cell>
          <cell r="K168" t="str">
            <v>Dummy</v>
          </cell>
          <cell r="L168" t="str">
            <v>Dummy</v>
          </cell>
          <cell r="M168">
            <v>1.0591999999999999</v>
          </cell>
          <cell r="N168">
            <v>3.7368000000000001</v>
          </cell>
          <cell r="O168">
            <v>865</v>
          </cell>
          <cell r="P168">
            <v>17.079999999999998</v>
          </cell>
          <cell r="Q168">
            <v>2062</v>
          </cell>
          <cell r="R168">
            <v>437</v>
          </cell>
          <cell r="S168" t="str">
            <v>Dummy</v>
          </cell>
          <cell r="T168" t="str">
            <v>Dummy</v>
          </cell>
          <cell r="U168">
            <v>524</v>
          </cell>
          <cell r="V168">
            <v>1020</v>
          </cell>
          <cell r="W168">
            <v>1257</v>
          </cell>
          <cell r="X168" t="str">
            <v>Dummy</v>
          </cell>
        </row>
        <row r="169">
          <cell r="C169">
            <v>5873</v>
          </cell>
          <cell r="D169">
            <v>12898</v>
          </cell>
          <cell r="E169">
            <v>0.91449999999999998</v>
          </cell>
          <cell r="F169">
            <v>14119</v>
          </cell>
          <cell r="G169">
            <v>25533</v>
          </cell>
          <cell r="H169" t="str">
            <v>Dummy</v>
          </cell>
          <cell r="I169" t="str">
            <v>Dummy</v>
          </cell>
          <cell r="J169" t="str">
            <v>Dummy</v>
          </cell>
          <cell r="K169" t="str">
            <v>Dummy</v>
          </cell>
          <cell r="L169" t="str">
            <v>Dummy</v>
          </cell>
          <cell r="M169">
            <v>1.0591999999999999</v>
          </cell>
          <cell r="N169">
            <v>3.7368000000000001</v>
          </cell>
          <cell r="O169">
            <v>867</v>
          </cell>
          <cell r="P169">
            <v>16.690000000000001</v>
          </cell>
          <cell r="Q169">
            <v>2032</v>
          </cell>
          <cell r="R169">
            <v>434</v>
          </cell>
          <cell r="S169" t="str">
            <v>Dummy</v>
          </cell>
          <cell r="T169" t="str">
            <v>Dummy</v>
          </cell>
          <cell r="U169">
            <v>524</v>
          </cell>
          <cell r="V169">
            <v>1020</v>
          </cell>
          <cell r="W169">
            <v>1257</v>
          </cell>
          <cell r="X169" t="str">
            <v>Dummy</v>
          </cell>
        </row>
        <row r="170">
          <cell r="C170">
            <v>5891</v>
          </cell>
          <cell r="D170">
            <v>12993</v>
          </cell>
          <cell r="E170">
            <v>0.91449999999999998</v>
          </cell>
          <cell r="F170">
            <v>14252</v>
          </cell>
          <cell r="G170">
            <v>25514</v>
          </cell>
          <cell r="H170" t="str">
            <v>Dummy</v>
          </cell>
          <cell r="I170" t="str">
            <v>Dummy</v>
          </cell>
          <cell r="J170" t="str">
            <v>Dummy</v>
          </cell>
          <cell r="K170" t="str">
            <v>Dummy</v>
          </cell>
          <cell r="L170" t="str">
            <v>Dummy</v>
          </cell>
          <cell r="M170">
            <v>1.0591999999999999</v>
          </cell>
          <cell r="N170">
            <v>3.7368000000000001</v>
          </cell>
          <cell r="O170">
            <v>881</v>
          </cell>
          <cell r="P170">
            <v>16.600000000000001</v>
          </cell>
          <cell r="Q170">
            <v>2065</v>
          </cell>
          <cell r="R170">
            <v>437</v>
          </cell>
          <cell r="S170" t="str">
            <v>Dummy</v>
          </cell>
          <cell r="T170" t="str">
            <v>Dummy</v>
          </cell>
          <cell r="U170">
            <v>524</v>
          </cell>
          <cell r="V170">
            <v>1020</v>
          </cell>
          <cell r="W170">
            <v>1257</v>
          </cell>
          <cell r="X170" t="str">
            <v>Dummy</v>
          </cell>
        </row>
        <row r="171">
          <cell r="C171">
            <v>5931</v>
          </cell>
          <cell r="D171">
            <v>12987</v>
          </cell>
          <cell r="E171">
            <v>0.91449999999999998</v>
          </cell>
          <cell r="F171">
            <v>14219</v>
          </cell>
          <cell r="G171">
            <v>25619</v>
          </cell>
          <cell r="H171" t="str">
            <v>Dummy</v>
          </cell>
          <cell r="I171" t="str">
            <v>Dummy</v>
          </cell>
          <cell r="J171" t="str">
            <v>Dummy</v>
          </cell>
          <cell r="K171" t="str">
            <v>Dummy</v>
          </cell>
          <cell r="L171" t="str">
            <v>Dummy</v>
          </cell>
          <cell r="M171">
            <v>1.0591999999999999</v>
          </cell>
          <cell r="N171">
            <v>3.7368000000000001</v>
          </cell>
          <cell r="O171">
            <v>897</v>
          </cell>
          <cell r="P171">
            <v>16.829999999999998</v>
          </cell>
          <cell r="Q171">
            <v>2136</v>
          </cell>
          <cell r="R171">
            <v>443</v>
          </cell>
          <cell r="S171" t="str">
            <v>Dummy</v>
          </cell>
          <cell r="T171" t="str">
            <v>Dummy</v>
          </cell>
          <cell r="U171">
            <v>524</v>
          </cell>
          <cell r="V171">
            <v>1020</v>
          </cell>
          <cell r="W171">
            <v>1257</v>
          </cell>
          <cell r="X171" t="str">
            <v>Dummy</v>
          </cell>
        </row>
        <row r="172">
          <cell r="C172">
            <v>5949</v>
          </cell>
          <cell r="D172">
            <v>13028</v>
          </cell>
          <cell r="E172">
            <v>0.91449999999999998</v>
          </cell>
          <cell r="F172">
            <v>14270</v>
          </cell>
          <cell r="G172">
            <v>25742</v>
          </cell>
          <cell r="H172" t="str">
            <v>Dummy</v>
          </cell>
          <cell r="I172" t="str">
            <v>Dummy</v>
          </cell>
          <cell r="J172" t="str">
            <v>Dummy</v>
          </cell>
          <cell r="K172" t="str">
            <v>Dummy</v>
          </cell>
          <cell r="L172" t="str">
            <v>Dummy</v>
          </cell>
          <cell r="M172">
            <v>1.0591999999999999</v>
          </cell>
          <cell r="N172">
            <v>3.7368000000000001</v>
          </cell>
          <cell r="O172">
            <v>907</v>
          </cell>
          <cell r="P172">
            <v>17.18</v>
          </cell>
          <cell r="Q172">
            <v>2160</v>
          </cell>
          <cell r="R172">
            <v>448</v>
          </cell>
          <cell r="S172" t="str">
            <v>Dummy</v>
          </cell>
          <cell r="T172" t="str">
            <v>Dummy</v>
          </cell>
          <cell r="U172">
            <v>524</v>
          </cell>
          <cell r="V172">
            <v>1020</v>
          </cell>
          <cell r="W172">
            <v>1257</v>
          </cell>
          <cell r="X172" t="str">
            <v>Dummy</v>
          </cell>
        </row>
        <row r="173">
          <cell r="C173">
            <v>5908</v>
          </cell>
          <cell r="D173">
            <v>12829</v>
          </cell>
          <cell r="E173">
            <v>0.91449999999999998</v>
          </cell>
          <cell r="F173">
            <v>14160</v>
          </cell>
          <cell r="G173">
            <v>25169</v>
          </cell>
          <cell r="H173" t="str">
            <v>Dummy</v>
          </cell>
          <cell r="I173" t="str">
            <v>Dummy</v>
          </cell>
          <cell r="J173" t="str">
            <v>Dummy</v>
          </cell>
          <cell r="K173" t="str">
            <v>Dummy</v>
          </cell>
          <cell r="L173" t="str">
            <v>Dummy</v>
          </cell>
          <cell r="M173">
            <v>1.0591999999999999</v>
          </cell>
          <cell r="N173">
            <v>3.7368000000000001</v>
          </cell>
          <cell r="O173">
            <v>915</v>
          </cell>
          <cell r="P173">
            <v>17.03</v>
          </cell>
          <cell r="Q173">
            <v>2142</v>
          </cell>
          <cell r="R173">
            <v>443</v>
          </cell>
          <cell r="S173" t="str">
            <v>Dummy</v>
          </cell>
          <cell r="T173" t="str">
            <v>Dummy</v>
          </cell>
          <cell r="U173">
            <v>524</v>
          </cell>
          <cell r="V173">
            <v>1020</v>
          </cell>
          <cell r="W173">
            <v>1257</v>
          </cell>
          <cell r="X173" t="str">
            <v>Dummy</v>
          </cell>
        </row>
        <row r="174">
          <cell r="C174">
            <v>5823</v>
          </cell>
          <cell r="D174">
            <v>12601</v>
          </cell>
          <cell r="E174">
            <v>0.91449999999999998</v>
          </cell>
          <cell r="F174">
            <v>13926</v>
          </cell>
          <cell r="G174">
            <v>25460</v>
          </cell>
          <cell r="H174" t="str">
            <v>Dummy</v>
          </cell>
          <cell r="I174" t="str">
            <v>Dummy</v>
          </cell>
          <cell r="J174" t="str">
            <v>Dummy</v>
          </cell>
          <cell r="K174" t="str">
            <v>Dummy</v>
          </cell>
          <cell r="L174" t="str">
            <v>Dummy</v>
          </cell>
          <cell r="M174">
            <v>1.0591999999999999</v>
          </cell>
          <cell r="N174">
            <v>3.7368000000000001</v>
          </cell>
          <cell r="O174">
            <v>923</v>
          </cell>
          <cell r="P174">
            <v>17.77</v>
          </cell>
          <cell r="Q174">
            <v>2170</v>
          </cell>
          <cell r="R174">
            <v>446</v>
          </cell>
          <cell r="S174" t="str">
            <v>Dummy</v>
          </cell>
          <cell r="T174" t="str">
            <v>Dummy</v>
          </cell>
          <cell r="U174">
            <v>524</v>
          </cell>
          <cell r="V174">
            <v>1020</v>
          </cell>
          <cell r="W174">
            <v>1257</v>
          </cell>
          <cell r="X174" t="str">
            <v>Dummy</v>
          </cell>
        </row>
        <row r="175">
          <cell r="C175">
            <v>5827</v>
          </cell>
          <cell r="D175">
            <v>12626</v>
          </cell>
          <cell r="E175">
            <v>0.91449999999999998</v>
          </cell>
          <cell r="F175">
            <v>13978</v>
          </cell>
          <cell r="G175">
            <v>25043</v>
          </cell>
          <cell r="H175" t="str">
            <v>Dummy</v>
          </cell>
          <cell r="I175" t="str">
            <v>Dummy</v>
          </cell>
          <cell r="J175" t="str">
            <v>Dummy</v>
          </cell>
          <cell r="K175" t="str">
            <v>Dummy</v>
          </cell>
          <cell r="L175" t="str">
            <v>Dummy</v>
          </cell>
          <cell r="M175">
            <v>1.0591999999999999</v>
          </cell>
          <cell r="N175">
            <v>3.7368000000000001</v>
          </cell>
          <cell r="O175">
            <v>923</v>
          </cell>
          <cell r="P175">
            <v>17.82</v>
          </cell>
          <cell r="Q175">
            <v>2170</v>
          </cell>
          <cell r="R175">
            <v>453</v>
          </cell>
          <cell r="S175" t="str">
            <v>Dummy</v>
          </cell>
          <cell r="T175" t="str">
            <v>Dummy</v>
          </cell>
          <cell r="U175">
            <v>524</v>
          </cell>
          <cell r="V175">
            <v>1020</v>
          </cell>
          <cell r="W175">
            <v>1257</v>
          </cell>
          <cell r="X175" t="str">
            <v>Dummy</v>
          </cell>
        </row>
        <row r="176">
          <cell r="C176">
            <v>5768</v>
          </cell>
          <cell r="D176">
            <v>12480</v>
          </cell>
          <cell r="E176">
            <v>0.91449999999999998</v>
          </cell>
          <cell r="F176">
            <v>14012</v>
          </cell>
          <cell r="G176">
            <v>24714</v>
          </cell>
          <cell r="H176" t="str">
            <v>Dummy</v>
          </cell>
          <cell r="I176" t="str">
            <v>Dummy</v>
          </cell>
          <cell r="J176" t="str">
            <v>Dummy</v>
          </cell>
          <cell r="K176" t="str">
            <v>Dummy</v>
          </cell>
          <cell r="L176" t="str">
            <v>Dummy</v>
          </cell>
          <cell r="M176">
            <v>1.0591999999999999</v>
          </cell>
          <cell r="N176">
            <v>3.7368000000000001</v>
          </cell>
          <cell r="O176">
            <v>928</v>
          </cell>
          <cell r="P176">
            <v>18.100000000000001</v>
          </cell>
          <cell r="Q176">
            <v>2182</v>
          </cell>
          <cell r="R176">
            <v>451</v>
          </cell>
          <cell r="S176" t="str">
            <v>Dummy</v>
          </cell>
          <cell r="T176" t="str">
            <v>Dummy</v>
          </cell>
          <cell r="U176">
            <v>524</v>
          </cell>
          <cell r="V176">
            <v>1020</v>
          </cell>
          <cell r="W176">
            <v>1257</v>
          </cell>
          <cell r="X176" t="str">
            <v>Dummy</v>
          </cell>
        </row>
        <row r="177">
          <cell r="C177">
            <v>5707</v>
          </cell>
          <cell r="D177">
            <v>12480</v>
          </cell>
          <cell r="E177">
            <v>0.91449999999999998</v>
          </cell>
          <cell r="F177">
            <v>13690</v>
          </cell>
          <cell r="G177">
            <v>24127</v>
          </cell>
          <cell r="H177" t="str">
            <v>Dummy</v>
          </cell>
          <cell r="I177" t="str">
            <v>Dummy</v>
          </cell>
          <cell r="J177" t="str">
            <v>Dummy</v>
          </cell>
          <cell r="K177" t="str">
            <v>Dummy</v>
          </cell>
          <cell r="L177" t="str">
            <v>Dummy</v>
          </cell>
          <cell r="M177">
            <v>1.0591999999999999</v>
          </cell>
          <cell r="N177">
            <v>3.7368000000000001</v>
          </cell>
          <cell r="O177">
            <v>928</v>
          </cell>
          <cell r="P177">
            <v>18.100000000000001</v>
          </cell>
          <cell r="Q177">
            <v>2182</v>
          </cell>
          <cell r="R177">
            <v>451</v>
          </cell>
          <cell r="S177" t="str">
            <v>Dummy</v>
          </cell>
          <cell r="T177" t="str">
            <v>Dummy</v>
          </cell>
          <cell r="U177">
            <v>524</v>
          </cell>
          <cell r="V177">
            <v>1020</v>
          </cell>
          <cell r="W177">
            <v>1257</v>
          </cell>
          <cell r="X177" t="str">
            <v>Dummy</v>
          </cell>
        </row>
        <row r="178">
          <cell r="C178">
            <v>5714</v>
          </cell>
          <cell r="D178">
            <v>12548</v>
          </cell>
          <cell r="E178">
            <v>0.91449999999999998</v>
          </cell>
          <cell r="F178">
            <v>13893</v>
          </cell>
          <cell r="G178">
            <v>24282</v>
          </cell>
          <cell r="H178" t="str">
            <v>Dummy</v>
          </cell>
          <cell r="I178" t="str">
            <v>Dummy</v>
          </cell>
          <cell r="J178" t="str">
            <v>Dummy</v>
          </cell>
          <cell r="K178" t="str">
            <v>Dummy</v>
          </cell>
          <cell r="L178" t="str">
            <v>Dummy</v>
          </cell>
          <cell r="M178">
            <v>1.0591999999999999</v>
          </cell>
          <cell r="N178">
            <v>3.7368000000000001</v>
          </cell>
          <cell r="O178">
            <v>907</v>
          </cell>
          <cell r="P178">
            <v>18.14</v>
          </cell>
          <cell r="Q178">
            <v>2157</v>
          </cell>
          <cell r="R178">
            <v>450</v>
          </cell>
          <cell r="S178" t="str">
            <v>Dummy</v>
          </cell>
          <cell r="T178" t="str">
            <v>Dummy</v>
          </cell>
          <cell r="U178">
            <v>524</v>
          </cell>
          <cell r="V178">
            <v>1020</v>
          </cell>
          <cell r="W178">
            <v>1257</v>
          </cell>
          <cell r="X178" t="str">
            <v>Dummy</v>
          </cell>
        </row>
        <row r="179">
          <cell r="C179">
            <v>5648</v>
          </cell>
          <cell r="D179">
            <v>12594</v>
          </cell>
          <cell r="E179">
            <v>0.91449999999999998</v>
          </cell>
          <cell r="F179">
            <v>13709</v>
          </cell>
          <cell r="G179">
            <v>24250</v>
          </cell>
          <cell r="H179" t="str">
            <v>Dummy</v>
          </cell>
          <cell r="I179" t="str">
            <v>Dummy</v>
          </cell>
          <cell r="J179" t="str">
            <v>Dummy</v>
          </cell>
          <cell r="K179" t="str">
            <v>Dummy</v>
          </cell>
          <cell r="L179" t="str">
            <v>Dummy</v>
          </cell>
          <cell r="M179">
            <v>1.0591999999999999</v>
          </cell>
          <cell r="N179">
            <v>3.7368000000000001</v>
          </cell>
          <cell r="O179">
            <v>903</v>
          </cell>
          <cell r="P179">
            <v>17.260000000000002</v>
          </cell>
          <cell r="Q179">
            <v>2054</v>
          </cell>
          <cell r="R179">
            <v>434</v>
          </cell>
          <cell r="S179" t="str">
            <v>Dummy</v>
          </cell>
          <cell r="T179" t="str">
            <v>Dummy</v>
          </cell>
          <cell r="U179">
            <v>524</v>
          </cell>
          <cell r="V179">
            <v>1020</v>
          </cell>
          <cell r="W179">
            <v>1257</v>
          </cell>
          <cell r="X179" t="str">
            <v>Dummy</v>
          </cell>
        </row>
        <row r="180">
          <cell r="C180">
            <v>5709</v>
          </cell>
          <cell r="D180">
            <v>12646</v>
          </cell>
          <cell r="E180">
            <v>0.91449999999999998</v>
          </cell>
          <cell r="F180">
            <v>14124</v>
          </cell>
          <cell r="G180">
            <v>24384</v>
          </cell>
          <cell r="H180" t="str">
            <v>Dummy</v>
          </cell>
          <cell r="I180" t="str">
            <v>Dummy</v>
          </cell>
          <cell r="J180" t="str">
            <v>Dummy</v>
          </cell>
          <cell r="K180" t="str">
            <v>Dummy</v>
          </cell>
          <cell r="L180" t="str">
            <v>Dummy</v>
          </cell>
          <cell r="M180">
            <v>1.0591999999999999</v>
          </cell>
          <cell r="N180">
            <v>3.7368000000000001</v>
          </cell>
          <cell r="O180">
            <v>883</v>
          </cell>
          <cell r="P180">
            <v>17.170000000000002</v>
          </cell>
          <cell r="Q180">
            <v>1987</v>
          </cell>
          <cell r="R180">
            <v>432</v>
          </cell>
          <cell r="S180" t="str">
            <v>Dummy</v>
          </cell>
          <cell r="T180" t="str">
            <v>Dummy</v>
          </cell>
          <cell r="U180">
            <v>524</v>
          </cell>
          <cell r="V180">
            <v>1020</v>
          </cell>
          <cell r="W180">
            <v>1257</v>
          </cell>
          <cell r="X180" t="str">
            <v>Dummy</v>
          </cell>
        </row>
        <row r="181">
          <cell r="C181">
            <v>5655</v>
          </cell>
          <cell r="D181">
            <v>12638</v>
          </cell>
          <cell r="E181">
            <v>0.91449999999999998</v>
          </cell>
          <cell r="F181">
            <v>14339</v>
          </cell>
          <cell r="G181">
            <v>24533</v>
          </cell>
          <cell r="H181" t="str">
            <v>Dummy</v>
          </cell>
          <cell r="I181" t="str">
            <v>Dummy</v>
          </cell>
          <cell r="J181" t="str">
            <v>Dummy</v>
          </cell>
          <cell r="K181" t="str">
            <v>Dummy</v>
          </cell>
          <cell r="L181" t="str">
            <v>Dummy</v>
          </cell>
          <cell r="M181">
            <v>1.0591999999999999</v>
          </cell>
          <cell r="N181">
            <v>3.7368000000000001</v>
          </cell>
          <cell r="O181">
            <v>886</v>
          </cell>
          <cell r="P181">
            <v>16.850000000000001</v>
          </cell>
          <cell r="Q181">
            <v>2008</v>
          </cell>
          <cell r="R181">
            <v>430</v>
          </cell>
          <cell r="S181" t="str">
            <v>Dummy</v>
          </cell>
          <cell r="T181" t="str">
            <v>Dummy</v>
          </cell>
          <cell r="U181">
            <v>524</v>
          </cell>
          <cell r="V181">
            <v>1020</v>
          </cell>
          <cell r="W181">
            <v>1257</v>
          </cell>
          <cell r="X181" t="str">
            <v>Dummy</v>
          </cell>
        </row>
        <row r="182">
          <cell r="C182">
            <v>5662</v>
          </cell>
          <cell r="D182">
            <v>12504</v>
          </cell>
          <cell r="E182">
            <v>0.91449999999999998</v>
          </cell>
          <cell r="F182">
            <v>14440</v>
          </cell>
          <cell r="G182">
            <v>24831</v>
          </cell>
          <cell r="H182" t="str">
            <v>Dummy</v>
          </cell>
          <cell r="I182" t="str">
            <v>Dummy</v>
          </cell>
          <cell r="J182" t="str">
            <v>Dummy</v>
          </cell>
          <cell r="K182" t="str">
            <v>Dummy</v>
          </cell>
          <cell r="L182" t="str">
            <v>Dummy</v>
          </cell>
          <cell r="M182">
            <v>1.0591999999999999</v>
          </cell>
          <cell r="N182">
            <v>3.7368000000000001</v>
          </cell>
          <cell r="O182">
            <v>888</v>
          </cell>
          <cell r="P182">
            <v>16.86</v>
          </cell>
          <cell r="Q182">
            <v>2015</v>
          </cell>
          <cell r="R182">
            <v>435</v>
          </cell>
          <cell r="S182" t="str">
            <v>Dummy</v>
          </cell>
          <cell r="T182" t="str">
            <v>Dummy</v>
          </cell>
          <cell r="U182">
            <v>524</v>
          </cell>
          <cell r="V182">
            <v>1020</v>
          </cell>
          <cell r="W182">
            <v>1257</v>
          </cell>
          <cell r="X182" t="str">
            <v>Dummy</v>
          </cell>
        </row>
        <row r="183">
          <cell r="C183">
            <v>5574</v>
          </cell>
          <cell r="D183">
            <v>12403</v>
          </cell>
          <cell r="E183">
            <v>0.91449999999999998</v>
          </cell>
          <cell r="F183">
            <v>14209</v>
          </cell>
          <cell r="G183">
            <v>24376</v>
          </cell>
          <cell r="H183" t="str">
            <v>Dummy</v>
          </cell>
          <cell r="I183" t="str">
            <v>Dummy</v>
          </cell>
          <cell r="J183" t="str">
            <v>Dummy</v>
          </cell>
          <cell r="K183" t="str">
            <v>Dummy</v>
          </cell>
          <cell r="L183" t="str">
            <v>Dummy</v>
          </cell>
          <cell r="M183">
            <v>1.0591999999999999</v>
          </cell>
          <cell r="N183">
            <v>3.7368000000000001</v>
          </cell>
          <cell r="O183">
            <v>879</v>
          </cell>
          <cell r="P183">
            <v>16.82</v>
          </cell>
          <cell r="Q183">
            <v>2009</v>
          </cell>
          <cell r="R183">
            <v>433</v>
          </cell>
          <cell r="S183" t="str">
            <v>Dummy</v>
          </cell>
          <cell r="T183" t="str">
            <v>Dummy</v>
          </cell>
          <cell r="U183">
            <v>524</v>
          </cell>
          <cell r="V183">
            <v>1020</v>
          </cell>
          <cell r="W183">
            <v>1257</v>
          </cell>
          <cell r="X183" t="str">
            <v>Dummy</v>
          </cell>
        </row>
        <row r="184">
          <cell r="C184">
            <v>5585</v>
          </cell>
          <cell r="D184">
            <v>12390</v>
          </cell>
          <cell r="E184">
            <v>0.91449999999999998</v>
          </cell>
          <cell r="F184">
            <v>14436</v>
          </cell>
          <cell r="G184">
            <v>24123</v>
          </cell>
          <cell r="H184" t="str">
            <v>Dummy</v>
          </cell>
          <cell r="I184" t="str">
            <v>Dummy</v>
          </cell>
          <cell r="J184" t="str">
            <v>Dummy</v>
          </cell>
          <cell r="K184" t="str">
            <v>Dummy</v>
          </cell>
          <cell r="L184" t="str">
            <v>Dummy</v>
          </cell>
          <cell r="M184">
            <v>1.0591999999999999</v>
          </cell>
          <cell r="N184">
            <v>3.7368000000000001</v>
          </cell>
          <cell r="O184">
            <v>884</v>
          </cell>
          <cell r="P184">
            <v>16.670000000000002</v>
          </cell>
          <cell r="Q184">
            <v>1997</v>
          </cell>
          <cell r="R184">
            <v>431</v>
          </cell>
          <cell r="S184" t="str">
            <v>Dummy</v>
          </cell>
          <cell r="T184" t="str">
            <v>Dummy</v>
          </cell>
          <cell r="U184">
            <v>524</v>
          </cell>
          <cell r="V184">
            <v>1020</v>
          </cell>
          <cell r="W184">
            <v>1257</v>
          </cell>
          <cell r="X184" t="str">
            <v>Dummy</v>
          </cell>
        </row>
        <row r="185">
          <cell r="C185">
            <v>5530</v>
          </cell>
          <cell r="D185">
            <v>12604</v>
          </cell>
          <cell r="E185">
            <v>0.91449999999999998</v>
          </cell>
          <cell r="F185">
            <v>14341</v>
          </cell>
          <cell r="G185">
            <v>24255</v>
          </cell>
          <cell r="H185" t="str">
            <v>Dummy</v>
          </cell>
          <cell r="I185" t="str">
            <v>Dummy</v>
          </cell>
          <cell r="J185" t="str">
            <v>Dummy</v>
          </cell>
          <cell r="K185" t="str">
            <v>Dummy</v>
          </cell>
          <cell r="L185" t="str">
            <v>Dummy</v>
          </cell>
          <cell r="M185">
            <v>1.0591999999999999</v>
          </cell>
          <cell r="N185">
            <v>3.7368000000000001</v>
          </cell>
          <cell r="O185">
            <v>879</v>
          </cell>
          <cell r="P185">
            <v>16.649999999999999</v>
          </cell>
          <cell r="Q185">
            <v>1974</v>
          </cell>
          <cell r="R185">
            <v>421</v>
          </cell>
          <cell r="S185" t="str">
            <v>Dummy</v>
          </cell>
          <cell r="T185" t="str">
            <v>Dummy</v>
          </cell>
          <cell r="U185">
            <v>524</v>
          </cell>
          <cell r="V185">
            <v>1020</v>
          </cell>
          <cell r="W185">
            <v>1257</v>
          </cell>
          <cell r="X185" t="str">
            <v>Dummy</v>
          </cell>
        </row>
        <row r="186">
          <cell r="C186">
            <v>5592</v>
          </cell>
          <cell r="D186">
            <v>12210</v>
          </cell>
          <cell r="E186">
            <v>0.91449999999999998</v>
          </cell>
          <cell r="F186">
            <v>14489</v>
          </cell>
          <cell r="G186">
            <v>24402</v>
          </cell>
          <cell r="H186" t="str">
            <v>Dummy</v>
          </cell>
          <cell r="I186" t="str">
            <v>Dummy</v>
          </cell>
          <cell r="J186" t="str">
            <v>Dummy</v>
          </cell>
          <cell r="K186" t="str">
            <v>Dummy</v>
          </cell>
          <cell r="L186" t="str">
            <v>Dummy</v>
          </cell>
          <cell r="M186">
            <v>1.0591999999999999</v>
          </cell>
          <cell r="N186">
            <v>3.7368000000000001</v>
          </cell>
          <cell r="O186">
            <v>891</v>
          </cell>
          <cell r="P186">
            <v>17.190000000000001</v>
          </cell>
          <cell r="Q186">
            <v>2050</v>
          </cell>
          <cell r="R186">
            <v>429</v>
          </cell>
          <cell r="S186" t="str">
            <v>Dummy</v>
          </cell>
          <cell r="T186" t="str">
            <v>Dummy</v>
          </cell>
          <cell r="U186">
            <v>524</v>
          </cell>
          <cell r="V186">
            <v>1020</v>
          </cell>
          <cell r="W186">
            <v>1257</v>
          </cell>
          <cell r="X186" t="str">
            <v>Dummy</v>
          </cell>
        </row>
        <row r="187">
          <cell r="C187">
            <v>5592</v>
          </cell>
          <cell r="D187">
            <v>12280</v>
          </cell>
          <cell r="E187">
            <v>0.91449999999999998</v>
          </cell>
          <cell r="F187">
            <v>14181</v>
          </cell>
          <cell r="G187">
            <v>24402</v>
          </cell>
          <cell r="H187" t="str">
            <v>Dummy</v>
          </cell>
          <cell r="I187" t="str">
            <v>Dummy</v>
          </cell>
          <cell r="J187" t="str">
            <v>Dummy</v>
          </cell>
          <cell r="K187" t="str">
            <v>Dummy</v>
          </cell>
          <cell r="L187" t="str">
            <v>Dummy</v>
          </cell>
          <cell r="M187">
            <v>1.0591999999999999</v>
          </cell>
          <cell r="N187">
            <v>3.7368000000000001</v>
          </cell>
          <cell r="O187">
            <v>896</v>
          </cell>
          <cell r="P187">
            <v>17.46</v>
          </cell>
          <cell r="Q187">
            <v>2047</v>
          </cell>
          <cell r="R187">
            <v>432</v>
          </cell>
          <cell r="S187" t="str">
            <v>Dummy</v>
          </cell>
          <cell r="T187" t="str">
            <v>Dummy</v>
          </cell>
          <cell r="U187">
            <v>524</v>
          </cell>
          <cell r="V187">
            <v>1020</v>
          </cell>
          <cell r="W187">
            <v>1257</v>
          </cell>
          <cell r="X187" t="str">
            <v>Dummy</v>
          </cell>
        </row>
        <row r="188">
          <cell r="C188">
            <v>5438</v>
          </cell>
          <cell r="D188">
            <v>12290</v>
          </cell>
          <cell r="E188">
            <v>0.91449999999999998</v>
          </cell>
          <cell r="F188">
            <v>14021</v>
          </cell>
          <cell r="G188">
            <v>23376</v>
          </cell>
          <cell r="H188" t="str">
            <v>Dummy</v>
          </cell>
          <cell r="I188" t="str">
            <v>Dummy</v>
          </cell>
          <cell r="J188" t="str">
            <v>Dummy</v>
          </cell>
          <cell r="K188" t="str">
            <v>Dummy</v>
          </cell>
          <cell r="L188" t="str">
            <v>Dummy</v>
          </cell>
          <cell r="M188">
            <v>1.0591999999999999</v>
          </cell>
          <cell r="N188">
            <v>3.7368000000000001</v>
          </cell>
          <cell r="O188">
            <v>878</v>
          </cell>
          <cell r="P188">
            <v>16.940000000000001</v>
          </cell>
          <cell r="Q188">
            <v>2032</v>
          </cell>
          <cell r="R188">
            <v>427</v>
          </cell>
          <cell r="S188" t="str">
            <v>Dummy</v>
          </cell>
          <cell r="T188" t="str">
            <v>Dummy</v>
          </cell>
          <cell r="U188">
            <v>524</v>
          </cell>
          <cell r="V188">
            <v>1020</v>
          </cell>
          <cell r="W188">
            <v>1257</v>
          </cell>
          <cell r="X188" t="str">
            <v>Dummy</v>
          </cell>
        </row>
        <row r="189">
          <cell r="C189">
            <v>5467</v>
          </cell>
          <cell r="D189">
            <v>12084</v>
          </cell>
          <cell r="E189">
            <v>0.91449999999999998</v>
          </cell>
          <cell r="F189">
            <v>14183</v>
          </cell>
          <cell r="G189">
            <v>23328</v>
          </cell>
          <cell r="H189" t="str">
            <v>Dummy</v>
          </cell>
          <cell r="I189" t="str">
            <v>Dummy</v>
          </cell>
          <cell r="J189" t="str">
            <v>Dummy</v>
          </cell>
          <cell r="K189" t="str">
            <v>Dummy</v>
          </cell>
          <cell r="L189" t="str">
            <v>Dummy</v>
          </cell>
          <cell r="M189">
            <v>1.0591999999999999</v>
          </cell>
          <cell r="N189">
            <v>3.7368000000000001</v>
          </cell>
          <cell r="O189">
            <v>876</v>
          </cell>
          <cell r="P189">
            <v>16.579999999999998</v>
          </cell>
          <cell r="Q189">
            <v>2022</v>
          </cell>
          <cell r="R189">
            <v>430</v>
          </cell>
          <cell r="S189" t="str">
            <v>Dummy</v>
          </cell>
          <cell r="T189" t="str">
            <v>Dummy</v>
          </cell>
          <cell r="U189">
            <v>524</v>
          </cell>
          <cell r="V189">
            <v>1020</v>
          </cell>
          <cell r="W189">
            <v>1257</v>
          </cell>
          <cell r="X189" t="str">
            <v>Dummy</v>
          </cell>
        </row>
        <row r="190">
          <cell r="C190">
            <v>5329</v>
          </cell>
          <cell r="D190">
            <v>12142</v>
          </cell>
          <cell r="E190">
            <v>0.91449999999999998</v>
          </cell>
          <cell r="F190">
            <v>13889</v>
          </cell>
          <cell r="G190">
            <v>23024</v>
          </cell>
          <cell r="H190" t="str">
            <v>Dummy</v>
          </cell>
          <cell r="I190" t="str">
            <v>Dummy</v>
          </cell>
          <cell r="J190" t="str">
            <v>Dummy</v>
          </cell>
          <cell r="K190" t="str">
            <v>Dummy</v>
          </cell>
          <cell r="L190" t="str">
            <v>Dummy</v>
          </cell>
          <cell r="M190">
            <v>1.0591999999999999</v>
          </cell>
          <cell r="N190">
            <v>3.7368000000000001</v>
          </cell>
          <cell r="O190">
            <v>862</v>
          </cell>
          <cell r="P190">
            <v>16.59</v>
          </cell>
          <cell r="Q190">
            <v>2005</v>
          </cell>
          <cell r="R190">
            <v>426</v>
          </cell>
          <cell r="S190" t="str">
            <v>Dummy</v>
          </cell>
          <cell r="T190" t="str">
            <v>Dummy</v>
          </cell>
          <cell r="U190">
            <v>524</v>
          </cell>
          <cell r="V190">
            <v>1020</v>
          </cell>
          <cell r="W190">
            <v>1257</v>
          </cell>
          <cell r="X190" t="str">
            <v>Dummy</v>
          </cell>
        </row>
        <row r="191">
          <cell r="C191">
            <v>5378</v>
          </cell>
          <cell r="D191">
            <v>12307</v>
          </cell>
          <cell r="E191">
            <v>0.91449999999999998</v>
          </cell>
          <cell r="F191">
            <v>13974</v>
          </cell>
          <cell r="G191">
            <v>22592</v>
          </cell>
          <cell r="H191" t="str">
            <v>Dummy</v>
          </cell>
          <cell r="I191" t="str">
            <v>Dummy</v>
          </cell>
          <cell r="J191" t="str">
            <v>Dummy</v>
          </cell>
          <cell r="K191" t="str">
            <v>Dummy</v>
          </cell>
          <cell r="L191" t="str">
            <v>Dummy</v>
          </cell>
          <cell r="M191">
            <v>1.0591999999999999</v>
          </cell>
          <cell r="N191">
            <v>3.7368000000000001</v>
          </cell>
          <cell r="O191">
            <v>866</v>
          </cell>
          <cell r="P191">
            <v>16.309999999999999</v>
          </cell>
          <cell r="Q191">
            <v>2043</v>
          </cell>
          <cell r="R191">
            <v>450</v>
          </cell>
          <cell r="S191" t="str">
            <v>Dummy</v>
          </cell>
          <cell r="T191" t="str">
            <v>Dummy</v>
          </cell>
          <cell r="U191">
            <v>524</v>
          </cell>
          <cell r="V191">
            <v>1020</v>
          </cell>
          <cell r="W191">
            <v>1257</v>
          </cell>
          <cell r="X191" t="str">
            <v>Dummy</v>
          </cell>
        </row>
        <row r="192">
          <cell r="C192">
            <v>5372</v>
          </cell>
          <cell r="D192">
            <v>12269</v>
          </cell>
          <cell r="E192">
            <v>0.91449999999999998</v>
          </cell>
          <cell r="F192">
            <v>14354</v>
          </cell>
          <cell r="G192">
            <v>23030</v>
          </cell>
          <cell r="H192" t="str">
            <v>Dummy</v>
          </cell>
          <cell r="I192" t="str">
            <v>Dummy</v>
          </cell>
          <cell r="J192" t="str">
            <v>Dummy</v>
          </cell>
          <cell r="K192" t="str">
            <v>Dummy</v>
          </cell>
          <cell r="L192" t="str">
            <v>Dummy</v>
          </cell>
          <cell r="M192">
            <v>1.0591999999999999</v>
          </cell>
          <cell r="N192">
            <v>3.7368000000000001</v>
          </cell>
          <cell r="O192">
            <v>888</v>
          </cell>
          <cell r="P192">
            <v>16.73</v>
          </cell>
          <cell r="Q192">
            <v>2045</v>
          </cell>
          <cell r="R192">
            <v>456</v>
          </cell>
          <cell r="S192" t="str">
            <v>Dummy</v>
          </cell>
          <cell r="T192" t="str">
            <v>Dummy</v>
          </cell>
          <cell r="U192">
            <v>524</v>
          </cell>
          <cell r="V192">
            <v>1020</v>
          </cell>
          <cell r="W192">
            <v>1257</v>
          </cell>
          <cell r="X192" t="str">
            <v>Dummy</v>
          </cell>
        </row>
        <row r="193">
          <cell r="C193">
            <v>5423</v>
          </cell>
          <cell r="D193">
            <v>12160</v>
          </cell>
          <cell r="E193">
            <v>0.91449999999999998</v>
          </cell>
          <cell r="F193">
            <v>14348</v>
          </cell>
          <cell r="G193">
            <v>23058</v>
          </cell>
          <cell r="H193" t="str">
            <v>Dummy</v>
          </cell>
          <cell r="I193" t="str">
            <v>Dummy</v>
          </cell>
          <cell r="J193" t="str">
            <v>Dummy</v>
          </cell>
          <cell r="K193" t="str">
            <v>Dummy</v>
          </cell>
          <cell r="L193" t="str">
            <v>Dummy</v>
          </cell>
          <cell r="M193">
            <v>1.0591999999999999</v>
          </cell>
          <cell r="N193">
            <v>3.7368000000000001</v>
          </cell>
          <cell r="O193">
            <v>882</v>
          </cell>
          <cell r="P193">
            <v>17.22</v>
          </cell>
          <cell r="Q193">
            <v>2047</v>
          </cell>
          <cell r="R193">
            <v>457</v>
          </cell>
          <cell r="S193" t="str">
            <v>Dummy</v>
          </cell>
          <cell r="T193" t="str">
            <v>Dummy</v>
          </cell>
          <cell r="U193">
            <v>524</v>
          </cell>
          <cell r="V193">
            <v>1020</v>
          </cell>
          <cell r="W193">
            <v>1257</v>
          </cell>
          <cell r="X193" t="str">
            <v>Dummy</v>
          </cell>
        </row>
        <row r="194">
          <cell r="C194">
            <v>5443</v>
          </cell>
          <cell r="D194">
            <v>12029</v>
          </cell>
          <cell r="E194">
            <v>0.91449999999999998</v>
          </cell>
          <cell r="F194">
            <v>14453</v>
          </cell>
          <cell r="G194">
            <v>23326</v>
          </cell>
          <cell r="H194" t="str">
            <v>Dummy</v>
          </cell>
          <cell r="I194" t="str">
            <v>Dummy</v>
          </cell>
          <cell r="J194" t="str">
            <v>Dummy</v>
          </cell>
          <cell r="K194" t="str">
            <v>Dummy</v>
          </cell>
          <cell r="L194" t="str">
            <v>Dummy</v>
          </cell>
          <cell r="M194">
            <v>1.0591999999999999</v>
          </cell>
          <cell r="N194">
            <v>3.7368000000000001</v>
          </cell>
          <cell r="O194">
            <v>888</v>
          </cell>
          <cell r="P194">
            <v>17</v>
          </cell>
          <cell r="Q194">
            <v>2103</v>
          </cell>
          <cell r="R194">
            <v>467</v>
          </cell>
          <cell r="S194" t="str">
            <v>Dummy</v>
          </cell>
          <cell r="T194" t="str">
            <v>Dummy</v>
          </cell>
          <cell r="U194">
            <v>524</v>
          </cell>
          <cell r="V194">
            <v>1020</v>
          </cell>
          <cell r="W194">
            <v>1257</v>
          </cell>
          <cell r="X194" t="str">
            <v>Dummy</v>
          </cell>
        </row>
        <row r="195">
          <cell r="C195">
            <v>5367</v>
          </cell>
          <cell r="D195">
            <v>12063</v>
          </cell>
          <cell r="E195">
            <v>0.91449999999999998</v>
          </cell>
          <cell r="F195">
            <v>14130</v>
          </cell>
          <cell r="G195">
            <v>22798</v>
          </cell>
          <cell r="H195" t="str">
            <v>Dummy</v>
          </cell>
          <cell r="I195" t="str">
            <v>Dummy</v>
          </cell>
          <cell r="J195" t="str">
            <v>Dummy</v>
          </cell>
          <cell r="K195" t="str">
            <v>Dummy</v>
          </cell>
          <cell r="L195" t="str">
            <v>Dummy</v>
          </cell>
          <cell r="M195">
            <v>1.0591999999999999</v>
          </cell>
          <cell r="N195">
            <v>3.7368000000000001</v>
          </cell>
          <cell r="O195">
            <v>903</v>
          </cell>
          <cell r="P195">
            <v>17.22</v>
          </cell>
          <cell r="Q195">
            <v>2067</v>
          </cell>
          <cell r="R195">
            <v>472</v>
          </cell>
          <cell r="S195" t="str">
            <v>Dummy</v>
          </cell>
          <cell r="T195" t="str">
            <v>Dummy</v>
          </cell>
          <cell r="U195">
            <v>524</v>
          </cell>
          <cell r="V195">
            <v>1020</v>
          </cell>
          <cell r="W195">
            <v>1257</v>
          </cell>
          <cell r="X195" t="str">
            <v>Dummy</v>
          </cell>
        </row>
        <row r="196">
          <cell r="C196">
            <v>5288</v>
          </cell>
          <cell r="D196">
            <v>11843</v>
          </cell>
          <cell r="E196">
            <v>0.91449999999999998</v>
          </cell>
          <cell r="F196">
            <v>13942</v>
          </cell>
          <cell r="G196">
            <v>22746</v>
          </cell>
          <cell r="H196" t="str">
            <v>Dummy</v>
          </cell>
          <cell r="I196" t="str">
            <v>Dummy</v>
          </cell>
          <cell r="J196" t="str">
            <v>Dummy</v>
          </cell>
          <cell r="K196" t="str">
            <v>Dummy</v>
          </cell>
          <cell r="L196" t="str">
            <v>Dummy</v>
          </cell>
          <cell r="M196">
            <v>1.0591999999999999</v>
          </cell>
          <cell r="N196">
            <v>3.7368000000000001</v>
          </cell>
          <cell r="O196">
            <v>908</v>
          </cell>
          <cell r="P196">
            <v>17.440000000000001</v>
          </cell>
          <cell r="Q196">
            <v>2068</v>
          </cell>
          <cell r="R196">
            <v>475</v>
          </cell>
          <cell r="S196" t="str">
            <v>Dummy</v>
          </cell>
          <cell r="T196" t="str">
            <v>Dummy</v>
          </cell>
          <cell r="U196">
            <v>524</v>
          </cell>
          <cell r="V196">
            <v>1020</v>
          </cell>
          <cell r="W196">
            <v>1257</v>
          </cell>
          <cell r="X196" t="str">
            <v>Dummy</v>
          </cell>
        </row>
        <row r="197">
          <cell r="C197">
            <v>5284</v>
          </cell>
          <cell r="D197">
            <v>11842</v>
          </cell>
          <cell r="E197">
            <v>0.91449999999999998</v>
          </cell>
          <cell r="F197">
            <v>13857</v>
          </cell>
          <cell r="G197">
            <v>22715</v>
          </cell>
          <cell r="H197" t="str">
            <v>Dummy</v>
          </cell>
          <cell r="I197" t="str">
            <v>Dummy</v>
          </cell>
          <cell r="J197" t="str">
            <v>Dummy</v>
          </cell>
          <cell r="K197" t="str">
            <v>Dummy</v>
          </cell>
          <cell r="L197" t="str">
            <v>Dummy</v>
          </cell>
          <cell r="M197">
            <v>1.0591999999999999</v>
          </cell>
          <cell r="N197">
            <v>3.7368000000000001</v>
          </cell>
          <cell r="O197">
            <v>881</v>
          </cell>
          <cell r="P197">
            <v>17.190000000000001</v>
          </cell>
          <cell r="Q197">
            <v>2045</v>
          </cell>
          <cell r="R197">
            <v>471</v>
          </cell>
          <cell r="S197" t="str">
            <v>Dummy</v>
          </cell>
          <cell r="T197" t="str">
            <v>Dummy</v>
          </cell>
          <cell r="U197">
            <v>524</v>
          </cell>
          <cell r="V197">
            <v>1020</v>
          </cell>
          <cell r="W197">
            <v>1257</v>
          </cell>
          <cell r="X197" t="str">
            <v>Dummy</v>
          </cell>
        </row>
        <row r="198">
          <cell r="C198">
            <v>5290</v>
          </cell>
          <cell r="D198">
            <v>11807</v>
          </cell>
          <cell r="E198">
            <v>0.91449999999999998</v>
          </cell>
          <cell r="F198">
            <v>13850</v>
          </cell>
          <cell r="G198">
            <v>22456</v>
          </cell>
          <cell r="H198" t="str">
            <v>Dummy</v>
          </cell>
          <cell r="I198" t="str">
            <v>Dummy</v>
          </cell>
          <cell r="J198" t="str">
            <v>Dummy</v>
          </cell>
          <cell r="K198" t="str">
            <v>Dummy</v>
          </cell>
          <cell r="L198" t="str">
            <v>Dummy</v>
          </cell>
          <cell r="M198">
            <v>1.0591999999999999</v>
          </cell>
          <cell r="N198">
            <v>3.7368000000000001</v>
          </cell>
          <cell r="O198">
            <v>890</v>
          </cell>
          <cell r="P198">
            <v>16.850000000000001</v>
          </cell>
          <cell r="Q198">
            <v>2037</v>
          </cell>
          <cell r="R198">
            <v>470</v>
          </cell>
          <cell r="S198" t="str">
            <v>Dummy</v>
          </cell>
          <cell r="T198" t="str">
            <v>Dummy</v>
          </cell>
          <cell r="U198">
            <v>524</v>
          </cell>
          <cell r="V198">
            <v>1020</v>
          </cell>
          <cell r="W198">
            <v>1257</v>
          </cell>
          <cell r="X198" t="str">
            <v>Dummy</v>
          </cell>
        </row>
        <row r="199">
          <cell r="C199">
            <v>5238</v>
          </cell>
          <cell r="D199">
            <v>11812</v>
          </cell>
          <cell r="E199">
            <v>0.91449999999999998</v>
          </cell>
          <cell r="F199">
            <v>13830</v>
          </cell>
          <cell r="G199">
            <v>22635</v>
          </cell>
          <cell r="H199" t="str">
            <v>Dummy</v>
          </cell>
          <cell r="I199" t="str">
            <v>Dummy</v>
          </cell>
          <cell r="J199" t="str">
            <v>Dummy</v>
          </cell>
          <cell r="K199" t="str">
            <v>Dummy</v>
          </cell>
          <cell r="L199" t="str">
            <v>Dummy</v>
          </cell>
          <cell r="M199">
            <v>1.0591999999999999</v>
          </cell>
          <cell r="N199">
            <v>3.7368000000000001</v>
          </cell>
          <cell r="O199">
            <v>883</v>
          </cell>
          <cell r="P199">
            <v>16.7</v>
          </cell>
          <cell r="Q199">
            <v>2012</v>
          </cell>
          <cell r="R199">
            <v>462</v>
          </cell>
          <cell r="S199" t="str">
            <v>Dummy</v>
          </cell>
          <cell r="T199" t="str">
            <v>Dummy</v>
          </cell>
          <cell r="U199">
            <v>524</v>
          </cell>
          <cell r="V199">
            <v>1020</v>
          </cell>
          <cell r="W199">
            <v>1257</v>
          </cell>
          <cell r="X199" t="str">
            <v>Dummy</v>
          </cell>
        </row>
        <row r="200">
          <cell r="C200">
            <v>5307</v>
          </cell>
          <cell r="D200">
            <v>11453</v>
          </cell>
          <cell r="E200">
            <v>0.91449999999999998</v>
          </cell>
          <cell r="F200">
            <v>13822</v>
          </cell>
          <cell r="G200">
            <v>22456</v>
          </cell>
          <cell r="H200" t="str">
            <v>Dummy</v>
          </cell>
          <cell r="I200" t="str">
            <v>Dummy</v>
          </cell>
          <cell r="J200" t="str">
            <v>Dummy</v>
          </cell>
          <cell r="K200" t="str">
            <v>Dummy</v>
          </cell>
          <cell r="L200" t="str">
            <v>Dummy</v>
          </cell>
          <cell r="M200">
            <v>1.0591999999999999</v>
          </cell>
          <cell r="N200">
            <v>3.7368000000000001</v>
          </cell>
          <cell r="O200">
            <v>910</v>
          </cell>
          <cell r="P200">
            <v>16.88</v>
          </cell>
          <cell r="Q200">
            <v>2068</v>
          </cell>
          <cell r="R200">
            <v>465</v>
          </cell>
          <cell r="S200" t="str">
            <v>Dummy</v>
          </cell>
          <cell r="T200" t="str">
            <v>Dummy</v>
          </cell>
          <cell r="U200">
            <v>524</v>
          </cell>
          <cell r="V200">
            <v>1020</v>
          </cell>
          <cell r="W200">
            <v>1257</v>
          </cell>
          <cell r="X200" t="str">
            <v>Dummy</v>
          </cell>
        </row>
        <row r="201">
          <cell r="C201">
            <v>5237</v>
          </cell>
          <cell r="D201">
            <v>11347</v>
          </cell>
          <cell r="E201">
            <v>0.91449999999999998</v>
          </cell>
          <cell r="F201">
            <v>13544</v>
          </cell>
          <cell r="G201">
            <v>22042</v>
          </cell>
          <cell r="H201" t="str">
            <v>Dummy</v>
          </cell>
          <cell r="I201" t="str">
            <v>Dummy</v>
          </cell>
          <cell r="J201" t="str">
            <v>Dummy</v>
          </cell>
          <cell r="K201" t="str">
            <v>Dummy</v>
          </cell>
          <cell r="L201" t="str">
            <v>Dummy</v>
          </cell>
          <cell r="M201">
            <v>1.0591999999999999</v>
          </cell>
          <cell r="N201">
            <v>3.7368000000000001</v>
          </cell>
          <cell r="O201">
            <v>920</v>
          </cell>
          <cell r="P201">
            <v>17.399999999999999</v>
          </cell>
          <cell r="Q201">
            <v>2053</v>
          </cell>
          <cell r="R201">
            <v>467</v>
          </cell>
          <cell r="S201" t="str">
            <v>Dummy</v>
          </cell>
          <cell r="T201" t="str">
            <v>Dummy</v>
          </cell>
          <cell r="U201">
            <v>524</v>
          </cell>
          <cell r="V201">
            <v>1020</v>
          </cell>
          <cell r="W201">
            <v>1257</v>
          </cell>
          <cell r="X201" t="str">
            <v>Dummy</v>
          </cell>
        </row>
        <row r="202">
          <cell r="C202">
            <v>5215</v>
          </cell>
          <cell r="D202">
            <v>11350</v>
          </cell>
          <cell r="E202">
            <v>0.91449999999999998</v>
          </cell>
          <cell r="F202">
            <v>13481</v>
          </cell>
          <cell r="G202">
            <v>22102</v>
          </cell>
          <cell r="H202" t="str">
            <v>Dummy</v>
          </cell>
          <cell r="I202" t="str">
            <v>Dummy</v>
          </cell>
          <cell r="J202" t="str">
            <v>Dummy</v>
          </cell>
          <cell r="K202" t="str">
            <v>Dummy</v>
          </cell>
          <cell r="L202" t="str">
            <v>Dummy</v>
          </cell>
          <cell r="M202">
            <v>1.0591999999999999</v>
          </cell>
          <cell r="N202">
            <v>3.7368000000000001</v>
          </cell>
          <cell r="O202">
            <v>930</v>
          </cell>
          <cell r="P202">
            <v>17.649999999999999</v>
          </cell>
          <cell r="Q202">
            <v>2064</v>
          </cell>
          <cell r="R202">
            <v>467</v>
          </cell>
          <cell r="S202" t="str">
            <v>Dummy</v>
          </cell>
          <cell r="T202" t="str">
            <v>Dummy</v>
          </cell>
          <cell r="U202">
            <v>524</v>
          </cell>
          <cell r="V202">
            <v>1020</v>
          </cell>
          <cell r="W202">
            <v>1257</v>
          </cell>
          <cell r="X202" t="str">
            <v>Dummy</v>
          </cell>
        </row>
        <row r="203">
          <cell r="C203">
            <v>5139</v>
          </cell>
          <cell r="D203">
            <v>11382</v>
          </cell>
          <cell r="E203">
            <v>0.91449999999999998</v>
          </cell>
          <cell r="F203">
            <v>13463</v>
          </cell>
          <cell r="G203">
            <v>22102</v>
          </cell>
          <cell r="H203" t="str">
            <v>Dummy</v>
          </cell>
          <cell r="I203" t="str">
            <v>Dummy</v>
          </cell>
          <cell r="J203" t="str">
            <v>Dummy</v>
          </cell>
          <cell r="K203" t="str">
            <v>Dummy</v>
          </cell>
          <cell r="L203" t="str">
            <v>Dummy</v>
          </cell>
          <cell r="M203">
            <v>1.0591999999999999</v>
          </cell>
          <cell r="N203">
            <v>3.7368000000000001</v>
          </cell>
          <cell r="O203">
            <v>938</v>
          </cell>
          <cell r="P203">
            <v>17.559999999999999</v>
          </cell>
          <cell r="Q203">
            <v>2075</v>
          </cell>
          <cell r="R203">
            <v>465</v>
          </cell>
          <cell r="S203" t="str">
            <v>Dummy</v>
          </cell>
          <cell r="T203" t="str">
            <v>Dummy</v>
          </cell>
          <cell r="U203">
            <v>524</v>
          </cell>
          <cell r="V203">
            <v>1020</v>
          </cell>
          <cell r="W203">
            <v>1257</v>
          </cell>
          <cell r="X203" t="str">
            <v>Dummy</v>
          </cell>
        </row>
        <row r="204">
          <cell r="C204">
            <v>5095</v>
          </cell>
          <cell r="D204">
            <v>11216</v>
          </cell>
          <cell r="E204">
            <v>0.91449999999999998</v>
          </cell>
          <cell r="F204">
            <v>13286</v>
          </cell>
          <cell r="G204">
            <v>21704</v>
          </cell>
          <cell r="H204" t="str">
            <v>Dummy</v>
          </cell>
          <cell r="I204" t="str">
            <v>Dummy</v>
          </cell>
          <cell r="J204" t="str">
            <v>Dummy</v>
          </cell>
          <cell r="K204" t="str">
            <v>Dummy</v>
          </cell>
          <cell r="L204" t="str">
            <v>Dummy</v>
          </cell>
          <cell r="M204">
            <v>1.0591999999999999</v>
          </cell>
          <cell r="N204">
            <v>3.7368000000000001</v>
          </cell>
          <cell r="O204">
            <v>935</v>
          </cell>
          <cell r="P204">
            <v>17.920000000000002</v>
          </cell>
          <cell r="Q204">
            <v>2070</v>
          </cell>
          <cell r="R204">
            <v>465</v>
          </cell>
          <cell r="S204" t="str">
            <v>Dummy</v>
          </cell>
          <cell r="T204" t="str">
            <v>Dummy</v>
          </cell>
          <cell r="U204">
            <v>524</v>
          </cell>
          <cell r="V204">
            <v>1020</v>
          </cell>
          <cell r="W204">
            <v>1257</v>
          </cell>
          <cell r="X204" t="str">
            <v>Dummy</v>
          </cell>
        </row>
        <row r="205">
          <cell r="C205">
            <v>4998</v>
          </cell>
          <cell r="D205">
            <v>11289</v>
          </cell>
          <cell r="E205">
            <v>0.91449999999999998</v>
          </cell>
          <cell r="F205">
            <v>13265</v>
          </cell>
          <cell r="G205">
            <v>21243</v>
          </cell>
          <cell r="H205" t="str">
            <v>Dummy</v>
          </cell>
          <cell r="I205" t="str">
            <v>Dummy</v>
          </cell>
          <cell r="J205" t="str">
            <v>Dummy</v>
          </cell>
          <cell r="K205" t="str">
            <v>Dummy</v>
          </cell>
          <cell r="L205" t="str">
            <v>Dummy</v>
          </cell>
          <cell r="M205">
            <v>1.0591999999999999</v>
          </cell>
          <cell r="N205">
            <v>3.7368000000000001</v>
          </cell>
          <cell r="O205">
            <v>934</v>
          </cell>
          <cell r="P205">
            <v>18.309999999999999</v>
          </cell>
          <cell r="Q205">
            <v>2033</v>
          </cell>
          <cell r="R205">
            <v>464</v>
          </cell>
          <cell r="S205" t="str">
            <v>Dummy</v>
          </cell>
          <cell r="T205" t="str">
            <v>Dummy</v>
          </cell>
          <cell r="U205">
            <v>524</v>
          </cell>
          <cell r="V205">
            <v>1020</v>
          </cell>
          <cell r="W205">
            <v>1257</v>
          </cell>
          <cell r="X205" t="str">
            <v>Dummy</v>
          </cell>
        </row>
        <row r="206">
          <cell r="C206">
            <v>5082</v>
          </cell>
          <cell r="D206">
            <v>11289</v>
          </cell>
          <cell r="E206">
            <v>0.91449999999999998</v>
          </cell>
          <cell r="F206">
            <v>13238</v>
          </cell>
          <cell r="G206">
            <v>21424</v>
          </cell>
          <cell r="H206" t="str">
            <v>Dummy</v>
          </cell>
          <cell r="I206" t="str">
            <v>Dummy</v>
          </cell>
          <cell r="J206" t="str">
            <v>Dummy</v>
          </cell>
          <cell r="K206" t="str">
            <v>Dummy</v>
          </cell>
          <cell r="L206" t="str">
            <v>Dummy</v>
          </cell>
          <cell r="M206">
            <v>1.0591999999999999</v>
          </cell>
          <cell r="N206">
            <v>3.7368000000000001</v>
          </cell>
          <cell r="O206">
            <v>931</v>
          </cell>
          <cell r="P206">
            <v>18.010000000000002</v>
          </cell>
          <cell r="Q206">
            <v>2012</v>
          </cell>
          <cell r="R206">
            <v>456</v>
          </cell>
          <cell r="S206" t="str">
            <v>Dummy</v>
          </cell>
          <cell r="T206" t="str">
            <v>Dummy</v>
          </cell>
          <cell r="U206">
            <v>524</v>
          </cell>
          <cell r="V206">
            <v>1020</v>
          </cell>
          <cell r="W206">
            <v>1257</v>
          </cell>
          <cell r="X206" t="str">
            <v>Dummy</v>
          </cell>
        </row>
        <row r="207">
          <cell r="C207">
            <v>5003</v>
          </cell>
          <cell r="D207">
            <v>11232</v>
          </cell>
          <cell r="E207">
            <v>0.91449999999999998</v>
          </cell>
          <cell r="F207">
            <v>13360</v>
          </cell>
          <cell r="G207">
            <v>21913</v>
          </cell>
          <cell r="H207" t="str">
            <v>Dummy</v>
          </cell>
          <cell r="I207" t="str">
            <v>Dummy</v>
          </cell>
          <cell r="J207" t="str">
            <v>Dummy</v>
          </cell>
          <cell r="K207" t="str">
            <v>Dummy</v>
          </cell>
          <cell r="L207" t="str">
            <v>Dummy</v>
          </cell>
          <cell r="M207">
            <v>1.0591999999999999</v>
          </cell>
          <cell r="N207">
            <v>3.7368000000000001</v>
          </cell>
          <cell r="O207">
            <v>917</v>
          </cell>
          <cell r="P207">
            <v>17.850000000000001</v>
          </cell>
          <cell r="Q207">
            <v>1990</v>
          </cell>
          <cell r="R207">
            <v>448</v>
          </cell>
          <cell r="S207" t="str">
            <v>Dummy</v>
          </cell>
          <cell r="T207" t="str">
            <v>Dummy</v>
          </cell>
          <cell r="U207">
            <v>524</v>
          </cell>
          <cell r="V207">
            <v>1020</v>
          </cell>
          <cell r="W207">
            <v>1257</v>
          </cell>
          <cell r="X207" t="str">
            <v>Dummy</v>
          </cell>
        </row>
        <row r="208">
          <cell r="C208">
            <v>4933</v>
          </cell>
          <cell r="D208">
            <v>11384</v>
          </cell>
          <cell r="E208">
            <v>0.91449999999999998</v>
          </cell>
          <cell r="F208">
            <v>13033</v>
          </cell>
          <cell r="G208">
            <v>21221</v>
          </cell>
          <cell r="H208" t="str">
            <v>Dummy</v>
          </cell>
          <cell r="I208" t="str">
            <v>Dummy</v>
          </cell>
          <cell r="J208" t="str">
            <v>Dummy</v>
          </cell>
          <cell r="K208" t="str">
            <v>Dummy</v>
          </cell>
          <cell r="L208" t="str">
            <v>Dummy</v>
          </cell>
          <cell r="M208">
            <v>1.0591999999999999</v>
          </cell>
          <cell r="N208">
            <v>3.7368000000000001</v>
          </cell>
          <cell r="O208">
            <v>921</v>
          </cell>
          <cell r="P208">
            <v>17.62</v>
          </cell>
          <cell r="Q208">
            <v>1987</v>
          </cell>
          <cell r="R208">
            <v>446</v>
          </cell>
          <cell r="S208" t="str">
            <v>Dummy</v>
          </cell>
          <cell r="T208" t="str">
            <v>Dummy</v>
          </cell>
          <cell r="U208">
            <v>524</v>
          </cell>
          <cell r="V208">
            <v>1020</v>
          </cell>
          <cell r="W208">
            <v>1257</v>
          </cell>
          <cell r="X208" t="str">
            <v>Dummy</v>
          </cell>
        </row>
        <row r="209">
          <cell r="C209">
            <v>5012</v>
          </cell>
          <cell r="D209">
            <v>11147</v>
          </cell>
          <cell r="E209">
            <v>0.91449999999999998</v>
          </cell>
          <cell r="F209">
            <v>13052</v>
          </cell>
          <cell r="G209">
            <v>21806</v>
          </cell>
          <cell r="H209" t="str">
            <v>Dummy</v>
          </cell>
          <cell r="I209" t="str">
            <v>Dummy</v>
          </cell>
          <cell r="J209" t="str">
            <v>Dummy</v>
          </cell>
          <cell r="K209" t="str">
            <v>Dummy</v>
          </cell>
          <cell r="L209" t="str">
            <v>Dummy</v>
          </cell>
          <cell r="M209">
            <v>1.0591999999999999</v>
          </cell>
          <cell r="N209">
            <v>3.7368000000000001</v>
          </cell>
          <cell r="O209">
            <v>927</v>
          </cell>
          <cell r="P209">
            <v>17.82</v>
          </cell>
          <cell r="Q209">
            <v>1969</v>
          </cell>
          <cell r="R209">
            <v>444</v>
          </cell>
          <cell r="S209" t="str">
            <v>Dummy</v>
          </cell>
          <cell r="T209" t="str">
            <v>Dummy</v>
          </cell>
          <cell r="U209">
            <v>524</v>
          </cell>
          <cell r="V209">
            <v>1020</v>
          </cell>
          <cell r="W209">
            <v>1257</v>
          </cell>
          <cell r="X209" t="str">
            <v>Dummy</v>
          </cell>
        </row>
        <row r="210">
          <cell r="C210">
            <v>4937</v>
          </cell>
          <cell r="D210">
            <v>11229</v>
          </cell>
          <cell r="E210">
            <v>0.91449999999999998</v>
          </cell>
          <cell r="F210">
            <v>13067</v>
          </cell>
          <cell r="G210">
            <v>21822</v>
          </cell>
          <cell r="H210" t="str">
            <v>Dummy</v>
          </cell>
          <cell r="I210" t="str">
            <v>Dummy</v>
          </cell>
          <cell r="J210" t="str">
            <v>Dummy</v>
          </cell>
          <cell r="K210" t="str">
            <v>Dummy</v>
          </cell>
          <cell r="L210" t="str">
            <v>Dummy</v>
          </cell>
          <cell r="M210">
            <v>1.0591999999999999</v>
          </cell>
          <cell r="N210">
            <v>3.7368000000000001</v>
          </cell>
          <cell r="O210">
            <v>940</v>
          </cell>
          <cell r="P210">
            <v>18.170000000000002</v>
          </cell>
          <cell r="Q210">
            <v>1999</v>
          </cell>
          <cell r="R210">
            <v>448</v>
          </cell>
          <cell r="S210" t="str">
            <v>Dummy</v>
          </cell>
          <cell r="T210" t="str">
            <v>Dummy</v>
          </cell>
          <cell r="U210">
            <v>524</v>
          </cell>
          <cell r="V210">
            <v>1020</v>
          </cell>
          <cell r="W210">
            <v>1257</v>
          </cell>
          <cell r="X210" t="str">
            <v>Dummy</v>
          </cell>
        </row>
        <row r="211">
          <cell r="C211">
            <v>4980</v>
          </cell>
          <cell r="D211">
            <v>11101</v>
          </cell>
          <cell r="E211">
            <v>0.91449999999999998</v>
          </cell>
          <cell r="F211">
            <v>13040</v>
          </cell>
          <cell r="G211">
            <v>22185</v>
          </cell>
          <cell r="H211" t="str">
            <v>Dummy</v>
          </cell>
          <cell r="I211" t="str">
            <v>Dummy</v>
          </cell>
          <cell r="J211" t="str">
            <v>Dummy</v>
          </cell>
          <cell r="K211" t="str">
            <v>Dummy</v>
          </cell>
          <cell r="L211" t="str">
            <v>Dummy</v>
          </cell>
          <cell r="M211">
            <v>1.0591999999999999</v>
          </cell>
          <cell r="N211">
            <v>3.7368000000000001</v>
          </cell>
          <cell r="O211">
            <v>963</v>
          </cell>
          <cell r="P211">
            <v>18.38</v>
          </cell>
          <cell r="Q211">
            <v>2030</v>
          </cell>
          <cell r="R211">
            <v>454</v>
          </cell>
          <cell r="S211" t="str">
            <v>Dummy</v>
          </cell>
          <cell r="T211" t="str">
            <v>Dummy</v>
          </cell>
          <cell r="U211">
            <v>524</v>
          </cell>
          <cell r="V211">
            <v>1020</v>
          </cell>
          <cell r="W211">
            <v>1257</v>
          </cell>
          <cell r="X211" t="str">
            <v>Dummy</v>
          </cell>
        </row>
        <row r="212">
          <cell r="C212">
            <v>4921</v>
          </cell>
          <cell r="D212">
            <v>11055</v>
          </cell>
          <cell r="E212">
            <v>0.91449999999999998</v>
          </cell>
          <cell r="F212">
            <v>13010</v>
          </cell>
          <cell r="G212">
            <v>22014</v>
          </cell>
          <cell r="H212" t="str">
            <v>Dummy</v>
          </cell>
          <cell r="I212" t="str">
            <v>Dummy</v>
          </cell>
          <cell r="J212" t="str">
            <v>Dummy</v>
          </cell>
          <cell r="K212" t="str">
            <v>Dummy</v>
          </cell>
          <cell r="L212" t="str">
            <v>Dummy</v>
          </cell>
          <cell r="M212">
            <v>1.0591999999999999</v>
          </cell>
          <cell r="N212">
            <v>3.7368000000000001</v>
          </cell>
          <cell r="O212">
            <v>968</v>
          </cell>
          <cell r="P212">
            <v>18.690000000000001</v>
          </cell>
          <cell r="Q212">
            <v>2017</v>
          </cell>
          <cell r="R212">
            <v>451</v>
          </cell>
          <cell r="S212" t="str">
            <v>Dummy</v>
          </cell>
          <cell r="T212" t="str">
            <v>Dummy</v>
          </cell>
          <cell r="U212">
            <v>524</v>
          </cell>
          <cell r="V212">
            <v>1020</v>
          </cell>
          <cell r="W212">
            <v>1257</v>
          </cell>
          <cell r="X212" t="str">
            <v>Dummy</v>
          </cell>
        </row>
        <row r="213">
          <cell r="C213">
            <v>4816</v>
          </cell>
          <cell r="D213">
            <v>10963</v>
          </cell>
          <cell r="E213">
            <v>0.91449999999999998</v>
          </cell>
          <cell r="F213">
            <v>12755</v>
          </cell>
          <cell r="G213">
            <v>21175</v>
          </cell>
          <cell r="H213" t="str">
            <v>Dummy</v>
          </cell>
          <cell r="I213" t="str">
            <v>Dummy</v>
          </cell>
          <cell r="J213" t="str">
            <v>Dummy</v>
          </cell>
          <cell r="K213" t="str">
            <v>Dummy</v>
          </cell>
          <cell r="L213" t="str">
            <v>Dummy</v>
          </cell>
          <cell r="M213">
            <v>1.0591999999999999</v>
          </cell>
          <cell r="N213">
            <v>3.7368000000000001</v>
          </cell>
          <cell r="O213">
            <v>986</v>
          </cell>
          <cell r="P213">
            <v>19.3</v>
          </cell>
          <cell r="Q213">
            <v>1987</v>
          </cell>
          <cell r="R213">
            <v>450</v>
          </cell>
          <cell r="S213" t="str">
            <v>Dummy</v>
          </cell>
          <cell r="T213" t="str">
            <v>Dummy</v>
          </cell>
          <cell r="U213">
            <v>524</v>
          </cell>
          <cell r="V213">
            <v>1020</v>
          </cell>
          <cell r="W213">
            <v>1257</v>
          </cell>
          <cell r="X213" t="str">
            <v>Dummy</v>
          </cell>
        </row>
        <row r="214">
          <cell r="C214">
            <v>4871</v>
          </cell>
          <cell r="D214">
            <v>11239</v>
          </cell>
          <cell r="E214">
            <v>0.91449999999999998</v>
          </cell>
          <cell r="F214">
            <v>12761</v>
          </cell>
          <cell r="G214">
            <v>21224</v>
          </cell>
          <cell r="H214" t="str">
            <v>Dummy</v>
          </cell>
          <cell r="I214" t="str">
            <v>Dummy</v>
          </cell>
          <cell r="J214" t="str">
            <v>Dummy</v>
          </cell>
          <cell r="K214" t="str">
            <v>Dummy</v>
          </cell>
          <cell r="L214" t="str">
            <v>Dummy</v>
          </cell>
          <cell r="M214">
            <v>1.0591999999999999</v>
          </cell>
          <cell r="N214">
            <v>3.7368000000000001</v>
          </cell>
          <cell r="O214">
            <v>978</v>
          </cell>
          <cell r="P214">
            <v>18.829999999999998</v>
          </cell>
          <cell r="Q214">
            <v>1951</v>
          </cell>
          <cell r="R214">
            <v>438</v>
          </cell>
          <cell r="S214" t="str">
            <v>Dummy</v>
          </cell>
          <cell r="T214" t="str">
            <v>Dummy</v>
          </cell>
          <cell r="U214">
            <v>524</v>
          </cell>
          <cell r="V214">
            <v>1020</v>
          </cell>
          <cell r="W214">
            <v>1257</v>
          </cell>
          <cell r="X214" t="str">
            <v>Dummy</v>
          </cell>
        </row>
        <row r="215">
          <cell r="C215">
            <v>4901</v>
          </cell>
          <cell r="D215">
            <v>11447</v>
          </cell>
          <cell r="E215">
            <v>0.91449999999999998</v>
          </cell>
          <cell r="F215">
            <v>12888</v>
          </cell>
          <cell r="G215">
            <v>21735</v>
          </cell>
          <cell r="H215" t="str">
            <v>Dummy</v>
          </cell>
          <cell r="I215" t="str">
            <v>Dummy</v>
          </cell>
          <cell r="J215" t="str">
            <v>Dummy</v>
          </cell>
          <cell r="K215" t="str">
            <v>Dummy</v>
          </cell>
          <cell r="L215" t="str">
            <v>Dummy</v>
          </cell>
          <cell r="M215">
            <v>1.0591999999999999</v>
          </cell>
          <cell r="N215">
            <v>3.7368000000000001</v>
          </cell>
          <cell r="O215">
            <v>966</v>
          </cell>
          <cell r="P215">
            <v>18.670000000000002</v>
          </cell>
          <cell r="Q215">
            <v>1893</v>
          </cell>
          <cell r="R215">
            <v>424</v>
          </cell>
          <cell r="S215" t="str">
            <v>Dummy</v>
          </cell>
          <cell r="T215" t="str">
            <v>Dummy</v>
          </cell>
          <cell r="U215">
            <v>524</v>
          </cell>
          <cell r="V215">
            <v>1020</v>
          </cell>
          <cell r="W215">
            <v>1257</v>
          </cell>
          <cell r="X215" t="str">
            <v>Dummy</v>
          </cell>
        </row>
        <row r="216">
          <cell r="C216">
            <v>4840</v>
          </cell>
          <cell r="D216">
            <v>11497</v>
          </cell>
          <cell r="E216">
            <v>0.91449999999999998</v>
          </cell>
          <cell r="F216">
            <v>12804</v>
          </cell>
          <cell r="G216">
            <v>21874</v>
          </cell>
          <cell r="H216" t="str">
            <v>Dummy</v>
          </cell>
          <cell r="I216" t="str">
            <v>Dummy</v>
          </cell>
          <cell r="J216" t="str">
            <v>Dummy</v>
          </cell>
          <cell r="K216" t="str">
            <v>Dummy</v>
          </cell>
          <cell r="L216" t="str">
            <v>Dummy</v>
          </cell>
          <cell r="M216">
            <v>1.0591999999999999</v>
          </cell>
          <cell r="N216">
            <v>3.7368000000000001</v>
          </cell>
          <cell r="O216">
            <v>960</v>
          </cell>
          <cell r="P216">
            <v>18.55</v>
          </cell>
          <cell r="Q216">
            <v>1849</v>
          </cell>
          <cell r="R216">
            <v>419</v>
          </cell>
          <cell r="S216" t="str">
            <v>Dummy</v>
          </cell>
          <cell r="T216" t="str">
            <v>Dummy</v>
          </cell>
          <cell r="U216">
            <v>524</v>
          </cell>
          <cell r="V216">
            <v>1020</v>
          </cell>
          <cell r="W216">
            <v>1257</v>
          </cell>
          <cell r="X216" t="str">
            <v>Dummy</v>
          </cell>
        </row>
        <row r="217">
          <cell r="C217">
            <v>5012</v>
          </cell>
          <cell r="D217">
            <v>11467</v>
          </cell>
          <cell r="E217">
            <v>0.91449999999999998</v>
          </cell>
          <cell r="F217">
            <v>12804</v>
          </cell>
          <cell r="G217">
            <v>22533</v>
          </cell>
          <cell r="H217" t="str">
            <v>Dummy</v>
          </cell>
          <cell r="I217" t="str">
            <v>Dummy</v>
          </cell>
          <cell r="J217" t="str">
            <v>Dummy</v>
          </cell>
          <cell r="K217" t="str">
            <v>Dummy</v>
          </cell>
          <cell r="L217" t="str">
            <v>Dummy</v>
          </cell>
          <cell r="M217">
            <v>1.0591999999999999</v>
          </cell>
          <cell r="N217">
            <v>3.7368000000000001</v>
          </cell>
          <cell r="O217">
            <v>961</v>
          </cell>
          <cell r="P217">
            <v>18.350000000000001</v>
          </cell>
          <cell r="Q217">
            <v>1852</v>
          </cell>
          <cell r="R217">
            <v>418</v>
          </cell>
          <cell r="S217" t="str">
            <v>Dummy</v>
          </cell>
          <cell r="T217" t="str">
            <v>Dummy</v>
          </cell>
          <cell r="U217">
            <v>524</v>
          </cell>
          <cell r="V217">
            <v>1020</v>
          </cell>
          <cell r="W217">
            <v>1257</v>
          </cell>
          <cell r="X217" t="str">
            <v>Dummy</v>
          </cell>
        </row>
        <row r="218">
          <cell r="C218">
            <v>5006</v>
          </cell>
          <cell r="D218">
            <v>11603</v>
          </cell>
          <cell r="E218">
            <v>0.91449999999999998</v>
          </cell>
          <cell r="F218">
            <v>13185</v>
          </cell>
          <cell r="G218">
            <v>22527</v>
          </cell>
          <cell r="H218" t="str">
            <v>Dummy</v>
          </cell>
          <cell r="I218" t="str">
            <v>Dummy</v>
          </cell>
          <cell r="J218" t="str">
            <v>Dummy</v>
          </cell>
          <cell r="K218" t="str">
            <v>Dummy</v>
          </cell>
          <cell r="L218" t="str">
            <v>Dummy</v>
          </cell>
          <cell r="M218">
            <v>1.0591999999999999</v>
          </cell>
          <cell r="N218">
            <v>3.7368000000000001</v>
          </cell>
          <cell r="O218">
            <v>962</v>
          </cell>
          <cell r="P218">
            <v>18.600000000000001</v>
          </cell>
          <cell r="Q218">
            <v>1865</v>
          </cell>
          <cell r="R218">
            <v>417</v>
          </cell>
          <cell r="S218" t="str">
            <v>Dummy</v>
          </cell>
          <cell r="T218" t="str">
            <v>Dummy</v>
          </cell>
          <cell r="U218">
            <v>524</v>
          </cell>
          <cell r="V218">
            <v>1020</v>
          </cell>
          <cell r="W218">
            <v>1257</v>
          </cell>
          <cell r="X218" t="str">
            <v>Dummy</v>
          </cell>
        </row>
        <row r="219">
          <cell r="C219">
            <v>5105</v>
          </cell>
          <cell r="D219">
            <v>11632</v>
          </cell>
          <cell r="E219">
            <v>0.96230000000000004</v>
          </cell>
          <cell r="F219">
            <v>13313</v>
          </cell>
          <cell r="G219">
            <v>23135</v>
          </cell>
          <cell r="H219" t="str">
            <v>Dummy</v>
          </cell>
          <cell r="I219" t="str">
            <v>Dummy</v>
          </cell>
          <cell r="J219" t="str">
            <v>Dummy</v>
          </cell>
          <cell r="K219" t="str">
            <v>Dummy</v>
          </cell>
          <cell r="L219" t="str">
            <v>Dummy</v>
          </cell>
          <cell r="M219">
            <v>0.85350000000000004</v>
          </cell>
          <cell r="N219">
            <v>3.7824</v>
          </cell>
          <cell r="O219">
            <v>927</v>
          </cell>
          <cell r="P219">
            <v>17.59</v>
          </cell>
          <cell r="Q219">
            <v>1771</v>
          </cell>
          <cell r="R219">
            <v>387</v>
          </cell>
          <cell r="S219">
            <v>125</v>
          </cell>
          <cell r="T219" t="str">
            <v>Dummy</v>
          </cell>
          <cell r="U219">
            <v>590</v>
          </cell>
          <cell r="V219">
            <v>783</v>
          </cell>
          <cell r="W219">
            <v>1384</v>
          </cell>
          <cell r="X219" t="str">
            <v>Dummy</v>
          </cell>
        </row>
        <row r="220">
          <cell r="C220">
            <v>5144</v>
          </cell>
          <cell r="D220">
            <v>11349</v>
          </cell>
          <cell r="E220">
            <v>0.95620000000000005</v>
          </cell>
          <cell r="F220">
            <v>13603</v>
          </cell>
          <cell r="G220">
            <v>23088</v>
          </cell>
          <cell r="H220" t="str">
            <v>Dummy</v>
          </cell>
          <cell r="I220" t="str">
            <v>Dummy</v>
          </cell>
          <cell r="J220" t="str">
            <v>Dummy</v>
          </cell>
          <cell r="K220" t="str">
            <v>Dummy</v>
          </cell>
          <cell r="L220" t="str">
            <v>Dummy</v>
          </cell>
          <cell r="M220">
            <v>0.83850000000000002</v>
          </cell>
          <cell r="N220">
            <v>3.7037</v>
          </cell>
          <cell r="O220">
            <v>928</v>
          </cell>
          <cell r="P220">
            <v>17.52</v>
          </cell>
          <cell r="Q220">
            <v>1729</v>
          </cell>
          <cell r="R220">
            <v>388</v>
          </cell>
          <cell r="S220">
            <v>126</v>
          </cell>
          <cell r="T220" t="str">
            <v>Dummy</v>
          </cell>
          <cell r="U220">
            <v>592</v>
          </cell>
          <cell r="V220">
            <v>787</v>
          </cell>
          <cell r="W220">
            <v>1373</v>
          </cell>
          <cell r="X220" t="str">
            <v>Dummy</v>
          </cell>
        </row>
        <row r="221">
          <cell r="C221">
            <v>4971</v>
          </cell>
          <cell r="D221">
            <v>11370</v>
          </cell>
          <cell r="E221">
            <v>0.95379999999999998</v>
          </cell>
          <cell r="F221">
            <v>13335</v>
          </cell>
          <cell r="G221">
            <v>22741</v>
          </cell>
          <cell r="H221" t="str">
            <v>Dummy</v>
          </cell>
          <cell r="I221">
            <v>0.74139999999999995</v>
          </cell>
          <cell r="J221">
            <v>4.1109999999999998</v>
          </cell>
          <cell r="K221">
            <v>107.95</v>
          </cell>
          <cell r="L221">
            <v>1.5586034912718205</v>
          </cell>
          <cell r="M221">
            <v>0.82289999999999996</v>
          </cell>
          <cell r="N221">
            <v>3.7216</v>
          </cell>
          <cell r="O221">
            <v>921</v>
          </cell>
          <cell r="P221">
            <v>17.55</v>
          </cell>
          <cell r="Q221">
            <v>1726</v>
          </cell>
          <cell r="R221">
            <v>383</v>
          </cell>
          <cell r="S221">
            <v>124</v>
          </cell>
          <cell r="T221" t="str">
            <v>Dummy</v>
          </cell>
          <cell r="U221">
            <v>596</v>
          </cell>
          <cell r="V221">
            <v>811</v>
          </cell>
          <cell r="W221">
            <v>1386</v>
          </cell>
          <cell r="X221" t="str">
            <v>Dummy</v>
          </cell>
        </row>
        <row r="222">
          <cell r="C222">
            <v>4922</v>
          </cell>
          <cell r="D222">
            <v>11131</v>
          </cell>
          <cell r="E222">
            <v>0.95379999999999998</v>
          </cell>
          <cell r="F222">
            <v>13354</v>
          </cell>
          <cell r="G222">
            <v>22687</v>
          </cell>
          <cell r="H222" t="str">
            <v>Dummy</v>
          </cell>
          <cell r="I222">
            <v>0.74139999999999995</v>
          </cell>
          <cell r="J222">
            <v>4.0179999999999998</v>
          </cell>
          <cell r="K222">
            <v>107.95</v>
          </cell>
          <cell r="L222">
            <v>1.5586034912718205</v>
          </cell>
          <cell r="M222">
            <v>0.85840000000000005</v>
          </cell>
          <cell r="N222">
            <v>3.7292000000000001</v>
          </cell>
          <cell r="O222">
            <v>924</v>
          </cell>
          <cell r="P222">
            <v>17.47</v>
          </cell>
          <cell r="Q222">
            <v>1756</v>
          </cell>
          <cell r="R222">
            <v>393</v>
          </cell>
          <cell r="S222">
            <v>125</v>
          </cell>
          <cell r="T222" t="str">
            <v>Dummy</v>
          </cell>
          <cell r="U222">
            <v>601</v>
          </cell>
          <cell r="V222">
            <v>797</v>
          </cell>
          <cell r="W222">
            <v>1396</v>
          </cell>
          <cell r="X222" t="str">
            <v>Dummy</v>
          </cell>
        </row>
        <row r="223">
          <cell r="C223">
            <v>4847</v>
          </cell>
          <cell r="D223">
            <v>11397</v>
          </cell>
          <cell r="E223">
            <v>0.95289999999999997</v>
          </cell>
          <cell r="F223">
            <v>13159</v>
          </cell>
          <cell r="G223">
            <v>22258</v>
          </cell>
          <cell r="H223" t="str">
            <v>Dummy</v>
          </cell>
          <cell r="I223">
            <v>0.74</v>
          </cell>
          <cell r="J223">
            <v>4.0439999999999996</v>
          </cell>
          <cell r="K223">
            <v>108.11</v>
          </cell>
          <cell r="L223">
            <v>1.5586034912718205</v>
          </cell>
          <cell r="M223">
            <v>0.83350000000000002</v>
          </cell>
          <cell r="N223">
            <v>3.6894</v>
          </cell>
          <cell r="O223">
            <v>917</v>
          </cell>
          <cell r="P223">
            <v>17.420000000000002</v>
          </cell>
          <cell r="Q223">
            <v>1757</v>
          </cell>
          <cell r="R223">
            <v>389</v>
          </cell>
          <cell r="S223">
            <v>122</v>
          </cell>
          <cell r="T223" t="str">
            <v>Dummy</v>
          </cell>
          <cell r="U223">
            <v>613</v>
          </cell>
          <cell r="V223">
            <v>792</v>
          </cell>
          <cell r="W223">
            <v>1391</v>
          </cell>
          <cell r="X223" t="str">
            <v>Dummy</v>
          </cell>
        </row>
        <row r="224">
          <cell r="C224">
            <v>4937</v>
          </cell>
          <cell r="D224">
            <v>11583</v>
          </cell>
          <cell r="E224">
            <v>0.94489999999999996</v>
          </cell>
          <cell r="F224">
            <v>13368</v>
          </cell>
          <cell r="G224">
            <v>22691</v>
          </cell>
          <cell r="H224" t="str">
            <v>Dummy</v>
          </cell>
          <cell r="I224">
            <v>0.7359</v>
          </cell>
          <cell r="J224">
            <v>4.048</v>
          </cell>
          <cell r="K224">
            <v>107.99</v>
          </cell>
          <cell r="L224">
            <v>1.5586034912718205</v>
          </cell>
          <cell r="M224">
            <v>0.83899999999999997</v>
          </cell>
          <cell r="N224">
            <v>3.7204000000000002</v>
          </cell>
          <cell r="O224">
            <v>898</v>
          </cell>
          <cell r="P224">
            <v>17.12</v>
          </cell>
          <cell r="Q224">
            <v>1726</v>
          </cell>
          <cell r="R224">
            <v>376</v>
          </cell>
          <cell r="S224">
            <v>126</v>
          </cell>
          <cell r="T224" t="str">
            <v>Dummy</v>
          </cell>
          <cell r="U224">
            <v>621</v>
          </cell>
          <cell r="V224">
            <v>787</v>
          </cell>
          <cell r="W224">
            <v>1405</v>
          </cell>
          <cell r="X224" t="str">
            <v>Dummy</v>
          </cell>
        </row>
        <row r="225">
          <cell r="C225">
            <v>4977</v>
          </cell>
          <cell r="D225">
            <v>11378</v>
          </cell>
          <cell r="E225">
            <v>0.93920000000000003</v>
          </cell>
          <cell r="F225">
            <v>13377</v>
          </cell>
          <cell r="G225">
            <v>22731</v>
          </cell>
          <cell r="H225" t="str">
            <v>Dummy</v>
          </cell>
          <cell r="I225">
            <v>0.73140000000000005</v>
          </cell>
          <cell r="J225">
            <v>3.9790000000000001</v>
          </cell>
          <cell r="K225">
            <v>107.68</v>
          </cell>
          <cell r="L225">
            <v>1.5578750584203147</v>
          </cell>
          <cell r="M225">
            <v>0.85580000000000001</v>
          </cell>
          <cell r="N225">
            <v>3.7113999999999998</v>
          </cell>
          <cell r="O225">
            <v>918</v>
          </cell>
          <cell r="P225">
            <v>17.48</v>
          </cell>
          <cell r="Q225">
            <v>1758</v>
          </cell>
          <cell r="R225">
            <v>382</v>
          </cell>
          <cell r="S225">
            <v>123</v>
          </cell>
          <cell r="T225" t="str">
            <v>Dummy</v>
          </cell>
          <cell r="U225">
            <v>607</v>
          </cell>
          <cell r="V225">
            <v>783</v>
          </cell>
          <cell r="W225">
            <v>1404</v>
          </cell>
          <cell r="X225" t="str">
            <v>Dummy</v>
          </cell>
        </row>
        <row r="226">
          <cell r="C226">
            <v>4904</v>
          </cell>
          <cell r="D226">
            <v>11326</v>
          </cell>
          <cell r="E226">
            <v>0.93920000000000003</v>
          </cell>
          <cell r="F226">
            <v>13095</v>
          </cell>
          <cell r="G226">
            <v>22863</v>
          </cell>
          <cell r="H226" t="str">
            <v>Dummy</v>
          </cell>
          <cell r="I226">
            <v>0.73140000000000005</v>
          </cell>
          <cell r="J226">
            <v>3.9790000000000001</v>
          </cell>
          <cell r="K226">
            <v>107.68</v>
          </cell>
          <cell r="L226">
            <v>1.5578750584203147</v>
          </cell>
          <cell r="M226">
            <v>0.85580000000000001</v>
          </cell>
          <cell r="N226">
            <v>3.7113999999999998</v>
          </cell>
          <cell r="O226">
            <v>913</v>
          </cell>
          <cell r="P226">
            <v>17.59</v>
          </cell>
          <cell r="Q226">
            <v>1675</v>
          </cell>
          <cell r="R226">
            <v>367</v>
          </cell>
          <cell r="S226">
            <v>123</v>
          </cell>
          <cell r="T226" t="str">
            <v>Dummy</v>
          </cell>
          <cell r="U226">
            <v>607</v>
          </cell>
          <cell r="V226">
            <v>783</v>
          </cell>
          <cell r="W226">
            <v>1404</v>
          </cell>
          <cell r="X226" t="str">
            <v>Dummy</v>
          </cell>
        </row>
        <row r="227">
          <cell r="C227">
            <v>4888</v>
          </cell>
          <cell r="D227">
            <v>11284</v>
          </cell>
          <cell r="E227">
            <v>0.93920000000000003</v>
          </cell>
          <cell r="F227">
            <v>12933</v>
          </cell>
          <cell r="G227">
            <v>22515</v>
          </cell>
          <cell r="H227" t="str">
            <v>Dummy</v>
          </cell>
          <cell r="I227">
            <v>0.73140000000000005</v>
          </cell>
          <cell r="J227">
            <v>3.9790000000000001</v>
          </cell>
          <cell r="K227">
            <v>107.68</v>
          </cell>
          <cell r="L227">
            <v>1.5578750584203147</v>
          </cell>
          <cell r="M227">
            <v>0.85580000000000001</v>
          </cell>
          <cell r="N227">
            <v>3.7113999999999998</v>
          </cell>
          <cell r="O227">
            <v>906</v>
          </cell>
          <cell r="P227">
            <v>17.37</v>
          </cell>
          <cell r="Q227">
            <v>1587</v>
          </cell>
          <cell r="R227">
            <v>360</v>
          </cell>
          <cell r="S227">
            <v>123</v>
          </cell>
          <cell r="T227" t="str">
            <v>Dummy</v>
          </cell>
          <cell r="U227">
            <v>607</v>
          </cell>
          <cell r="V227">
            <v>783</v>
          </cell>
          <cell r="W227">
            <v>1404</v>
          </cell>
          <cell r="X227" t="str">
            <v>Dummy</v>
          </cell>
        </row>
        <row r="228">
          <cell r="C228">
            <v>4820</v>
          </cell>
          <cell r="D228">
            <v>11615</v>
          </cell>
          <cell r="E228">
            <v>0.93920000000000003</v>
          </cell>
          <cell r="F228">
            <v>12915</v>
          </cell>
          <cell r="G228">
            <v>21950</v>
          </cell>
          <cell r="H228" t="str">
            <v>Dummy</v>
          </cell>
          <cell r="I228">
            <v>0.73140000000000005</v>
          </cell>
          <cell r="J228">
            <v>3.9790000000000001</v>
          </cell>
          <cell r="K228">
            <v>107.68</v>
          </cell>
          <cell r="L228">
            <v>1.5578750584203147</v>
          </cell>
          <cell r="M228">
            <v>0.85580000000000001</v>
          </cell>
          <cell r="N228">
            <v>3.7113999999999998</v>
          </cell>
          <cell r="O228">
            <v>882</v>
          </cell>
          <cell r="P228">
            <v>16.670000000000002</v>
          </cell>
          <cell r="Q228">
            <v>1565</v>
          </cell>
          <cell r="R228">
            <v>354</v>
          </cell>
          <cell r="S228">
            <v>123</v>
          </cell>
          <cell r="T228" t="str">
            <v>Dummy</v>
          </cell>
          <cell r="U228">
            <v>607</v>
          </cell>
          <cell r="V228">
            <v>783</v>
          </cell>
          <cell r="W228">
            <v>1404</v>
          </cell>
          <cell r="X228" t="str">
            <v>Dummy</v>
          </cell>
        </row>
        <row r="229">
          <cell r="C229">
            <v>4969</v>
          </cell>
          <cell r="D229">
            <v>11656</v>
          </cell>
          <cell r="E229">
            <v>0.93920000000000003</v>
          </cell>
          <cell r="F229">
            <v>13255</v>
          </cell>
          <cell r="G229">
            <v>21950</v>
          </cell>
          <cell r="H229" t="str">
            <v>Dummy</v>
          </cell>
          <cell r="I229">
            <v>0.73140000000000005</v>
          </cell>
          <cell r="J229">
            <v>3.9790000000000001</v>
          </cell>
          <cell r="K229">
            <v>107.68</v>
          </cell>
          <cell r="L229">
            <v>1.5578750584203147</v>
          </cell>
          <cell r="M229">
            <v>0.85580000000000001</v>
          </cell>
          <cell r="N229">
            <v>3.7113999999999998</v>
          </cell>
          <cell r="O229">
            <v>880</v>
          </cell>
          <cell r="P229">
            <v>16.739999999999998</v>
          </cell>
          <cell r="Q229">
            <v>1612</v>
          </cell>
          <cell r="R229">
            <v>364</v>
          </cell>
          <cell r="S229">
            <v>123</v>
          </cell>
          <cell r="T229" t="str">
            <v>Dummy</v>
          </cell>
          <cell r="U229">
            <v>607</v>
          </cell>
          <cell r="V229">
            <v>783</v>
          </cell>
          <cell r="W229">
            <v>1404</v>
          </cell>
          <cell r="X229" t="str">
            <v>Dummy</v>
          </cell>
        </row>
        <row r="230">
          <cell r="C230">
            <v>4983</v>
          </cell>
          <cell r="D230">
            <v>11431</v>
          </cell>
          <cell r="E230">
            <v>0.93920000000000003</v>
          </cell>
          <cell r="F230">
            <v>13125</v>
          </cell>
          <cell r="G230">
            <v>22104</v>
          </cell>
          <cell r="H230" t="str">
            <v>Dummy</v>
          </cell>
          <cell r="I230">
            <v>0.73140000000000005</v>
          </cell>
          <cell r="J230">
            <v>3.9790000000000001</v>
          </cell>
          <cell r="K230">
            <v>107.68</v>
          </cell>
          <cell r="L230">
            <v>1.5578750584203147</v>
          </cell>
          <cell r="M230">
            <v>0.85580000000000001</v>
          </cell>
          <cell r="N230">
            <v>3.7113999999999998</v>
          </cell>
          <cell r="O230">
            <v>872</v>
          </cell>
          <cell r="P230">
            <v>16.59</v>
          </cell>
          <cell r="Q230">
            <v>1600</v>
          </cell>
          <cell r="R230">
            <v>355</v>
          </cell>
          <cell r="S230">
            <v>123</v>
          </cell>
          <cell r="T230" t="str">
            <v>Dummy</v>
          </cell>
          <cell r="U230">
            <v>607</v>
          </cell>
          <cell r="V230">
            <v>783</v>
          </cell>
          <cell r="W230">
            <v>1404</v>
          </cell>
          <cell r="X230" t="str">
            <v>Dummy</v>
          </cell>
        </row>
        <row r="231">
          <cell r="C231">
            <v>4986</v>
          </cell>
          <cell r="D231">
            <v>11740</v>
          </cell>
          <cell r="E231">
            <v>0.93920000000000003</v>
          </cell>
          <cell r="F231">
            <v>13168</v>
          </cell>
          <cell r="G231">
            <v>21885</v>
          </cell>
          <cell r="H231" t="str">
            <v>Dummy</v>
          </cell>
          <cell r="I231">
            <v>0.73140000000000005</v>
          </cell>
          <cell r="J231">
            <v>3.9790000000000001</v>
          </cell>
          <cell r="K231">
            <v>107.68</v>
          </cell>
          <cell r="L231">
            <v>1.5578750584203147</v>
          </cell>
          <cell r="M231">
            <v>0.85580000000000001</v>
          </cell>
          <cell r="N231">
            <v>3.7113999999999998</v>
          </cell>
          <cell r="O231">
            <v>853</v>
          </cell>
          <cell r="P231">
            <v>15.76</v>
          </cell>
          <cell r="Q231">
            <v>1552</v>
          </cell>
          <cell r="R231">
            <v>345</v>
          </cell>
          <cell r="S231">
            <v>123</v>
          </cell>
          <cell r="T231" t="str">
            <v>Dummy</v>
          </cell>
          <cell r="U231">
            <v>607</v>
          </cell>
          <cell r="V231">
            <v>783</v>
          </cell>
          <cell r="W231">
            <v>1404</v>
          </cell>
          <cell r="X231" t="str">
            <v>Dummy</v>
          </cell>
        </row>
        <row r="232">
          <cell r="C232">
            <v>5026</v>
          </cell>
          <cell r="D232">
            <v>11782</v>
          </cell>
          <cell r="E232">
            <v>0.93920000000000003</v>
          </cell>
          <cell r="F232">
            <v>13431</v>
          </cell>
          <cell r="G232">
            <v>21859</v>
          </cell>
          <cell r="H232" t="str">
            <v>Dummy</v>
          </cell>
          <cell r="I232">
            <v>0.73140000000000005</v>
          </cell>
          <cell r="J232">
            <v>3.9790000000000001</v>
          </cell>
          <cell r="K232">
            <v>107.68</v>
          </cell>
          <cell r="L232">
            <v>1.5578750584203147</v>
          </cell>
          <cell r="M232">
            <v>0.85580000000000001</v>
          </cell>
          <cell r="N232">
            <v>3.7113999999999998</v>
          </cell>
          <cell r="O232">
            <v>853</v>
          </cell>
          <cell r="P232">
            <v>15.34</v>
          </cell>
          <cell r="Q232">
            <v>1543</v>
          </cell>
          <cell r="R232">
            <v>336</v>
          </cell>
          <cell r="S232">
            <v>123</v>
          </cell>
          <cell r="T232" t="str">
            <v>Dummy</v>
          </cell>
          <cell r="U232">
            <v>607</v>
          </cell>
          <cell r="V232">
            <v>783</v>
          </cell>
          <cell r="W232">
            <v>1404</v>
          </cell>
          <cell r="X232" t="str">
            <v>Dummy</v>
          </cell>
        </row>
        <row r="233">
          <cell r="C233">
            <v>5054</v>
          </cell>
          <cell r="D233">
            <v>11642</v>
          </cell>
          <cell r="E233">
            <v>0.93920000000000003</v>
          </cell>
          <cell r="F233">
            <v>13304</v>
          </cell>
          <cell r="G233">
            <v>21641</v>
          </cell>
          <cell r="H233" t="str">
            <v>Dummy</v>
          </cell>
          <cell r="I233">
            <v>0.73140000000000005</v>
          </cell>
          <cell r="J233">
            <v>3.9790000000000001</v>
          </cell>
          <cell r="K233">
            <v>107.68</v>
          </cell>
          <cell r="L233">
            <v>1.5578750584203147</v>
          </cell>
          <cell r="M233">
            <v>0.85580000000000001</v>
          </cell>
          <cell r="N233">
            <v>3.7113999999999998</v>
          </cell>
          <cell r="O233">
            <v>818</v>
          </cell>
          <cell r="P233">
            <v>14.45</v>
          </cell>
          <cell r="Q233">
            <v>1494</v>
          </cell>
          <cell r="R233">
            <v>316</v>
          </cell>
          <cell r="S233">
            <v>123</v>
          </cell>
          <cell r="T233" t="str">
            <v>Dummy</v>
          </cell>
          <cell r="U233">
            <v>607</v>
          </cell>
          <cell r="V233">
            <v>783</v>
          </cell>
          <cell r="W233">
            <v>1404</v>
          </cell>
          <cell r="X233" t="str">
            <v>Dummy</v>
          </cell>
        </row>
        <row r="234">
          <cell r="C234">
            <v>4952</v>
          </cell>
          <cell r="D234">
            <v>11532</v>
          </cell>
          <cell r="E234">
            <v>0.87039999999999995</v>
          </cell>
          <cell r="F234">
            <v>13023</v>
          </cell>
          <cell r="G234">
            <v>21293</v>
          </cell>
          <cell r="H234" t="str">
            <v>Dummy</v>
          </cell>
          <cell r="I234">
            <v>0.70040000000000002</v>
          </cell>
          <cell r="J234">
            <v>3.9470000000000001</v>
          </cell>
          <cell r="K234">
            <v>109.4</v>
          </cell>
          <cell r="L234">
            <v>1.4900908955446281</v>
          </cell>
          <cell r="M234">
            <v>0.85580000000000001</v>
          </cell>
          <cell r="N234">
            <v>3.7113999999999998</v>
          </cell>
          <cell r="O234">
            <v>819</v>
          </cell>
          <cell r="P234">
            <v>14.68</v>
          </cell>
          <cell r="Q234">
            <v>1485</v>
          </cell>
          <cell r="R234">
            <v>310</v>
          </cell>
          <cell r="S234">
            <v>114</v>
          </cell>
          <cell r="T234" t="str">
            <v>Dummy</v>
          </cell>
          <cell r="U234">
            <v>558</v>
          </cell>
          <cell r="V234">
            <v>850</v>
          </cell>
          <cell r="W234">
            <v>1284</v>
          </cell>
          <cell r="X234" t="str">
            <v>Dummy</v>
          </cell>
        </row>
        <row r="235">
          <cell r="C235">
            <v>4981</v>
          </cell>
          <cell r="D235">
            <v>11615</v>
          </cell>
          <cell r="E235">
            <v>0.87239999999999995</v>
          </cell>
          <cell r="F235">
            <v>12957</v>
          </cell>
          <cell r="G235">
            <v>21393</v>
          </cell>
          <cell r="H235" t="str">
            <v>Dummy</v>
          </cell>
          <cell r="I235">
            <v>0.70009999999999994</v>
          </cell>
          <cell r="J235">
            <v>3.8919999999999999</v>
          </cell>
          <cell r="K235">
            <v>109.81</v>
          </cell>
          <cell r="L235">
            <v>1.4825796886582654</v>
          </cell>
          <cell r="M235">
            <v>0.85580000000000001</v>
          </cell>
          <cell r="N235">
            <v>3.7113999999999998</v>
          </cell>
          <cell r="O235">
            <v>818</v>
          </cell>
          <cell r="P235">
            <v>14.86</v>
          </cell>
          <cell r="Q235">
            <v>1512</v>
          </cell>
          <cell r="R235">
            <v>315</v>
          </cell>
          <cell r="S235">
            <v>113.85</v>
          </cell>
          <cell r="T235" t="str">
            <v>Dummy</v>
          </cell>
          <cell r="U235">
            <v>577</v>
          </cell>
          <cell r="V235">
            <v>864</v>
          </cell>
          <cell r="W235">
            <v>1274</v>
          </cell>
          <cell r="X235" t="str">
            <v>Dummy</v>
          </cell>
        </row>
        <row r="236">
          <cell r="C236">
            <v>4982</v>
          </cell>
          <cell r="D236">
            <v>11659</v>
          </cell>
          <cell r="E236">
            <v>0.87290000000000001</v>
          </cell>
          <cell r="F236">
            <v>13019</v>
          </cell>
          <cell r="G236">
            <v>21161</v>
          </cell>
          <cell r="H236" t="str">
            <v>Dummy</v>
          </cell>
          <cell r="I236">
            <v>0.70909999999999995</v>
          </cell>
          <cell r="J236">
            <v>3.8519999999999999</v>
          </cell>
          <cell r="K236">
            <v>110.17</v>
          </cell>
          <cell r="L236">
            <v>1.474708745022858</v>
          </cell>
          <cell r="M236">
            <v>0.85580000000000001</v>
          </cell>
          <cell r="N236">
            <v>3.7113999999999998</v>
          </cell>
          <cell r="O236">
            <v>787</v>
          </cell>
          <cell r="P236">
            <v>12.82</v>
          </cell>
          <cell r="Q236">
            <v>1400</v>
          </cell>
          <cell r="R236">
            <v>296</v>
          </cell>
          <cell r="S236">
            <v>113</v>
          </cell>
          <cell r="T236" t="str">
            <v>Dummy</v>
          </cell>
          <cell r="U236">
            <v>549</v>
          </cell>
          <cell r="V236">
            <v>824</v>
          </cell>
          <cell r="W236">
            <v>1219</v>
          </cell>
          <cell r="X236" t="str">
            <v>Dummy</v>
          </cell>
        </row>
        <row r="237">
          <cell r="C237">
            <v>4985</v>
          </cell>
          <cell r="D237">
            <v>11478</v>
          </cell>
          <cell r="E237">
            <v>0.87290000000000001</v>
          </cell>
          <cell r="F237">
            <v>13165</v>
          </cell>
          <cell r="G237">
            <v>20931</v>
          </cell>
          <cell r="H237" t="str">
            <v>Dummy</v>
          </cell>
          <cell r="I237">
            <v>0.70909999999999995</v>
          </cell>
          <cell r="J237">
            <v>3.8519999999999999</v>
          </cell>
          <cell r="K237">
            <v>110.17</v>
          </cell>
          <cell r="L237">
            <v>1.474708745022858</v>
          </cell>
          <cell r="M237">
            <v>0.85580000000000001</v>
          </cell>
          <cell r="N237">
            <v>3.7113999999999998</v>
          </cell>
          <cell r="O237">
            <v>796</v>
          </cell>
          <cell r="P237">
            <v>13.01</v>
          </cell>
          <cell r="Q237">
            <v>1384</v>
          </cell>
          <cell r="R237">
            <v>282</v>
          </cell>
          <cell r="S237">
            <v>113</v>
          </cell>
          <cell r="T237" t="str">
            <v>Dummy</v>
          </cell>
          <cell r="U237">
            <v>549</v>
          </cell>
          <cell r="V237">
            <v>824</v>
          </cell>
          <cell r="W237">
            <v>1219</v>
          </cell>
          <cell r="X237" t="str">
            <v>Dummy</v>
          </cell>
        </row>
        <row r="238">
          <cell r="C238">
            <v>4866</v>
          </cell>
          <cell r="D238">
            <v>11348</v>
          </cell>
          <cell r="E238">
            <v>0.877</v>
          </cell>
          <cell r="F238">
            <v>12865</v>
          </cell>
          <cell r="G238">
            <v>20484</v>
          </cell>
          <cell r="H238" t="str">
            <v>Dummy</v>
          </cell>
          <cell r="I238">
            <v>0.71330000000000005</v>
          </cell>
          <cell r="J238">
            <v>3.8420000000000001</v>
          </cell>
          <cell r="K238">
            <v>109.88</v>
          </cell>
          <cell r="L238">
            <v>1.4753614635585719</v>
          </cell>
          <cell r="M238">
            <v>0.85580000000000001</v>
          </cell>
          <cell r="N238">
            <v>3.7113999999999998</v>
          </cell>
          <cell r="O238">
            <v>789</v>
          </cell>
          <cell r="P238">
            <v>13.01</v>
          </cell>
          <cell r="Q238">
            <v>1319</v>
          </cell>
          <cell r="R238">
            <v>279</v>
          </cell>
          <cell r="S238">
            <v>113</v>
          </cell>
          <cell r="T238" t="str">
            <v>Dummy</v>
          </cell>
          <cell r="U238">
            <v>584</v>
          </cell>
          <cell r="V238">
            <v>870</v>
          </cell>
          <cell r="W238">
            <v>1276</v>
          </cell>
          <cell r="X238" t="str">
            <v>Dummy</v>
          </cell>
        </row>
        <row r="239">
          <cell r="C239">
            <v>4930</v>
          </cell>
          <cell r="D239">
            <v>11417</v>
          </cell>
          <cell r="E239">
            <v>0.87360000000000004</v>
          </cell>
          <cell r="F239">
            <v>12852</v>
          </cell>
          <cell r="G239">
            <v>20931</v>
          </cell>
          <cell r="H239" t="str">
            <v>Dummy</v>
          </cell>
          <cell r="I239">
            <v>0.71319999999999995</v>
          </cell>
          <cell r="J239">
            <v>3.7989999999999999</v>
          </cell>
          <cell r="K239">
            <v>109.72</v>
          </cell>
          <cell r="L239">
            <v>1.474708745022858</v>
          </cell>
          <cell r="M239">
            <v>0.76880000000000004</v>
          </cell>
          <cell r="N239">
            <v>3.4790999999999999</v>
          </cell>
          <cell r="O239">
            <v>816</v>
          </cell>
          <cell r="P239">
            <v>13.27</v>
          </cell>
          <cell r="Q239">
            <v>1365</v>
          </cell>
          <cell r="R239">
            <v>283</v>
          </cell>
          <cell r="S239">
            <v>114</v>
          </cell>
          <cell r="T239">
            <v>8.0869999999999997</v>
          </cell>
          <cell r="U239">
            <v>595</v>
          </cell>
          <cell r="V239">
            <v>899</v>
          </cell>
          <cell r="W239">
            <v>1300</v>
          </cell>
          <cell r="X239" t="str">
            <v>Dummy</v>
          </cell>
        </row>
        <row r="240">
          <cell r="C240">
            <v>4875</v>
          </cell>
          <cell r="D240">
            <v>11430</v>
          </cell>
          <cell r="E240">
            <v>0.87909999999999999</v>
          </cell>
          <cell r="F240">
            <v>12752</v>
          </cell>
          <cell r="G240">
            <v>20392</v>
          </cell>
          <cell r="H240" t="str">
            <v>Dummy</v>
          </cell>
          <cell r="I240">
            <v>0.71860000000000002</v>
          </cell>
          <cell r="J240">
            <v>3.8380000000000001</v>
          </cell>
          <cell r="K240">
            <v>108.96</v>
          </cell>
          <cell r="L240">
            <v>1.4883167137966957</v>
          </cell>
          <cell r="M240">
            <v>0.81869999999999998</v>
          </cell>
          <cell r="N240">
            <v>3.5571000000000002</v>
          </cell>
          <cell r="O240">
            <v>834</v>
          </cell>
          <cell r="P240">
            <v>13.59</v>
          </cell>
          <cell r="Q240">
            <v>1412</v>
          </cell>
          <cell r="R240">
            <v>290</v>
          </cell>
          <cell r="S240">
            <v>120</v>
          </cell>
          <cell r="T240">
            <v>8.2799999999999994</v>
          </cell>
          <cell r="U240">
            <v>617</v>
          </cell>
          <cell r="V240">
            <v>922</v>
          </cell>
          <cell r="W240">
            <v>1348</v>
          </cell>
          <cell r="X240" t="str">
            <v>Dummy</v>
          </cell>
        </row>
        <row r="241">
          <cell r="C241">
            <v>4931</v>
          </cell>
          <cell r="D241">
            <v>11628</v>
          </cell>
          <cell r="E241">
            <v>0.86409999999999998</v>
          </cell>
          <cell r="F241">
            <v>12666</v>
          </cell>
          <cell r="G241">
            <v>20392</v>
          </cell>
          <cell r="H241" t="str">
            <v>Dummy</v>
          </cell>
          <cell r="I241">
            <v>0.70599999999999996</v>
          </cell>
          <cell r="J241">
            <v>3.867</v>
          </cell>
          <cell r="K241">
            <v>110.14</v>
          </cell>
          <cell r="L241">
            <v>1.4738393515106853</v>
          </cell>
          <cell r="M241">
            <v>0.81899999999999995</v>
          </cell>
          <cell r="N241">
            <v>3.5657000000000001</v>
          </cell>
          <cell r="O241">
            <v>824</v>
          </cell>
          <cell r="P241">
            <v>13.62</v>
          </cell>
          <cell r="Q241">
            <v>1427</v>
          </cell>
          <cell r="R241">
            <v>288</v>
          </cell>
          <cell r="S241">
            <v>113</v>
          </cell>
          <cell r="T241">
            <v>7.8849999999999998</v>
          </cell>
          <cell r="U241">
            <v>606</v>
          </cell>
          <cell r="V241">
            <v>890</v>
          </cell>
          <cell r="W241">
            <v>1327</v>
          </cell>
          <cell r="X241" t="str">
            <v>Dummy</v>
          </cell>
        </row>
        <row r="242">
          <cell r="C242">
            <v>5015</v>
          </cell>
          <cell r="D242">
            <v>11386</v>
          </cell>
          <cell r="E242">
            <v>0.85950000000000004</v>
          </cell>
          <cell r="F242">
            <v>12879</v>
          </cell>
          <cell r="G242">
            <v>21105</v>
          </cell>
          <cell r="H242" t="str">
            <v>Dummy</v>
          </cell>
          <cell r="I242">
            <v>0.6986</v>
          </cell>
          <cell r="J242">
            <v>3.7909999999999999</v>
          </cell>
          <cell r="K242">
            <v>109.35</v>
          </cell>
          <cell r="L242">
            <v>1.4721036360959812</v>
          </cell>
          <cell r="M242">
            <v>0.81899999999999995</v>
          </cell>
          <cell r="N242">
            <v>3.5657000000000001</v>
          </cell>
          <cell r="O242">
            <v>824</v>
          </cell>
          <cell r="P242">
            <v>13.62</v>
          </cell>
          <cell r="Q242">
            <v>1427</v>
          </cell>
          <cell r="R242">
            <v>288</v>
          </cell>
          <cell r="S242">
            <v>114</v>
          </cell>
          <cell r="T242">
            <v>7.92</v>
          </cell>
          <cell r="U242">
            <v>600</v>
          </cell>
          <cell r="V242">
            <v>864</v>
          </cell>
          <cell r="W242">
            <v>1347</v>
          </cell>
          <cell r="X242" t="str">
            <v>Dummy</v>
          </cell>
        </row>
        <row r="243">
          <cell r="C243">
            <v>5008</v>
          </cell>
          <cell r="D243">
            <v>11412</v>
          </cell>
          <cell r="E243">
            <v>0.85599999999999998</v>
          </cell>
          <cell r="F243">
            <v>12779</v>
          </cell>
          <cell r="G243">
            <v>21057</v>
          </cell>
          <cell r="H243" t="str">
            <v>Dummy</v>
          </cell>
          <cell r="I243">
            <v>0.6976</v>
          </cell>
          <cell r="J243">
            <v>3.7839999999999998</v>
          </cell>
          <cell r="K243">
            <v>109.62</v>
          </cell>
          <cell r="L243">
            <v>1.4658457930225739</v>
          </cell>
          <cell r="M243">
            <v>0.78559999999999997</v>
          </cell>
          <cell r="N243">
            <v>3.4386999999999999</v>
          </cell>
          <cell r="O243">
            <v>827</v>
          </cell>
          <cell r="P243">
            <v>13.05</v>
          </cell>
          <cell r="Q243">
            <v>1425</v>
          </cell>
          <cell r="R243">
            <v>288</v>
          </cell>
          <cell r="S243">
            <v>114</v>
          </cell>
          <cell r="T243">
            <v>8.3000000000000007</v>
          </cell>
          <cell r="U243">
            <v>594</v>
          </cell>
          <cell r="V243">
            <v>854</v>
          </cell>
          <cell r="W243">
            <v>1344</v>
          </cell>
          <cell r="X243" t="str">
            <v>Dummy</v>
          </cell>
        </row>
        <row r="244">
          <cell r="C244">
            <v>5011</v>
          </cell>
          <cell r="D244">
            <v>11502</v>
          </cell>
          <cell r="E244">
            <v>0.85909999999999997</v>
          </cell>
          <cell r="F244">
            <v>12753</v>
          </cell>
          <cell r="G244">
            <v>21465</v>
          </cell>
          <cell r="H244" t="str">
            <v>Dummy</v>
          </cell>
          <cell r="I244">
            <v>0.70169999999999999</v>
          </cell>
          <cell r="J244">
            <v>3.7719999999999998</v>
          </cell>
          <cell r="K244">
            <v>109.47</v>
          </cell>
          <cell r="L244">
            <v>1.4725371815638344</v>
          </cell>
          <cell r="M244">
            <v>0.80689999999999995</v>
          </cell>
          <cell r="N244">
            <v>3.4590999999999998</v>
          </cell>
          <cell r="O244">
            <v>827</v>
          </cell>
          <cell r="P244">
            <v>13.76</v>
          </cell>
          <cell r="Q244">
            <v>1440</v>
          </cell>
          <cell r="R244">
            <v>292</v>
          </cell>
          <cell r="S244">
            <v>116</v>
          </cell>
          <cell r="T244">
            <v>8.58</v>
          </cell>
          <cell r="U244">
            <v>596</v>
          </cell>
          <cell r="V244">
            <v>825</v>
          </cell>
          <cell r="W244">
            <v>1348</v>
          </cell>
          <cell r="X244" t="str">
            <v>Dummy</v>
          </cell>
        </row>
        <row r="245">
          <cell r="C245">
            <v>5067</v>
          </cell>
          <cell r="D245">
            <v>11715</v>
          </cell>
          <cell r="E245">
            <v>0.86250000000000004</v>
          </cell>
          <cell r="F245">
            <v>12768</v>
          </cell>
          <cell r="G245">
            <v>20972</v>
          </cell>
          <cell r="H245" t="str">
            <v>Dummy</v>
          </cell>
          <cell r="I245">
            <v>0.70209999999999995</v>
          </cell>
          <cell r="J245">
            <v>3.7949999999999999</v>
          </cell>
          <cell r="K245">
            <v>109.45</v>
          </cell>
          <cell r="L245">
            <v>1.4710208884966167</v>
          </cell>
          <cell r="M245">
            <v>0.8165</v>
          </cell>
          <cell r="N245">
            <v>3.4691000000000001</v>
          </cell>
          <cell r="O245">
            <v>838</v>
          </cell>
          <cell r="P245">
            <v>13.78</v>
          </cell>
          <cell r="Q245">
            <v>1494</v>
          </cell>
          <cell r="R245">
            <v>297</v>
          </cell>
          <cell r="S245">
            <v>114</v>
          </cell>
          <cell r="T245">
            <v>8.0649999999999995</v>
          </cell>
          <cell r="U245">
            <v>587</v>
          </cell>
          <cell r="V245">
            <v>811</v>
          </cell>
          <cell r="W245">
            <v>1324</v>
          </cell>
          <cell r="X245" t="str">
            <v>Dummy</v>
          </cell>
        </row>
        <row r="246">
          <cell r="C246">
            <v>5136</v>
          </cell>
          <cell r="D246">
            <v>11543</v>
          </cell>
          <cell r="E246">
            <v>0.85389999999999999</v>
          </cell>
          <cell r="F246">
            <v>13073</v>
          </cell>
          <cell r="G246">
            <v>21262</v>
          </cell>
          <cell r="H246" t="str">
            <v>Dummy</v>
          </cell>
          <cell r="I246">
            <v>0.6956</v>
          </cell>
          <cell r="J246">
            <v>3.8130000000000002</v>
          </cell>
          <cell r="K246">
            <v>108.38</v>
          </cell>
          <cell r="L246">
            <v>1.463057790782736</v>
          </cell>
          <cell r="M246">
            <v>0.78039999999999998</v>
          </cell>
          <cell r="N246">
            <v>3.4064999999999999</v>
          </cell>
          <cell r="O246">
            <v>833</v>
          </cell>
          <cell r="P246">
            <v>13.76</v>
          </cell>
          <cell r="Q246">
            <v>1479</v>
          </cell>
          <cell r="R246">
            <v>302</v>
          </cell>
          <cell r="S246">
            <v>114</v>
          </cell>
          <cell r="T246">
            <v>7.7480000000000002</v>
          </cell>
          <cell r="U246">
            <v>585</v>
          </cell>
          <cell r="V246">
            <v>801</v>
          </cell>
          <cell r="W246">
            <v>1324</v>
          </cell>
          <cell r="X246" t="str">
            <v>Dummy</v>
          </cell>
        </row>
        <row r="247">
          <cell r="C247">
            <v>5118</v>
          </cell>
          <cell r="D247">
            <v>11542</v>
          </cell>
          <cell r="E247">
            <v>0.85389999999999999</v>
          </cell>
          <cell r="F247">
            <v>12834</v>
          </cell>
          <cell r="G247">
            <v>20906</v>
          </cell>
          <cell r="H247" t="str">
            <v>Dummy</v>
          </cell>
          <cell r="I247">
            <v>0.6956</v>
          </cell>
          <cell r="J247">
            <v>3.8130000000000002</v>
          </cell>
          <cell r="K247">
            <v>108.38</v>
          </cell>
          <cell r="L247">
            <v>1.463057790782736</v>
          </cell>
          <cell r="M247">
            <v>0.78039999999999998</v>
          </cell>
          <cell r="N247">
            <v>3.4064999999999999</v>
          </cell>
          <cell r="O247">
            <v>822</v>
          </cell>
          <cell r="P247">
            <v>13.58</v>
          </cell>
          <cell r="Q247">
            <v>1442</v>
          </cell>
          <cell r="R247">
            <v>300</v>
          </cell>
          <cell r="S247">
            <v>114</v>
          </cell>
          <cell r="T247">
            <v>7.7480000000000002</v>
          </cell>
          <cell r="U247">
            <v>585</v>
          </cell>
          <cell r="V247">
            <v>801</v>
          </cell>
          <cell r="W247">
            <v>1324</v>
          </cell>
          <cell r="X247" t="str">
            <v>Dummy</v>
          </cell>
        </row>
        <row r="248">
          <cell r="C248">
            <v>5116</v>
          </cell>
          <cell r="D248">
            <v>11516</v>
          </cell>
          <cell r="E248">
            <v>0.83260000000000001</v>
          </cell>
          <cell r="F248">
            <v>12609</v>
          </cell>
          <cell r="G248">
            <v>21042</v>
          </cell>
          <cell r="H248" t="str">
            <v>Dummy</v>
          </cell>
          <cell r="I248">
            <v>0.68320000000000003</v>
          </cell>
          <cell r="J248">
            <v>3.746</v>
          </cell>
          <cell r="K248">
            <v>108.69</v>
          </cell>
          <cell r="L248">
            <v>1.450536698578474</v>
          </cell>
          <cell r="M248">
            <v>0.78490000000000004</v>
          </cell>
          <cell r="N248">
            <v>3.2772000000000001</v>
          </cell>
          <cell r="O248">
            <v>799</v>
          </cell>
          <cell r="P248">
            <v>13.18</v>
          </cell>
          <cell r="Q248">
            <v>1380</v>
          </cell>
          <cell r="R248">
            <v>286</v>
          </cell>
          <cell r="S248">
            <v>107</v>
          </cell>
          <cell r="T248">
            <v>7.14</v>
          </cell>
          <cell r="U248">
            <v>569</v>
          </cell>
          <cell r="V248">
            <v>766</v>
          </cell>
          <cell r="W248">
            <v>1298</v>
          </cell>
          <cell r="X248" t="str">
            <v>Dummy</v>
          </cell>
        </row>
        <row r="249">
          <cell r="C249">
            <v>5060</v>
          </cell>
          <cell r="D249">
            <v>11532</v>
          </cell>
          <cell r="E249">
            <v>0.83620000000000005</v>
          </cell>
          <cell r="F249">
            <v>12690</v>
          </cell>
          <cell r="G249">
            <v>20585</v>
          </cell>
          <cell r="H249" t="str">
            <v>Dummy</v>
          </cell>
          <cell r="I249">
            <v>0.68520000000000003</v>
          </cell>
          <cell r="J249">
            <v>3.6970000000000001</v>
          </cell>
          <cell r="K249">
            <v>108.3</v>
          </cell>
          <cell r="L249">
            <v>1.4496955639315745</v>
          </cell>
          <cell r="M249">
            <v>0.78490000000000004</v>
          </cell>
          <cell r="N249">
            <v>3.3384</v>
          </cell>
          <cell r="O249">
            <v>804</v>
          </cell>
          <cell r="P249">
            <v>12.79</v>
          </cell>
          <cell r="Q249">
            <v>1392</v>
          </cell>
          <cell r="R249">
            <v>288</v>
          </cell>
          <cell r="S249">
            <v>108</v>
          </cell>
          <cell r="T249">
            <v>7.26</v>
          </cell>
          <cell r="U249">
            <v>562</v>
          </cell>
          <cell r="V249">
            <v>774</v>
          </cell>
          <cell r="W249">
            <v>1251</v>
          </cell>
          <cell r="X249" t="str">
            <v>Dummy</v>
          </cell>
        </row>
        <row r="250">
          <cell r="C250">
            <v>4980</v>
          </cell>
          <cell r="D250">
            <v>11188</v>
          </cell>
          <cell r="E250">
            <v>0.82279999999999998</v>
          </cell>
          <cell r="F250">
            <v>12558</v>
          </cell>
          <cell r="G250">
            <v>20389</v>
          </cell>
          <cell r="H250" t="str">
            <v>Dummy</v>
          </cell>
          <cell r="I250">
            <v>0.67249999999999999</v>
          </cell>
          <cell r="J250">
            <v>3.6429999999999998</v>
          </cell>
          <cell r="K250">
            <v>106.57</v>
          </cell>
          <cell r="L250">
            <v>1.4324595330181922</v>
          </cell>
          <cell r="M250">
            <v>0.82350000000000001</v>
          </cell>
          <cell r="N250">
            <v>3.3656999999999999</v>
          </cell>
          <cell r="O250">
            <v>806</v>
          </cell>
          <cell r="P250">
            <v>13.02</v>
          </cell>
          <cell r="Q250">
            <v>1412</v>
          </cell>
          <cell r="R250">
            <v>290</v>
          </cell>
          <cell r="S250">
            <v>105</v>
          </cell>
          <cell r="T250">
            <v>7.35</v>
          </cell>
          <cell r="U250">
            <v>564</v>
          </cell>
          <cell r="V250">
            <v>777</v>
          </cell>
          <cell r="W250">
            <v>1235</v>
          </cell>
          <cell r="X250" t="str">
            <v>Dummy</v>
          </cell>
        </row>
        <row r="251">
          <cell r="C251">
            <v>4877</v>
          </cell>
          <cell r="D251">
            <v>11220</v>
          </cell>
          <cell r="E251">
            <v>0.81630000000000003</v>
          </cell>
          <cell r="F251">
            <v>12212</v>
          </cell>
          <cell r="G251">
            <v>19933</v>
          </cell>
          <cell r="H251" t="str">
            <v>Dummy</v>
          </cell>
          <cell r="I251">
            <v>0.66900000000000004</v>
          </cell>
          <cell r="J251">
            <v>3.66</v>
          </cell>
          <cell r="K251">
            <v>108.49</v>
          </cell>
          <cell r="L251">
            <v>1.426330052774212</v>
          </cell>
          <cell r="M251">
            <v>0.78720000000000001</v>
          </cell>
          <cell r="N251">
            <v>3.2092000000000001</v>
          </cell>
          <cell r="O251">
            <v>809</v>
          </cell>
          <cell r="P251">
            <v>12.72</v>
          </cell>
          <cell r="Q251">
            <v>1387</v>
          </cell>
          <cell r="R251">
            <v>277</v>
          </cell>
          <cell r="S251">
            <v>104</v>
          </cell>
          <cell r="T251">
            <v>7.6630000000000003</v>
          </cell>
          <cell r="U251">
            <v>548</v>
          </cell>
          <cell r="V251">
            <v>751</v>
          </cell>
          <cell r="W251">
            <v>1177</v>
          </cell>
          <cell r="X251" t="str">
            <v>Dummy</v>
          </cell>
        </row>
        <row r="252">
          <cell r="C252">
            <v>5068</v>
          </cell>
          <cell r="D252">
            <v>11510</v>
          </cell>
          <cell r="E252">
            <v>0.81630000000000003</v>
          </cell>
          <cell r="F252">
            <v>12624</v>
          </cell>
          <cell r="G252">
            <v>20794</v>
          </cell>
          <cell r="H252" t="str">
            <v>Dummy</v>
          </cell>
          <cell r="I252">
            <v>0.66900000000000004</v>
          </cell>
          <cell r="J252">
            <v>3.665</v>
          </cell>
          <cell r="K252">
            <v>108.49</v>
          </cell>
          <cell r="L252">
            <v>1.426330052774212</v>
          </cell>
          <cell r="M252">
            <v>0.78720000000000001</v>
          </cell>
          <cell r="N252">
            <v>3.2092000000000001</v>
          </cell>
          <cell r="O252">
            <v>808</v>
          </cell>
          <cell r="P252">
            <v>12.38</v>
          </cell>
          <cell r="Q252">
            <v>1376</v>
          </cell>
          <cell r="R252">
            <v>273</v>
          </cell>
          <cell r="S252">
            <v>104</v>
          </cell>
          <cell r="T252">
            <v>7.6630000000000003</v>
          </cell>
          <cell r="U252">
            <v>548</v>
          </cell>
          <cell r="V252">
            <v>751</v>
          </cell>
          <cell r="W252">
            <v>1177</v>
          </cell>
          <cell r="X252" t="str">
            <v>Dummy</v>
          </cell>
        </row>
        <row r="253">
          <cell r="C253">
            <v>4980</v>
          </cell>
          <cell r="D253">
            <v>11230</v>
          </cell>
          <cell r="E253">
            <v>0.80259999999999998</v>
          </cell>
          <cell r="F253">
            <v>12401</v>
          </cell>
          <cell r="G253">
            <v>20491</v>
          </cell>
          <cell r="H253" t="str">
            <v>Dummy</v>
          </cell>
          <cell r="I253">
            <v>0.66830000000000001</v>
          </cell>
          <cell r="J253">
            <v>3.5960000000000001</v>
          </cell>
          <cell r="K253">
            <v>107.08</v>
          </cell>
          <cell r="L253">
            <v>1.4134275618374559</v>
          </cell>
          <cell r="M253">
            <v>0.78700000000000003</v>
          </cell>
          <cell r="N253">
            <v>3.1705999999999999</v>
          </cell>
          <cell r="O253">
            <v>782</v>
          </cell>
          <cell r="P253">
            <v>12.04</v>
          </cell>
          <cell r="Q253">
            <v>1270</v>
          </cell>
          <cell r="R253">
            <v>242</v>
          </cell>
          <cell r="S253">
            <v>99</v>
          </cell>
          <cell r="T253">
            <v>7.5039999999999996</v>
          </cell>
          <cell r="U253">
            <v>544</v>
          </cell>
          <cell r="V253">
            <v>730</v>
          </cell>
          <cell r="W253">
            <v>1201</v>
          </cell>
          <cell r="X253" t="str">
            <v>Dummy</v>
          </cell>
        </row>
        <row r="254">
          <cell r="C254">
            <v>4906</v>
          </cell>
          <cell r="D254">
            <v>11269</v>
          </cell>
          <cell r="E254">
            <v>0.80259999999999998</v>
          </cell>
          <cell r="F254">
            <v>12347</v>
          </cell>
          <cell r="G254">
            <v>20000</v>
          </cell>
          <cell r="H254" t="str">
            <v>Dummy</v>
          </cell>
          <cell r="I254">
            <v>0.66830000000000001</v>
          </cell>
          <cell r="J254">
            <v>3.5960000000000001</v>
          </cell>
          <cell r="K254">
            <v>107.08</v>
          </cell>
          <cell r="L254">
            <v>1.4134275618374559</v>
          </cell>
          <cell r="M254">
            <v>0.78700000000000003</v>
          </cell>
          <cell r="N254">
            <v>3.1705999999999999</v>
          </cell>
          <cell r="O254">
            <v>776</v>
          </cell>
          <cell r="P254">
            <v>11.27</v>
          </cell>
          <cell r="Q254">
            <v>1213</v>
          </cell>
          <cell r="R254">
            <v>231</v>
          </cell>
          <cell r="S254">
            <v>99</v>
          </cell>
          <cell r="T254">
            <v>7.5039999999999996</v>
          </cell>
          <cell r="U254">
            <v>544</v>
          </cell>
          <cell r="V254">
            <v>730</v>
          </cell>
          <cell r="W254">
            <v>1201</v>
          </cell>
          <cell r="X254" t="str">
            <v>Dummy</v>
          </cell>
        </row>
        <row r="255">
          <cell r="C255">
            <v>4814</v>
          </cell>
          <cell r="D255">
            <v>11433</v>
          </cell>
          <cell r="E255">
            <v>0.80700000000000005</v>
          </cell>
          <cell r="F255">
            <v>12103</v>
          </cell>
          <cell r="G255">
            <v>19389</v>
          </cell>
          <cell r="H255">
            <v>86.74</v>
          </cell>
          <cell r="I255">
            <v>0.65590000000000004</v>
          </cell>
          <cell r="J255">
            <v>3.6219999999999999</v>
          </cell>
          <cell r="K255">
            <v>107.13</v>
          </cell>
          <cell r="L255">
            <v>1.3995801259622114</v>
          </cell>
          <cell r="M255">
            <v>0.77680000000000005</v>
          </cell>
          <cell r="N255">
            <v>3.1297999999999999</v>
          </cell>
          <cell r="O255">
            <v>741</v>
          </cell>
          <cell r="P255">
            <v>10.66</v>
          </cell>
          <cell r="Q255">
            <v>1170</v>
          </cell>
          <cell r="R255">
            <v>232</v>
          </cell>
          <cell r="S255">
            <v>97</v>
          </cell>
          <cell r="T255">
            <v>7.2549999999999999</v>
          </cell>
          <cell r="U255">
            <v>533</v>
          </cell>
          <cell r="V255">
            <v>726</v>
          </cell>
          <cell r="W255">
            <v>1173</v>
          </cell>
          <cell r="X255" t="str">
            <v>Dummy</v>
          </cell>
        </row>
        <row r="256">
          <cell r="C256">
            <v>4904</v>
          </cell>
          <cell r="D256">
            <v>11421</v>
          </cell>
          <cell r="E256">
            <v>0.80700000000000005</v>
          </cell>
          <cell r="F256">
            <v>12215</v>
          </cell>
          <cell r="G256">
            <v>19353</v>
          </cell>
          <cell r="H256">
            <v>86.74</v>
          </cell>
          <cell r="I256">
            <v>0.65590000000000004</v>
          </cell>
          <cell r="J256">
            <v>3.6219999999999999</v>
          </cell>
          <cell r="K256">
            <v>107.13</v>
          </cell>
          <cell r="L256">
            <v>1.3995801259622114</v>
          </cell>
          <cell r="M256">
            <v>0.77680000000000005</v>
          </cell>
          <cell r="N256">
            <v>3.1297999999999999</v>
          </cell>
          <cell r="O256">
            <v>750</v>
          </cell>
          <cell r="P256">
            <v>10.8</v>
          </cell>
          <cell r="Q256">
            <v>1187</v>
          </cell>
          <cell r="R256">
            <v>241</v>
          </cell>
          <cell r="S256">
            <v>97</v>
          </cell>
          <cell r="T256">
            <v>7.2549999999999999</v>
          </cell>
          <cell r="U256">
            <v>533</v>
          </cell>
          <cell r="V256">
            <v>726</v>
          </cell>
          <cell r="W256">
            <v>1173</v>
          </cell>
          <cell r="X256" t="str">
            <v>Dummy</v>
          </cell>
        </row>
        <row r="257">
          <cell r="C257">
            <v>4818</v>
          </cell>
          <cell r="D257">
            <v>10917</v>
          </cell>
          <cell r="E257">
            <v>0.78969999999999996</v>
          </cell>
          <cell r="F257">
            <v>12215</v>
          </cell>
          <cell r="G257">
            <v>19353</v>
          </cell>
          <cell r="H257">
            <v>84.42</v>
          </cell>
          <cell r="I257">
            <v>0.6492</v>
          </cell>
          <cell r="J257">
            <v>3.48</v>
          </cell>
          <cell r="K257">
            <v>103.78</v>
          </cell>
          <cell r="L257">
            <v>1.4242985329725111</v>
          </cell>
          <cell r="M257">
            <v>0.77839999999999998</v>
          </cell>
          <cell r="N257">
            <v>3.1202999999999999</v>
          </cell>
          <cell r="O257">
            <v>775</v>
          </cell>
          <cell r="P257">
            <v>10.84</v>
          </cell>
          <cell r="Q257">
            <v>1176</v>
          </cell>
          <cell r="R257">
            <v>234</v>
          </cell>
          <cell r="S257">
            <v>90</v>
          </cell>
          <cell r="T257">
            <v>7.2949999999999999</v>
          </cell>
          <cell r="U257">
            <v>562</v>
          </cell>
          <cell r="V257">
            <v>727</v>
          </cell>
          <cell r="W257">
            <v>1179</v>
          </cell>
          <cell r="X257" t="str">
            <v>Dummy</v>
          </cell>
        </row>
        <row r="258">
          <cell r="C258">
            <v>4751</v>
          </cell>
          <cell r="D258">
            <v>11059</v>
          </cell>
          <cell r="E258">
            <v>0.78969999999999996</v>
          </cell>
          <cell r="F258">
            <v>11610</v>
          </cell>
          <cell r="G258">
            <v>18301</v>
          </cell>
          <cell r="H258">
            <v>84.42</v>
          </cell>
          <cell r="I258">
            <v>0.6492</v>
          </cell>
          <cell r="J258">
            <v>3.48</v>
          </cell>
          <cell r="K258">
            <v>103.78</v>
          </cell>
          <cell r="L258">
            <v>1.4242985329725111</v>
          </cell>
          <cell r="M258">
            <v>0.77839999999999998</v>
          </cell>
          <cell r="N258">
            <v>3.1202999999999999</v>
          </cell>
          <cell r="O258">
            <v>780</v>
          </cell>
          <cell r="P258">
            <v>10.88</v>
          </cell>
          <cell r="Q258">
            <v>1081</v>
          </cell>
          <cell r="R258">
            <v>224</v>
          </cell>
          <cell r="S258">
            <v>90</v>
          </cell>
          <cell r="T258">
            <v>7.2949999999999999</v>
          </cell>
          <cell r="U258">
            <v>562</v>
          </cell>
          <cell r="V258">
            <v>727</v>
          </cell>
          <cell r="W258">
            <v>1179</v>
          </cell>
          <cell r="X258" t="str">
            <v>Dummy</v>
          </cell>
        </row>
        <row r="259">
          <cell r="C259">
            <v>4722</v>
          </cell>
          <cell r="D259">
            <v>10610</v>
          </cell>
          <cell r="E259">
            <v>0.78969999999999996</v>
          </cell>
          <cell r="F259">
            <v>11750</v>
          </cell>
          <cell r="G259">
            <v>17637</v>
          </cell>
          <cell r="H259">
            <v>84.42</v>
          </cell>
          <cell r="I259">
            <v>0.6492</v>
          </cell>
          <cell r="J259">
            <v>3.48</v>
          </cell>
          <cell r="K259">
            <v>103.78</v>
          </cell>
          <cell r="L259">
            <v>1.4242985329725111</v>
          </cell>
          <cell r="M259">
            <v>0.77839999999999998</v>
          </cell>
          <cell r="N259">
            <v>3.1202999999999999</v>
          </cell>
          <cell r="O259">
            <v>813</v>
          </cell>
          <cell r="P259">
            <v>10.77</v>
          </cell>
          <cell r="Q259">
            <v>1073</v>
          </cell>
          <cell r="R259">
            <v>224</v>
          </cell>
          <cell r="S259">
            <v>90</v>
          </cell>
          <cell r="T259">
            <v>7.2949999999999999</v>
          </cell>
          <cell r="U259">
            <v>562</v>
          </cell>
          <cell r="V259">
            <v>727</v>
          </cell>
          <cell r="W259">
            <v>1179</v>
          </cell>
          <cell r="X259" t="str">
            <v>Dummy</v>
          </cell>
        </row>
        <row r="260">
          <cell r="C260">
            <v>4607</v>
          </cell>
          <cell r="D260">
            <v>11020</v>
          </cell>
          <cell r="E260">
            <v>0.78969999999999996</v>
          </cell>
          <cell r="F260">
            <v>11489</v>
          </cell>
          <cell r="G260">
            <v>17632</v>
          </cell>
          <cell r="H260">
            <v>84.42</v>
          </cell>
          <cell r="I260">
            <v>0.6492</v>
          </cell>
          <cell r="J260">
            <v>3.48</v>
          </cell>
          <cell r="K260">
            <v>103.78</v>
          </cell>
          <cell r="L260">
            <v>1.4242985329725111</v>
          </cell>
          <cell r="M260">
            <v>0.77839999999999998</v>
          </cell>
          <cell r="N260">
            <v>3.1202999999999999</v>
          </cell>
          <cell r="O260">
            <v>863</v>
          </cell>
          <cell r="P260">
            <v>12.93</v>
          </cell>
          <cell r="Q260">
            <v>1132</v>
          </cell>
          <cell r="R260">
            <v>237</v>
          </cell>
          <cell r="S260">
            <v>90</v>
          </cell>
          <cell r="T260">
            <v>7.2949999999999999</v>
          </cell>
          <cell r="U260">
            <v>562</v>
          </cell>
          <cell r="V260">
            <v>727</v>
          </cell>
          <cell r="W260">
            <v>1179</v>
          </cell>
          <cell r="X260" t="str">
            <v>Dummy</v>
          </cell>
        </row>
        <row r="261">
          <cell r="C261">
            <v>4804</v>
          </cell>
          <cell r="D261">
            <v>11388</v>
          </cell>
          <cell r="E261">
            <v>0.80300000000000005</v>
          </cell>
          <cell r="F261">
            <v>11921</v>
          </cell>
          <cell r="G261">
            <v>19328</v>
          </cell>
          <cell r="H261">
            <v>89.65</v>
          </cell>
          <cell r="I261">
            <v>0.6492</v>
          </cell>
          <cell r="J261">
            <v>3.7690000000000001</v>
          </cell>
          <cell r="K261">
            <v>103.78</v>
          </cell>
          <cell r="L261">
            <v>1.4242985329725111</v>
          </cell>
          <cell r="M261">
            <v>0.77700000000000002</v>
          </cell>
          <cell r="N261">
            <v>3.1297999999999999</v>
          </cell>
          <cell r="O261">
            <v>869</v>
          </cell>
          <cell r="P261">
            <v>12.15</v>
          </cell>
          <cell r="Q261">
            <v>1155</v>
          </cell>
          <cell r="R261">
            <v>233</v>
          </cell>
          <cell r="S261">
            <v>99</v>
          </cell>
          <cell r="T261">
            <v>7.4939999999999998</v>
          </cell>
          <cell r="U261">
            <v>542</v>
          </cell>
          <cell r="V261">
            <v>718</v>
          </cell>
          <cell r="W261">
            <v>1143</v>
          </cell>
          <cell r="X261" t="str">
            <v>Dummy</v>
          </cell>
        </row>
        <row r="262">
          <cell r="C262">
            <v>5020</v>
          </cell>
          <cell r="D262">
            <v>11015</v>
          </cell>
          <cell r="E262">
            <v>0.8448</v>
          </cell>
          <cell r="F262">
            <v>12090</v>
          </cell>
          <cell r="G262">
            <v>19632</v>
          </cell>
          <cell r="H262">
            <v>88.98</v>
          </cell>
          <cell r="I262">
            <v>0.68859999999999999</v>
          </cell>
          <cell r="J262">
            <v>3.8260000000000001</v>
          </cell>
          <cell r="K262">
            <v>105.61</v>
          </cell>
          <cell r="L262">
            <v>1.4779781259237363</v>
          </cell>
          <cell r="M262">
            <v>0.81330000000000002</v>
          </cell>
          <cell r="N262">
            <v>3.2504</v>
          </cell>
          <cell r="O262">
            <v>898</v>
          </cell>
          <cell r="P262">
            <v>13.47</v>
          </cell>
          <cell r="Q262">
            <v>1237</v>
          </cell>
          <cell r="R262">
            <v>255</v>
          </cell>
          <cell r="S262">
            <v>105</v>
          </cell>
          <cell r="T262">
            <v>7.7249999999999996</v>
          </cell>
          <cell r="U262">
            <v>558</v>
          </cell>
          <cell r="V262">
            <v>737</v>
          </cell>
          <cell r="W262">
            <v>1205</v>
          </cell>
          <cell r="X262">
            <v>91.6</v>
          </cell>
        </row>
        <row r="263">
          <cell r="C263">
            <v>4923</v>
          </cell>
          <cell r="D263">
            <v>10854</v>
          </cell>
          <cell r="E263">
            <v>0.83550000000000002</v>
          </cell>
          <cell r="F263">
            <v>12090</v>
          </cell>
          <cell r="G263">
            <v>18872</v>
          </cell>
          <cell r="H263">
            <v>87.48</v>
          </cell>
          <cell r="I263">
            <v>0.68140000000000001</v>
          </cell>
          <cell r="J263">
            <v>3.8410000000000002</v>
          </cell>
          <cell r="K263">
            <v>105.66</v>
          </cell>
          <cell r="L263">
            <v>1.4652014652014651</v>
          </cell>
          <cell r="M263">
            <v>0.79990000000000006</v>
          </cell>
          <cell r="N263">
            <v>3.2160000000000002</v>
          </cell>
          <cell r="O263">
            <v>892</v>
          </cell>
          <cell r="P263">
            <v>13.28</v>
          </cell>
          <cell r="Q263">
            <v>1202</v>
          </cell>
          <cell r="R263">
            <v>246</v>
          </cell>
          <cell r="S263">
            <v>103</v>
          </cell>
          <cell r="T263">
            <v>8.0299999999999994</v>
          </cell>
          <cell r="U263">
            <v>560</v>
          </cell>
          <cell r="V263">
            <v>750</v>
          </cell>
          <cell r="W263">
            <v>1187</v>
          </cell>
          <cell r="X263">
            <v>64.3</v>
          </cell>
        </row>
        <row r="264">
          <cell r="C264">
            <v>4981</v>
          </cell>
          <cell r="D264">
            <v>10825</v>
          </cell>
          <cell r="E264">
            <v>0.83340000000000003</v>
          </cell>
          <cell r="F264">
            <v>12115</v>
          </cell>
          <cell r="G264">
            <v>18961</v>
          </cell>
          <cell r="H264">
            <v>88.66</v>
          </cell>
          <cell r="I264">
            <v>0.68300000000000005</v>
          </cell>
          <cell r="J264">
            <v>3.7709999999999999</v>
          </cell>
          <cell r="K264">
            <v>106.07</v>
          </cell>
          <cell r="L264">
            <v>1.4619883040935671</v>
          </cell>
          <cell r="M264">
            <v>0.80010000000000003</v>
          </cell>
          <cell r="N264">
            <v>3.1728999999999998</v>
          </cell>
          <cell r="O264">
            <v>881</v>
          </cell>
          <cell r="P264">
            <v>13.21</v>
          </cell>
          <cell r="Q264">
            <v>1184</v>
          </cell>
          <cell r="R264">
            <v>247</v>
          </cell>
          <cell r="S264">
            <v>102</v>
          </cell>
          <cell r="T264">
            <v>7.6680000000000001</v>
          </cell>
          <cell r="U264">
            <v>563</v>
          </cell>
          <cell r="V264">
            <v>730</v>
          </cell>
          <cell r="W264">
            <v>1187</v>
          </cell>
          <cell r="X264">
            <v>59</v>
          </cell>
        </row>
        <row r="265">
          <cell r="C265">
            <v>5017</v>
          </cell>
          <cell r="D265">
            <v>11022</v>
          </cell>
          <cell r="E265">
            <v>0.83620000000000005</v>
          </cell>
          <cell r="F265">
            <v>12006</v>
          </cell>
          <cell r="G265">
            <v>18934</v>
          </cell>
          <cell r="H265">
            <v>88.93</v>
          </cell>
          <cell r="I265">
            <v>0.6875</v>
          </cell>
          <cell r="J265">
            <v>3.8620000000000001</v>
          </cell>
          <cell r="K265">
            <v>105.83</v>
          </cell>
          <cell r="L265">
            <v>1.467351430667645</v>
          </cell>
          <cell r="M265">
            <v>0.79630000000000001</v>
          </cell>
          <cell r="N265">
            <v>3.1320999999999999</v>
          </cell>
          <cell r="O265">
            <v>875</v>
          </cell>
          <cell r="P265">
            <v>13.19</v>
          </cell>
          <cell r="Q265">
            <v>1171</v>
          </cell>
          <cell r="R265">
            <v>235</v>
          </cell>
          <cell r="S265">
            <v>103</v>
          </cell>
          <cell r="T265">
            <v>7.7220000000000004</v>
          </cell>
          <cell r="U265">
            <v>558</v>
          </cell>
          <cell r="V265">
            <v>736</v>
          </cell>
          <cell r="W265">
            <v>1183</v>
          </cell>
          <cell r="X265">
            <v>59</v>
          </cell>
        </row>
        <row r="266">
          <cell r="C266">
            <v>4904</v>
          </cell>
          <cell r="D266">
            <v>11143</v>
          </cell>
          <cell r="E266">
            <v>0.82909999999999995</v>
          </cell>
          <cell r="F266">
            <v>11893</v>
          </cell>
          <cell r="G266">
            <v>18682</v>
          </cell>
          <cell r="H266">
            <v>87.88</v>
          </cell>
          <cell r="I266">
            <v>0.68530000000000002</v>
          </cell>
          <cell r="J266">
            <v>3.827</v>
          </cell>
          <cell r="K266">
            <v>106.46</v>
          </cell>
          <cell r="L266">
            <v>1.450536698578474</v>
          </cell>
          <cell r="M266">
            <v>0.80759999999999998</v>
          </cell>
          <cell r="N266">
            <v>3.1415999999999999</v>
          </cell>
          <cell r="O266">
            <v>877</v>
          </cell>
          <cell r="P266">
            <v>13.31</v>
          </cell>
          <cell r="Q266">
            <v>1101</v>
          </cell>
          <cell r="R266">
            <v>222</v>
          </cell>
          <cell r="S266">
            <v>102</v>
          </cell>
          <cell r="T266">
            <v>7.56</v>
          </cell>
          <cell r="U266">
            <v>543</v>
          </cell>
          <cell r="V266">
            <v>716</v>
          </cell>
          <cell r="W266">
            <v>1164</v>
          </cell>
          <cell r="X266">
            <v>54.9</v>
          </cell>
        </row>
        <row r="267">
          <cell r="C267">
            <v>4807</v>
          </cell>
          <cell r="D267">
            <v>10365</v>
          </cell>
          <cell r="E267">
            <v>0.80300000000000005</v>
          </cell>
          <cell r="F267">
            <v>11743</v>
          </cell>
          <cell r="G267">
            <v>17880</v>
          </cell>
          <cell r="H267">
            <v>83.55</v>
          </cell>
          <cell r="I267">
            <v>0.67200000000000004</v>
          </cell>
          <cell r="J267">
            <v>3.6320000000000001</v>
          </cell>
          <cell r="K267">
            <v>104.04</v>
          </cell>
          <cell r="L267">
            <v>1.4444604940054888</v>
          </cell>
          <cell r="M267">
            <v>0.80759999999999998</v>
          </cell>
          <cell r="N267">
            <v>3.1415999999999999</v>
          </cell>
          <cell r="O267">
            <v>903</v>
          </cell>
          <cell r="P267">
            <v>13.08</v>
          </cell>
          <cell r="Q267">
            <v>1060</v>
          </cell>
          <cell r="R267">
            <v>213</v>
          </cell>
          <cell r="S267">
            <v>92</v>
          </cell>
          <cell r="T267">
            <v>7.194</v>
          </cell>
          <cell r="U267">
            <v>513</v>
          </cell>
          <cell r="V267">
            <v>668</v>
          </cell>
          <cell r="W267">
            <v>1094</v>
          </cell>
          <cell r="X267">
            <v>54.9</v>
          </cell>
        </row>
        <row r="268">
          <cell r="C268">
            <v>4600</v>
          </cell>
          <cell r="D268">
            <v>10850</v>
          </cell>
          <cell r="E268">
            <v>0.79459999999999997</v>
          </cell>
          <cell r="F268">
            <v>11259</v>
          </cell>
          <cell r="G268">
            <v>18016</v>
          </cell>
          <cell r="H268">
            <v>84.15</v>
          </cell>
          <cell r="I268">
            <v>0.66979999999999995</v>
          </cell>
          <cell r="J268">
            <v>3.827</v>
          </cell>
          <cell r="K268">
            <v>106.05</v>
          </cell>
          <cell r="L268">
            <v>1.4094432699083861</v>
          </cell>
          <cell r="M268">
            <v>0.76319999999999999</v>
          </cell>
          <cell r="N268">
            <v>2.9891999999999999</v>
          </cell>
          <cell r="O268">
            <v>870</v>
          </cell>
          <cell r="P268">
            <v>12.06</v>
          </cell>
          <cell r="Q268">
            <v>998</v>
          </cell>
          <cell r="R268">
            <v>195</v>
          </cell>
          <cell r="S268">
            <v>99</v>
          </cell>
          <cell r="T268">
            <v>7.4379999999999997</v>
          </cell>
          <cell r="U268">
            <v>487</v>
          </cell>
          <cell r="V268">
            <v>680</v>
          </cell>
          <cell r="W268">
            <v>1045</v>
          </cell>
          <cell r="X268">
            <v>71.8</v>
          </cell>
        </row>
        <row r="269">
          <cell r="C269">
            <v>4794</v>
          </cell>
          <cell r="D269">
            <v>10831</v>
          </cell>
          <cell r="E269">
            <v>0.79069999999999996</v>
          </cell>
          <cell r="F269">
            <v>11368</v>
          </cell>
          <cell r="G269">
            <v>18016</v>
          </cell>
          <cell r="H269">
            <v>83.29</v>
          </cell>
          <cell r="I269">
            <v>0.67079999999999995</v>
          </cell>
          <cell r="J269">
            <v>3.7679999999999998</v>
          </cell>
          <cell r="K269">
            <v>105.88</v>
          </cell>
          <cell r="L269">
            <v>1.4009526478005043</v>
          </cell>
          <cell r="M269">
            <v>0.74709999999999999</v>
          </cell>
          <cell r="N269">
            <v>2.8935</v>
          </cell>
          <cell r="O269">
            <v>880</v>
          </cell>
          <cell r="P269">
            <v>12.28</v>
          </cell>
          <cell r="Q269">
            <v>1010</v>
          </cell>
          <cell r="R269">
            <v>201</v>
          </cell>
          <cell r="S269">
            <v>95.21</v>
          </cell>
          <cell r="T269">
            <v>7.7789999999999999</v>
          </cell>
          <cell r="U269">
            <v>484</v>
          </cell>
          <cell r="V269">
            <v>669</v>
          </cell>
          <cell r="W269">
            <v>1153</v>
          </cell>
          <cell r="X269">
            <v>71.8</v>
          </cell>
        </row>
        <row r="270">
          <cell r="C270">
            <v>4761</v>
          </cell>
          <cell r="D270">
            <v>10482</v>
          </cell>
          <cell r="E270">
            <v>0.7722</v>
          </cell>
          <cell r="F270">
            <v>11154</v>
          </cell>
          <cell r="G270">
            <v>18211</v>
          </cell>
          <cell r="H270">
            <v>81.38</v>
          </cell>
          <cell r="I270">
            <v>0.65749999999999997</v>
          </cell>
          <cell r="J270">
            <v>3.6459999999999999</v>
          </cell>
          <cell r="K270">
            <v>105.36</v>
          </cell>
          <cell r="L270">
            <v>1.3815971262779774</v>
          </cell>
          <cell r="M270">
            <v>0.74709999999999999</v>
          </cell>
          <cell r="N270">
            <v>2.8935</v>
          </cell>
          <cell r="O270">
            <v>834</v>
          </cell>
          <cell r="P270">
            <v>10.85</v>
          </cell>
          <cell r="Q270">
            <v>970</v>
          </cell>
          <cell r="R270">
            <v>193</v>
          </cell>
          <cell r="S270">
            <v>90.37</v>
          </cell>
          <cell r="T270">
            <v>7.4550000000000001</v>
          </cell>
          <cell r="U270">
            <v>454</v>
          </cell>
          <cell r="V270">
            <v>636</v>
          </cell>
          <cell r="W270">
            <v>1004</v>
          </cell>
          <cell r="X270">
            <v>69.599999999999994</v>
          </cell>
        </row>
        <row r="271">
          <cell r="C271">
            <v>4695</v>
          </cell>
          <cell r="D271">
            <v>10325</v>
          </cell>
          <cell r="E271">
            <v>0.77059999999999995</v>
          </cell>
          <cell r="F271">
            <v>10938</v>
          </cell>
          <cell r="G271">
            <v>17682</v>
          </cell>
          <cell r="H271">
            <v>81.42</v>
          </cell>
          <cell r="I271">
            <v>0.66139999999999999</v>
          </cell>
          <cell r="J271">
            <v>3.6440000000000001</v>
          </cell>
          <cell r="K271">
            <v>105.45</v>
          </cell>
          <cell r="L271">
            <v>1.3783597518952446</v>
          </cell>
          <cell r="M271">
            <v>0.70899999999999996</v>
          </cell>
          <cell r="N271">
            <v>2.7033999999999998</v>
          </cell>
          <cell r="O271">
            <v>834</v>
          </cell>
          <cell r="P271">
            <v>11.16</v>
          </cell>
          <cell r="Q271">
            <v>962</v>
          </cell>
          <cell r="R271">
            <v>195</v>
          </cell>
          <cell r="S271">
            <v>89.26</v>
          </cell>
          <cell r="T271">
            <v>7.33</v>
          </cell>
          <cell r="U271">
            <v>454</v>
          </cell>
          <cell r="V271">
            <v>640</v>
          </cell>
          <cell r="W271">
            <v>992</v>
          </cell>
          <cell r="X271">
            <v>53.2</v>
          </cell>
        </row>
        <row r="272">
          <cell r="C272">
            <v>4540</v>
          </cell>
          <cell r="D272">
            <v>9955</v>
          </cell>
          <cell r="E272">
            <v>0.72019999999999995</v>
          </cell>
          <cell r="F272">
            <v>10473</v>
          </cell>
          <cell r="G272">
            <v>16803</v>
          </cell>
          <cell r="H272">
            <v>73.86</v>
          </cell>
          <cell r="I272">
            <v>0.63800000000000001</v>
          </cell>
          <cell r="J272">
            <v>3.4260000000000002</v>
          </cell>
          <cell r="K272">
            <v>101.86</v>
          </cell>
          <cell r="L272">
            <v>1.3526308670363858</v>
          </cell>
          <cell r="M272">
            <v>0.70899999999999996</v>
          </cell>
          <cell r="N272">
            <v>2.7033999999999998</v>
          </cell>
          <cell r="O272">
            <v>856</v>
          </cell>
          <cell r="P272">
            <v>11.05</v>
          </cell>
          <cell r="Q272">
            <v>965</v>
          </cell>
          <cell r="R272">
            <v>195</v>
          </cell>
          <cell r="S272">
            <v>84.57</v>
          </cell>
          <cell r="T272">
            <v>6.923</v>
          </cell>
          <cell r="U272">
            <v>424</v>
          </cell>
          <cell r="V272">
            <v>595</v>
          </cell>
          <cell r="W272">
            <v>922</v>
          </cell>
          <cell r="X272">
            <v>47.3</v>
          </cell>
        </row>
        <row r="273">
          <cell r="C273">
            <v>4618</v>
          </cell>
          <cell r="D273">
            <v>9447</v>
          </cell>
          <cell r="E273">
            <v>0.70650000000000002</v>
          </cell>
          <cell r="F273">
            <v>10155</v>
          </cell>
          <cell r="G273">
            <v>16803</v>
          </cell>
          <cell r="H273">
            <v>71.67</v>
          </cell>
          <cell r="I273">
            <v>0.62390000000000001</v>
          </cell>
          <cell r="J273">
            <v>3.5059999999999998</v>
          </cell>
          <cell r="K273">
            <v>101.46</v>
          </cell>
          <cell r="L273">
            <v>1.3590649633052461</v>
          </cell>
          <cell r="M273">
            <v>0.68989999999999996</v>
          </cell>
          <cell r="N273">
            <v>2.5882000000000001</v>
          </cell>
          <cell r="O273">
            <v>886</v>
          </cell>
          <cell r="P273">
            <v>11.54</v>
          </cell>
          <cell r="Q273">
            <v>1015</v>
          </cell>
          <cell r="R273">
            <v>195</v>
          </cell>
          <cell r="S273">
            <v>84.27</v>
          </cell>
          <cell r="T273">
            <v>6.7670000000000003</v>
          </cell>
          <cell r="U273">
            <v>417</v>
          </cell>
          <cell r="V273">
            <v>603</v>
          </cell>
          <cell r="W273">
            <v>926</v>
          </cell>
          <cell r="X273">
            <v>47.3</v>
          </cell>
        </row>
        <row r="274">
          <cell r="C274">
            <v>4338</v>
          </cell>
          <cell r="D274">
            <v>9258</v>
          </cell>
          <cell r="E274">
            <v>0.66779999999999995</v>
          </cell>
          <cell r="F274">
            <v>9230</v>
          </cell>
          <cell r="G274">
            <v>15431</v>
          </cell>
          <cell r="H274">
            <v>66.040000000000006</v>
          </cell>
          <cell r="I274">
            <v>0.60119999999999996</v>
          </cell>
          <cell r="J274">
            <v>3.7149999999999999</v>
          </cell>
          <cell r="K274">
            <v>99.52</v>
          </cell>
          <cell r="L274">
            <v>1.3657470636438132</v>
          </cell>
          <cell r="M274">
            <v>0.68400000000000005</v>
          </cell>
          <cell r="N274">
            <v>2.4969999999999999</v>
          </cell>
          <cell r="O274">
            <v>906</v>
          </cell>
          <cell r="P274">
            <v>11.77</v>
          </cell>
          <cell r="Q274">
            <v>1000</v>
          </cell>
          <cell r="R274">
            <v>193</v>
          </cell>
          <cell r="S274">
            <v>84.11</v>
          </cell>
          <cell r="T274">
            <v>6.77</v>
          </cell>
          <cell r="U274">
            <v>427</v>
          </cell>
          <cell r="V274">
            <v>608</v>
          </cell>
          <cell r="W274">
            <v>964</v>
          </cell>
          <cell r="X274">
            <v>77.7</v>
          </cell>
        </row>
        <row r="275">
          <cell r="C275">
            <v>4089</v>
          </cell>
          <cell r="D275">
            <v>8579</v>
          </cell>
          <cell r="E275">
            <v>0.67430000000000001</v>
          </cell>
          <cell r="F275">
            <v>9157</v>
          </cell>
          <cell r="G275">
            <v>15943</v>
          </cell>
          <cell r="H275">
            <v>68.319999999999993</v>
          </cell>
          <cell r="I275">
            <v>0.59699999999999998</v>
          </cell>
          <cell r="J275">
            <v>3.8340000000000001</v>
          </cell>
          <cell r="K275">
            <v>98.57</v>
          </cell>
          <cell r="L275">
            <v>1.3574046423238768</v>
          </cell>
          <cell r="M275">
            <v>0.66220000000000001</v>
          </cell>
          <cell r="N275">
            <v>2.4502999999999999</v>
          </cell>
          <cell r="O275">
            <v>912</v>
          </cell>
          <cell r="P275">
            <v>12.07</v>
          </cell>
          <cell r="Q275">
            <v>1036</v>
          </cell>
          <cell r="R275">
            <v>199</v>
          </cell>
          <cell r="S275">
            <v>83.96</v>
          </cell>
          <cell r="T275">
            <v>6.7</v>
          </cell>
          <cell r="U275">
            <v>438</v>
          </cell>
          <cell r="V275">
            <v>604</v>
          </cell>
          <cell r="W275">
            <v>980</v>
          </cell>
          <cell r="X275">
            <v>60.8</v>
          </cell>
        </row>
        <row r="276">
          <cell r="C276">
            <v>3961</v>
          </cell>
          <cell r="D276">
            <v>8451</v>
          </cell>
          <cell r="E276">
            <v>0.6623</v>
          </cell>
          <cell r="F276">
            <v>8276</v>
          </cell>
          <cell r="G276">
            <v>14796</v>
          </cell>
          <cell r="H276">
            <v>64.739999999999995</v>
          </cell>
          <cell r="I276">
            <v>0.59409999999999996</v>
          </cell>
          <cell r="J276">
            <v>3.8610000000000002</v>
          </cell>
          <cell r="K276">
            <v>99.99</v>
          </cell>
          <cell r="L276">
            <v>1.3528138528138529</v>
          </cell>
          <cell r="M276">
            <v>0.60599999999999998</v>
          </cell>
          <cell r="N276">
            <v>2.2679999999999998</v>
          </cell>
          <cell r="O276">
            <v>849</v>
          </cell>
          <cell r="P276">
            <v>10.17</v>
          </cell>
          <cell r="Q276">
            <v>987</v>
          </cell>
          <cell r="R276">
            <v>189</v>
          </cell>
          <cell r="S276">
            <v>77.739999999999995</v>
          </cell>
          <cell r="T276">
            <v>6.5949999999999998</v>
          </cell>
          <cell r="U276">
            <v>408</v>
          </cell>
          <cell r="V276">
            <v>563</v>
          </cell>
          <cell r="W276">
            <v>910</v>
          </cell>
          <cell r="X276">
            <v>60.8</v>
          </cell>
        </row>
        <row r="277">
          <cell r="C277">
            <v>4180</v>
          </cell>
          <cell r="D277">
            <v>9387</v>
          </cell>
          <cell r="E277">
            <v>0.69750000000000001</v>
          </cell>
          <cell r="F277">
            <v>8276</v>
          </cell>
          <cell r="G277">
            <v>16312</v>
          </cell>
          <cell r="H277">
            <v>71.19</v>
          </cell>
          <cell r="I277">
            <v>0.61760000000000004</v>
          </cell>
          <cell r="J277">
            <v>3.8610000000000002</v>
          </cell>
          <cell r="K277">
            <v>102.24</v>
          </cell>
          <cell r="L277">
            <v>1.3577732518669381</v>
          </cell>
          <cell r="M277">
            <v>0.60599999999999998</v>
          </cell>
          <cell r="N277">
            <v>2.2679999999999998</v>
          </cell>
          <cell r="O277">
            <v>832</v>
          </cell>
          <cell r="P277">
            <v>10.67</v>
          </cell>
          <cell r="Q277">
            <v>987</v>
          </cell>
          <cell r="R277">
            <v>197</v>
          </cell>
          <cell r="S277">
            <v>79.900000000000006</v>
          </cell>
          <cell r="T277">
            <v>6.7439999999999998</v>
          </cell>
          <cell r="U277">
            <v>411</v>
          </cell>
          <cell r="V277">
            <v>588</v>
          </cell>
          <cell r="W277">
            <v>928</v>
          </cell>
          <cell r="X277">
            <v>72.5</v>
          </cell>
        </row>
        <row r="278">
          <cell r="C278">
            <v>4335</v>
          </cell>
          <cell r="D278">
            <v>9310</v>
          </cell>
          <cell r="E278">
            <v>0.70240000000000002</v>
          </cell>
          <cell r="F278">
            <v>9447</v>
          </cell>
          <cell r="G278">
            <v>16832</v>
          </cell>
          <cell r="H278">
            <v>71.05</v>
          </cell>
          <cell r="I278">
            <v>0.61870000000000003</v>
          </cell>
          <cell r="J278">
            <v>4.0229999999999997</v>
          </cell>
          <cell r="K278">
            <v>102.02</v>
          </cell>
          <cell r="L278">
            <v>1.3622122326658495</v>
          </cell>
          <cell r="M278">
            <v>0.65410000000000001</v>
          </cell>
          <cell r="N278">
            <v>2.282</v>
          </cell>
          <cell r="O278">
            <v>834</v>
          </cell>
          <cell r="P278">
            <v>10.96</v>
          </cell>
          <cell r="Q278">
            <v>1032</v>
          </cell>
          <cell r="R278">
            <v>196</v>
          </cell>
          <cell r="S278">
            <v>76.38</v>
          </cell>
          <cell r="T278">
            <v>6.75</v>
          </cell>
          <cell r="U278">
            <v>411</v>
          </cell>
          <cell r="V278">
            <v>573</v>
          </cell>
          <cell r="W278">
            <v>896</v>
          </cell>
          <cell r="X278">
            <v>81.599999999999994</v>
          </cell>
        </row>
        <row r="279">
          <cell r="C279">
            <v>4300</v>
          </cell>
          <cell r="D279">
            <v>8577</v>
          </cell>
          <cell r="E279">
            <v>0.6573</v>
          </cell>
          <cell r="F279">
            <v>9547</v>
          </cell>
          <cell r="G279">
            <v>15998</v>
          </cell>
          <cell r="H279">
            <v>66.09</v>
          </cell>
          <cell r="I279">
            <v>0.5998</v>
          </cell>
          <cell r="J279">
            <v>4.0110000000000001</v>
          </cell>
          <cell r="K279">
            <v>99.6</v>
          </cell>
          <cell r="L279">
            <v>1.3500742540839745</v>
          </cell>
          <cell r="M279">
            <v>0.65410000000000001</v>
          </cell>
          <cell r="N279">
            <v>2.5196999999999998</v>
          </cell>
          <cell r="O279">
            <v>848</v>
          </cell>
          <cell r="P279">
            <v>10.25</v>
          </cell>
          <cell r="Q279">
            <v>968</v>
          </cell>
          <cell r="R279">
            <v>190</v>
          </cell>
          <cell r="S279">
            <v>71.55</v>
          </cell>
          <cell r="T279">
            <v>6.5259999999999998</v>
          </cell>
          <cell r="U279">
            <v>388</v>
          </cell>
          <cell r="V279">
            <v>555</v>
          </cell>
          <cell r="W279">
            <v>858</v>
          </cell>
          <cell r="X279">
            <v>52.2</v>
          </cell>
        </row>
        <row r="280">
          <cell r="C280">
            <v>4013</v>
          </cell>
          <cell r="D280">
            <v>8979</v>
          </cell>
          <cell r="E280">
            <v>0.69089999999999996</v>
          </cell>
          <cell r="F280">
            <v>8458</v>
          </cell>
          <cell r="G280">
            <v>15230</v>
          </cell>
          <cell r="H280">
            <v>70.13</v>
          </cell>
          <cell r="I280">
            <v>0.61660000000000004</v>
          </cell>
          <cell r="J280">
            <v>3.9359999999999999</v>
          </cell>
          <cell r="K280">
            <v>101.71</v>
          </cell>
          <cell r="L280">
            <v>1.3487995683841383</v>
          </cell>
          <cell r="M280">
            <v>0.54590000000000005</v>
          </cell>
          <cell r="N280">
            <v>2.2134999999999998</v>
          </cell>
          <cell r="O280">
            <v>804</v>
          </cell>
          <cell r="P280">
            <v>9.65</v>
          </cell>
          <cell r="Q280">
            <v>896</v>
          </cell>
          <cell r="R280">
            <v>172</v>
          </cell>
          <cell r="S280">
            <v>70.45</v>
          </cell>
          <cell r="T280">
            <v>6.91</v>
          </cell>
          <cell r="U280">
            <v>384</v>
          </cell>
          <cell r="V280">
            <v>555</v>
          </cell>
          <cell r="W280">
            <v>867</v>
          </cell>
          <cell r="X280">
            <v>64.3</v>
          </cell>
        </row>
        <row r="281">
          <cell r="C281">
            <v>4087</v>
          </cell>
          <cell r="D281">
            <v>8852</v>
          </cell>
          <cell r="E281">
            <v>0.69699999999999995</v>
          </cell>
          <cell r="F281">
            <v>8693</v>
          </cell>
          <cell r="G281">
            <v>14554</v>
          </cell>
          <cell r="H281">
            <v>70.02</v>
          </cell>
          <cell r="I281">
            <v>0.61429999999999996</v>
          </cell>
          <cell r="J281">
            <v>3.9380000000000002</v>
          </cell>
          <cell r="K281">
            <v>101.89</v>
          </cell>
          <cell r="L281">
            <v>1.3460761879122358</v>
          </cell>
          <cell r="M281">
            <v>0.50600000000000001</v>
          </cell>
          <cell r="N281">
            <v>2.1322999999999999</v>
          </cell>
          <cell r="O281">
            <v>783</v>
          </cell>
          <cell r="P281">
            <v>9.3800000000000008</v>
          </cell>
          <cell r="Q281">
            <v>857</v>
          </cell>
          <cell r="R281">
            <v>171</v>
          </cell>
          <cell r="S281">
            <v>70.599999999999994</v>
          </cell>
          <cell r="T281">
            <v>6.95</v>
          </cell>
          <cell r="U281">
            <v>403</v>
          </cell>
          <cell r="V281">
            <v>566</v>
          </cell>
          <cell r="W281">
            <v>894</v>
          </cell>
          <cell r="X281">
            <v>59.3</v>
          </cell>
        </row>
        <row r="282">
          <cell r="C282">
            <v>4142</v>
          </cell>
          <cell r="D282">
            <v>9265</v>
          </cell>
          <cell r="E282">
            <v>0.70350000000000001</v>
          </cell>
          <cell r="F282">
            <v>9005</v>
          </cell>
          <cell r="G282">
            <v>15323</v>
          </cell>
          <cell r="H282">
            <v>71.69</v>
          </cell>
          <cell r="I282">
            <v>0.62290000000000001</v>
          </cell>
          <cell r="J282">
            <v>3.8660000000000001</v>
          </cell>
          <cell r="K282">
            <v>102.1</v>
          </cell>
          <cell r="L282">
            <v>1.3340448239060831</v>
          </cell>
          <cell r="M282">
            <v>0.50600000000000001</v>
          </cell>
          <cell r="N282">
            <v>2.1322999999999999</v>
          </cell>
          <cell r="O282">
            <v>795</v>
          </cell>
          <cell r="P282">
            <v>9.73</v>
          </cell>
          <cell r="Q282">
            <v>898</v>
          </cell>
          <cell r="R282">
            <v>179</v>
          </cell>
          <cell r="S282">
            <v>73.25</v>
          </cell>
          <cell r="T282">
            <v>6.7409999999999997</v>
          </cell>
          <cell r="U282">
            <v>418</v>
          </cell>
          <cell r="V282">
            <v>563</v>
          </cell>
          <cell r="W282">
            <v>929</v>
          </cell>
          <cell r="X282">
            <v>53.7</v>
          </cell>
        </row>
        <row r="283">
          <cell r="C283">
            <v>4302</v>
          </cell>
          <cell r="D283">
            <v>9033</v>
          </cell>
          <cell r="E283">
            <v>0.67349999999999999</v>
          </cell>
          <cell r="F283">
            <v>9306</v>
          </cell>
          <cell r="G283">
            <v>15041</v>
          </cell>
          <cell r="H283">
            <v>67.25</v>
          </cell>
          <cell r="I283">
            <v>0.60529999999999995</v>
          </cell>
          <cell r="J283">
            <v>3.7029999999999998</v>
          </cell>
          <cell r="K283">
            <v>100.46</v>
          </cell>
          <cell r="L283">
            <v>1.3061650992685476</v>
          </cell>
          <cell r="M283">
            <v>0.53569999999999995</v>
          </cell>
          <cell r="N283">
            <v>2.2115</v>
          </cell>
          <cell r="O283">
            <v>769</v>
          </cell>
          <cell r="P283">
            <v>10.029999999999999</v>
          </cell>
          <cell r="Q283">
            <v>893</v>
          </cell>
          <cell r="R283">
            <v>181</v>
          </cell>
          <cell r="S283">
            <v>69.05</v>
          </cell>
          <cell r="T283">
            <v>6.8970000000000002</v>
          </cell>
          <cell r="U283">
            <v>411</v>
          </cell>
          <cell r="V283">
            <v>549</v>
          </cell>
          <cell r="W283">
            <v>908</v>
          </cell>
          <cell r="X283">
            <v>50.6</v>
          </cell>
        </row>
        <row r="284">
          <cell r="C284">
            <v>4156</v>
          </cell>
          <cell r="D284">
            <v>8519</v>
          </cell>
          <cell r="E284">
            <v>0.67369999999999997</v>
          </cell>
          <cell r="F284">
            <v>8674</v>
          </cell>
          <cell r="G284">
            <v>14266</v>
          </cell>
          <cell r="H284">
            <v>65.88</v>
          </cell>
          <cell r="I284">
            <v>0.59209999999999996</v>
          </cell>
          <cell r="J284">
            <v>3.6179999999999999</v>
          </cell>
          <cell r="K284">
            <v>97.5</v>
          </cell>
          <cell r="L284">
            <v>1.2856775520699408</v>
          </cell>
          <cell r="M284">
            <v>0.5151</v>
          </cell>
          <cell r="N284">
            <v>2.0366</v>
          </cell>
          <cell r="O284">
            <v>728</v>
          </cell>
          <cell r="P284">
            <v>9.49</v>
          </cell>
          <cell r="Q284">
            <v>843</v>
          </cell>
          <cell r="R284">
            <v>175</v>
          </cell>
          <cell r="S284">
            <v>65</v>
          </cell>
          <cell r="T284">
            <v>6.7549999999999999</v>
          </cell>
          <cell r="U284">
            <v>385</v>
          </cell>
          <cell r="V284">
            <v>517</v>
          </cell>
          <cell r="W284">
            <v>859</v>
          </cell>
          <cell r="X284">
            <v>54</v>
          </cell>
        </row>
        <row r="285">
          <cell r="C285">
            <v>3974</v>
          </cell>
          <cell r="D285">
            <v>8691</v>
          </cell>
          <cell r="E285">
            <v>0.67330000000000001</v>
          </cell>
          <cell r="F285">
            <v>8460</v>
          </cell>
          <cell r="G285">
            <v>13760</v>
          </cell>
          <cell r="H285">
            <v>64.97</v>
          </cell>
          <cell r="I285">
            <v>0.59399999999999997</v>
          </cell>
          <cell r="J285">
            <v>3.5339999999999998</v>
          </cell>
          <cell r="K285">
            <v>97.29</v>
          </cell>
          <cell r="L285">
            <v>1.292824822236587</v>
          </cell>
          <cell r="M285">
            <v>0.51300000000000001</v>
          </cell>
          <cell r="N285">
            <v>1.9440999999999999</v>
          </cell>
          <cell r="O285">
            <v>721</v>
          </cell>
          <cell r="P285">
            <v>9.66</v>
          </cell>
          <cell r="Q285">
            <v>813</v>
          </cell>
          <cell r="R285">
            <v>167</v>
          </cell>
          <cell r="S285">
            <v>67.7</v>
          </cell>
          <cell r="T285">
            <v>6.4349999999999996</v>
          </cell>
          <cell r="U285">
            <v>390</v>
          </cell>
          <cell r="V285">
            <v>523</v>
          </cell>
          <cell r="W285">
            <v>884</v>
          </cell>
          <cell r="X285">
            <v>56.4</v>
          </cell>
        </row>
        <row r="286">
          <cell r="C286">
            <v>3869</v>
          </cell>
          <cell r="D286">
            <v>8378</v>
          </cell>
          <cell r="E286">
            <v>0.61450000000000005</v>
          </cell>
          <cell r="F286">
            <v>7649</v>
          </cell>
          <cell r="G286">
            <v>12618</v>
          </cell>
          <cell r="H286">
            <v>58.64</v>
          </cell>
          <cell r="I286">
            <v>0.55620000000000003</v>
          </cell>
          <cell r="J286">
            <v>3.6970000000000001</v>
          </cell>
          <cell r="K286">
            <v>94.24</v>
          </cell>
          <cell r="L286">
            <v>1.2632642748863063</v>
          </cell>
          <cell r="M286">
            <v>0.4819</v>
          </cell>
          <cell r="N286">
            <v>1.6878</v>
          </cell>
          <cell r="O286">
            <v>734</v>
          </cell>
          <cell r="P286">
            <v>9.3699999999999992</v>
          </cell>
          <cell r="Q286">
            <v>794</v>
          </cell>
          <cell r="R286">
            <v>168</v>
          </cell>
          <cell r="S286">
            <v>62.7</v>
          </cell>
          <cell r="T286">
            <v>6.15</v>
          </cell>
          <cell r="U286">
            <v>372</v>
          </cell>
          <cell r="V286">
            <v>516</v>
          </cell>
          <cell r="W286">
            <v>863</v>
          </cell>
          <cell r="X286">
            <v>56.1</v>
          </cell>
        </row>
        <row r="287">
          <cell r="C287">
            <v>3809</v>
          </cell>
          <cell r="D287">
            <v>8175</v>
          </cell>
          <cell r="E287">
            <v>0.61450000000000005</v>
          </cell>
          <cell r="F287">
            <v>7162</v>
          </cell>
          <cell r="G287">
            <v>11015</v>
          </cell>
          <cell r="H287">
            <v>55.89</v>
          </cell>
          <cell r="I287">
            <v>0.54190000000000005</v>
          </cell>
          <cell r="J287">
            <v>3.7290000000000001</v>
          </cell>
          <cell r="K287">
            <v>92.93</v>
          </cell>
          <cell r="L287">
            <v>1.2478163214374844</v>
          </cell>
          <cell r="M287">
            <v>0.4819</v>
          </cell>
          <cell r="N287">
            <v>1.6878</v>
          </cell>
          <cell r="O287">
            <v>728</v>
          </cell>
          <cell r="P287">
            <v>9.0500000000000007</v>
          </cell>
          <cell r="Q287">
            <v>781</v>
          </cell>
          <cell r="R287">
            <v>169</v>
          </cell>
          <cell r="S287">
            <v>60.3</v>
          </cell>
          <cell r="T287">
            <v>6.149</v>
          </cell>
          <cell r="U287">
            <v>385</v>
          </cell>
          <cell r="V287">
            <v>529</v>
          </cell>
          <cell r="W287">
            <v>893</v>
          </cell>
          <cell r="X287">
            <v>56.8</v>
          </cell>
        </row>
        <row r="288">
          <cell r="C288">
            <v>3794</v>
          </cell>
          <cell r="D288">
            <v>9065</v>
          </cell>
          <cell r="E288">
            <v>0.64939999999999998</v>
          </cell>
          <cell r="F288">
            <v>7621</v>
          </cell>
          <cell r="G288">
            <v>12596</v>
          </cell>
          <cell r="H288">
            <v>62.9</v>
          </cell>
          <cell r="I288">
            <v>0.56420000000000003</v>
          </cell>
          <cell r="J288">
            <v>3.82</v>
          </cell>
          <cell r="K288">
            <v>98.5</v>
          </cell>
          <cell r="L288">
            <v>1.2683916793505834</v>
          </cell>
          <cell r="M288">
            <v>0.48830000000000001</v>
          </cell>
          <cell r="N288">
            <v>1.6718999999999999</v>
          </cell>
          <cell r="O288">
            <v>743</v>
          </cell>
          <cell r="P288">
            <v>9.19</v>
          </cell>
          <cell r="Q288">
            <v>825</v>
          </cell>
          <cell r="R288">
            <v>177</v>
          </cell>
          <cell r="S288">
            <v>62.26</v>
          </cell>
          <cell r="T288">
            <v>6.3849999999999998</v>
          </cell>
          <cell r="U288">
            <v>390</v>
          </cell>
          <cell r="V288">
            <v>514</v>
          </cell>
          <cell r="W288">
            <v>878</v>
          </cell>
          <cell r="X288">
            <v>66</v>
          </cell>
        </row>
        <row r="289">
          <cell r="C289">
            <v>3845</v>
          </cell>
          <cell r="D289">
            <v>8990</v>
          </cell>
          <cell r="E289">
            <v>0.66679999999999995</v>
          </cell>
          <cell r="F289">
            <v>8211</v>
          </cell>
          <cell r="G289">
            <v>12702</v>
          </cell>
          <cell r="H289">
            <v>64.75</v>
          </cell>
          <cell r="I289">
            <v>0.58550000000000002</v>
          </cell>
          <cell r="J289">
            <v>3.8740000000000001</v>
          </cell>
          <cell r="K289">
            <v>97.38</v>
          </cell>
          <cell r="L289">
            <v>1.2951690195570522</v>
          </cell>
          <cell r="M289">
            <v>0.52</v>
          </cell>
          <cell r="N289">
            <v>1.8729</v>
          </cell>
          <cell r="O289">
            <v>752</v>
          </cell>
          <cell r="P289">
            <v>9.85</v>
          </cell>
          <cell r="Q289">
            <v>790</v>
          </cell>
          <cell r="R289">
            <v>195</v>
          </cell>
          <cell r="S289">
            <v>66.099999999999994</v>
          </cell>
          <cell r="T289">
            <v>6.4690000000000003</v>
          </cell>
          <cell r="U289">
            <v>420</v>
          </cell>
          <cell r="V289">
            <v>561</v>
          </cell>
          <cell r="W289">
            <v>937</v>
          </cell>
          <cell r="X289">
            <v>59.2</v>
          </cell>
        </row>
        <row r="290">
          <cell r="C290">
            <v>4001</v>
          </cell>
          <cell r="D290">
            <v>9180</v>
          </cell>
          <cell r="E290">
            <v>0.67100000000000004</v>
          </cell>
          <cell r="F290">
            <v>9029</v>
          </cell>
          <cell r="G290">
            <v>14329</v>
          </cell>
          <cell r="H290">
            <v>67.3</v>
          </cell>
          <cell r="I290">
            <v>0.59209999999999996</v>
          </cell>
          <cell r="J290">
            <v>3.9390000000000001</v>
          </cell>
          <cell r="K290">
            <v>98.28</v>
          </cell>
          <cell r="L290">
            <v>1.2916559028674761</v>
          </cell>
          <cell r="M290">
            <v>0.52890000000000004</v>
          </cell>
          <cell r="N290">
            <v>2.0398000000000001</v>
          </cell>
          <cell r="O290">
            <v>735</v>
          </cell>
          <cell r="P290">
            <v>9.73</v>
          </cell>
          <cell r="Q290">
            <v>826</v>
          </cell>
          <cell r="R290">
            <v>198</v>
          </cell>
          <cell r="S290">
            <v>63.71</v>
          </cell>
          <cell r="T290">
            <v>6.4379999999999997</v>
          </cell>
          <cell r="U290">
            <v>409</v>
          </cell>
          <cell r="V290">
            <v>538</v>
          </cell>
          <cell r="W290">
            <v>934</v>
          </cell>
          <cell r="X290">
            <v>75.099999999999994</v>
          </cell>
        </row>
        <row r="291">
          <cell r="C291">
            <v>4018</v>
          </cell>
          <cell r="D291">
            <v>9325</v>
          </cell>
          <cell r="E291">
            <v>0.66779999999999995</v>
          </cell>
          <cell r="F291">
            <v>8576</v>
          </cell>
          <cell r="G291">
            <v>13968</v>
          </cell>
          <cell r="H291">
            <v>65.760000000000005</v>
          </cell>
          <cell r="I291">
            <v>0.58289999999999997</v>
          </cell>
          <cell r="J291">
            <v>3.97</v>
          </cell>
          <cell r="K291">
            <v>98.7</v>
          </cell>
          <cell r="L291">
            <v>1.2733987011333248</v>
          </cell>
          <cell r="M291">
            <v>0.49490000000000001</v>
          </cell>
          <cell r="N291">
            <v>1.8121</v>
          </cell>
          <cell r="O291">
            <v>723</v>
          </cell>
          <cell r="P291">
            <v>9.86</v>
          </cell>
          <cell r="Q291">
            <v>819</v>
          </cell>
          <cell r="R291">
            <v>195</v>
          </cell>
          <cell r="S291">
            <v>65.599999999999994</v>
          </cell>
          <cell r="T291">
            <v>6.7830000000000004</v>
          </cell>
          <cell r="U291">
            <v>401</v>
          </cell>
          <cell r="V291">
            <v>536</v>
          </cell>
          <cell r="W291">
            <v>933</v>
          </cell>
          <cell r="X291">
            <v>58.4</v>
          </cell>
        </row>
        <row r="292">
          <cell r="C292">
            <v>4018</v>
          </cell>
          <cell r="D292">
            <v>9320</v>
          </cell>
          <cell r="E292">
            <v>0.66779999999999995</v>
          </cell>
          <cell r="F292">
            <v>8577</v>
          </cell>
          <cell r="G292">
            <v>14344</v>
          </cell>
          <cell r="H292">
            <v>65.760000000000005</v>
          </cell>
          <cell r="I292">
            <v>0.58289999999999997</v>
          </cell>
          <cell r="J292">
            <v>3.97</v>
          </cell>
          <cell r="K292">
            <v>98.7</v>
          </cell>
          <cell r="L292">
            <v>1.2733987011333248</v>
          </cell>
          <cell r="M292">
            <v>0.49490000000000001</v>
          </cell>
          <cell r="N292">
            <v>1.8121</v>
          </cell>
          <cell r="O292">
            <v>723</v>
          </cell>
          <cell r="P292">
            <v>9.86</v>
          </cell>
          <cell r="Q292">
            <v>819</v>
          </cell>
          <cell r="R292">
            <v>195</v>
          </cell>
          <cell r="S292">
            <v>65.599999999999994</v>
          </cell>
          <cell r="T292">
            <v>6.7830000000000004</v>
          </cell>
          <cell r="U292">
            <v>401</v>
          </cell>
          <cell r="V292">
            <v>536</v>
          </cell>
          <cell r="W292">
            <v>933</v>
          </cell>
          <cell r="X292">
            <v>58.4</v>
          </cell>
        </row>
        <row r="293">
          <cell r="C293">
            <v>4214</v>
          </cell>
          <cell r="D293">
            <v>9625</v>
          </cell>
          <cell r="E293">
            <v>0.69789999999999996</v>
          </cell>
          <cell r="F293">
            <v>9114</v>
          </cell>
          <cell r="G293">
            <v>14384</v>
          </cell>
          <cell r="H293">
            <v>69.62</v>
          </cell>
          <cell r="I293">
            <v>0.60470000000000002</v>
          </cell>
          <cell r="J293">
            <v>3.7650000000000001</v>
          </cell>
          <cell r="K293">
            <v>99.56</v>
          </cell>
          <cell r="L293">
            <v>1.2978585334198574</v>
          </cell>
          <cell r="M293">
            <v>0.5151</v>
          </cell>
          <cell r="N293">
            <v>1.9192</v>
          </cell>
          <cell r="O293">
            <v>761</v>
          </cell>
          <cell r="P293">
            <v>10.17</v>
          </cell>
          <cell r="Q293">
            <v>853</v>
          </cell>
          <cell r="R293">
            <v>208</v>
          </cell>
          <cell r="S293">
            <v>66.400000000000006</v>
          </cell>
          <cell r="T293">
            <v>7.2480000000000002</v>
          </cell>
          <cell r="U293">
            <v>413</v>
          </cell>
          <cell r="V293">
            <v>572</v>
          </cell>
          <cell r="W293">
            <v>959</v>
          </cell>
          <cell r="X293">
            <v>45.2</v>
          </cell>
        </row>
        <row r="294">
          <cell r="C294">
            <v>4336</v>
          </cell>
          <cell r="D294">
            <v>9139</v>
          </cell>
          <cell r="E294">
            <v>0.68340000000000001</v>
          </cell>
          <cell r="F294">
            <v>9521</v>
          </cell>
          <cell r="G294">
            <v>14840</v>
          </cell>
          <cell r="H294">
            <v>69.62</v>
          </cell>
          <cell r="I294">
            <v>0.59819999999999995</v>
          </cell>
          <cell r="J294">
            <v>3.694</v>
          </cell>
          <cell r="K294">
            <v>98.44</v>
          </cell>
          <cell r="L294">
            <v>1.29315918789603</v>
          </cell>
          <cell r="M294">
            <v>0.5151</v>
          </cell>
          <cell r="N294">
            <v>1.9192</v>
          </cell>
          <cell r="O294">
            <v>738</v>
          </cell>
          <cell r="P294">
            <v>10.39</v>
          </cell>
          <cell r="Q294">
            <v>867</v>
          </cell>
          <cell r="R294">
            <v>217</v>
          </cell>
          <cell r="S294">
            <v>62.01</v>
          </cell>
          <cell r="T294">
            <v>7.2569999999999997</v>
          </cell>
          <cell r="U294">
            <v>390</v>
          </cell>
          <cell r="V294">
            <v>537</v>
          </cell>
          <cell r="W294">
            <v>904</v>
          </cell>
          <cell r="X294">
            <v>63.3</v>
          </cell>
        </row>
        <row r="295">
          <cell r="C295">
            <v>4149</v>
          </cell>
          <cell r="D295">
            <v>8695</v>
          </cell>
          <cell r="E295">
            <v>0.66649999999999998</v>
          </cell>
          <cell r="F295">
            <v>8899</v>
          </cell>
          <cell r="G295">
            <v>13790</v>
          </cell>
          <cell r="H295">
            <v>64.94</v>
          </cell>
          <cell r="I295">
            <v>0.58689999999999998</v>
          </cell>
          <cell r="J295">
            <v>3.7069999999999999</v>
          </cell>
          <cell r="K295">
            <v>97.75</v>
          </cell>
          <cell r="L295">
            <v>1.2688745083111279</v>
          </cell>
          <cell r="M295">
            <v>0.51959999999999995</v>
          </cell>
          <cell r="N295">
            <v>1.8466</v>
          </cell>
          <cell r="O295">
            <v>732</v>
          </cell>
          <cell r="P295">
            <v>9.9700000000000006</v>
          </cell>
          <cell r="Q295">
            <v>826</v>
          </cell>
          <cell r="R295">
            <v>215</v>
          </cell>
          <cell r="S295">
            <v>57.43</v>
          </cell>
          <cell r="T295">
            <v>6.9130000000000003</v>
          </cell>
          <cell r="U295">
            <v>378</v>
          </cell>
          <cell r="V295">
            <v>522</v>
          </cell>
          <cell r="W295">
            <v>906</v>
          </cell>
          <cell r="X295">
            <v>48.2</v>
          </cell>
        </row>
        <row r="296">
          <cell r="C296">
            <v>4149</v>
          </cell>
          <cell r="D296">
            <v>8695</v>
          </cell>
          <cell r="E296">
            <v>0.66649999999999998</v>
          </cell>
          <cell r="F296">
            <v>8899</v>
          </cell>
          <cell r="G296">
            <v>13790</v>
          </cell>
          <cell r="H296">
            <v>64.94</v>
          </cell>
          <cell r="I296">
            <v>0.58689999999999998</v>
          </cell>
          <cell r="J296">
            <v>3.7069999999999999</v>
          </cell>
          <cell r="K296">
            <v>97.75</v>
          </cell>
          <cell r="L296">
            <v>1.2688745083111279</v>
          </cell>
          <cell r="M296">
            <v>0.51959999999999995</v>
          </cell>
          <cell r="N296">
            <v>1.8466</v>
          </cell>
          <cell r="O296">
            <v>732</v>
          </cell>
          <cell r="P296">
            <v>9.9700000000000006</v>
          </cell>
          <cell r="Q296">
            <v>826</v>
          </cell>
          <cell r="R296">
            <v>215</v>
          </cell>
          <cell r="S296">
            <v>57.43</v>
          </cell>
          <cell r="T296">
            <v>6.9130000000000003</v>
          </cell>
          <cell r="U296">
            <v>378</v>
          </cell>
          <cell r="V296">
            <v>522</v>
          </cell>
          <cell r="W296">
            <v>906</v>
          </cell>
          <cell r="X296">
            <v>48.2</v>
          </cell>
        </row>
        <row r="297">
          <cell r="C297">
            <v>4107</v>
          </cell>
          <cell r="D297">
            <v>8870</v>
          </cell>
          <cell r="E297">
            <v>0.67120000000000002</v>
          </cell>
          <cell r="F297">
            <v>9081</v>
          </cell>
          <cell r="G297">
            <v>14744</v>
          </cell>
          <cell r="H297">
            <v>65.650000000000006</v>
          </cell>
          <cell r="I297">
            <v>0.57999999999999996</v>
          </cell>
          <cell r="J297">
            <v>3.76</v>
          </cell>
          <cell r="K297">
            <v>97.99</v>
          </cell>
          <cell r="L297">
            <v>1.2755102040816326</v>
          </cell>
          <cell r="M297">
            <v>0.4899</v>
          </cell>
          <cell r="N297">
            <v>1.706</v>
          </cell>
          <cell r="O297">
            <v>744</v>
          </cell>
          <cell r="P297">
            <v>10.14</v>
          </cell>
          <cell r="Q297">
            <v>853</v>
          </cell>
          <cell r="R297">
            <v>219</v>
          </cell>
          <cell r="S297">
            <v>58.59</v>
          </cell>
          <cell r="T297">
            <v>7.2480000000000002</v>
          </cell>
          <cell r="U297">
            <v>383</v>
          </cell>
          <cell r="V297">
            <v>520</v>
          </cell>
          <cell r="W297">
            <v>948</v>
          </cell>
          <cell r="X297">
            <v>60.7</v>
          </cell>
        </row>
        <row r="298">
          <cell r="C298">
            <v>3960</v>
          </cell>
          <cell r="D298">
            <v>8693</v>
          </cell>
          <cell r="E298">
            <v>0.65690000000000004</v>
          </cell>
          <cell r="F298">
            <v>8809</v>
          </cell>
          <cell r="G298">
            <v>14040</v>
          </cell>
          <cell r="H298">
            <v>64.38</v>
          </cell>
          <cell r="I298">
            <v>0.57250000000000001</v>
          </cell>
          <cell r="J298">
            <v>3.7549999999999999</v>
          </cell>
          <cell r="K298">
            <v>97.61</v>
          </cell>
          <cell r="L298">
            <v>1.2526619065514217</v>
          </cell>
          <cell r="M298">
            <v>0.50239999999999996</v>
          </cell>
          <cell r="N298">
            <v>1.8166</v>
          </cell>
          <cell r="O298">
            <v>731</v>
          </cell>
          <cell r="P298">
            <v>9.75</v>
          </cell>
          <cell r="Q298">
            <v>814</v>
          </cell>
          <cell r="R298">
            <v>215</v>
          </cell>
          <cell r="S298">
            <v>55.56</v>
          </cell>
          <cell r="T298">
            <v>6.7569999999999997</v>
          </cell>
          <cell r="U298">
            <v>374</v>
          </cell>
          <cell r="V298">
            <v>523</v>
          </cell>
          <cell r="W298">
            <v>916</v>
          </cell>
          <cell r="X298">
            <v>54.3</v>
          </cell>
        </row>
        <row r="299">
          <cell r="C299">
            <v>3927</v>
          </cell>
          <cell r="D299">
            <v>8282</v>
          </cell>
          <cell r="E299">
            <v>0.64019999999999999</v>
          </cell>
          <cell r="F299">
            <v>8695</v>
          </cell>
          <cell r="G299">
            <v>13939</v>
          </cell>
          <cell r="H299">
            <v>60.75</v>
          </cell>
          <cell r="I299">
            <v>0.56020000000000003</v>
          </cell>
          <cell r="J299">
            <v>3.665</v>
          </cell>
          <cell r="K299">
            <v>94.94</v>
          </cell>
          <cell r="L299">
            <v>1.2504689258471928</v>
          </cell>
          <cell r="M299">
            <v>0.49009999999999998</v>
          </cell>
          <cell r="N299">
            <v>1.6739999999999999</v>
          </cell>
          <cell r="O299">
            <v>709</v>
          </cell>
          <cell r="P299">
            <v>8.25</v>
          </cell>
          <cell r="Q299">
            <v>811</v>
          </cell>
          <cell r="R299">
            <v>211</v>
          </cell>
          <cell r="S299">
            <v>55.94</v>
          </cell>
          <cell r="T299">
            <v>6.3630000000000004</v>
          </cell>
          <cell r="U299">
            <v>369</v>
          </cell>
          <cell r="V299">
            <v>533</v>
          </cell>
          <cell r="W299">
            <v>895</v>
          </cell>
          <cell r="X299">
            <v>47.2</v>
          </cell>
        </row>
        <row r="300">
          <cell r="C300">
            <v>3697</v>
          </cell>
          <cell r="D300">
            <v>8835</v>
          </cell>
          <cell r="E300">
            <v>0.66579999999999995</v>
          </cell>
          <cell r="F300">
            <v>8238</v>
          </cell>
          <cell r="G300">
            <v>13221</v>
          </cell>
          <cell r="H300">
            <v>65.11</v>
          </cell>
          <cell r="I300">
            <v>0.57069999999999999</v>
          </cell>
          <cell r="J300">
            <v>3.8180000000000001</v>
          </cell>
          <cell r="K300">
            <v>97.72</v>
          </cell>
          <cell r="L300">
            <v>1.278118609406953</v>
          </cell>
          <cell r="M300">
            <v>0.49690000000000001</v>
          </cell>
          <cell r="N300">
            <v>1.6293</v>
          </cell>
          <cell r="O300">
            <v>734</v>
          </cell>
          <cell r="P300">
            <v>9.3699999999999992</v>
          </cell>
          <cell r="Q300">
            <v>828</v>
          </cell>
          <cell r="R300">
            <v>211</v>
          </cell>
          <cell r="S300">
            <v>57.04</v>
          </cell>
          <cell r="T300">
            <v>6.3179999999999996</v>
          </cell>
          <cell r="U300">
            <v>377</v>
          </cell>
          <cell r="V300">
            <v>538</v>
          </cell>
          <cell r="W300">
            <v>894</v>
          </cell>
          <cell r="X300">
            <v>51.7</v>
          </cell>
        </row>
        <row r="301">
          <cell r="C301">
            <v>3749</v>
          </cell>
          <cell r="D301">
            <v>8497</v>
          </cell>
          <cell r="E301">
            <v>0.64829999999999999</v>
          </cell>
          <cell r="F301">
            <v>8462</v>
          </cell>
          <cell r="G301">
            <v>13542</v>
          </cell>
          <cell r="H301">
            <v>62.87</v>
          </cell>
          <cell r="I301">
            <v>0.55359999999999998</v>
          </cell>
          <cell r="J301">
            <v>3.75</v>
          </cell>
          <cell r="K301">
            <v>97.05</v>
          </cell>
          <cell r="L301">
            <v>1.2599218848431397</v>
          </cell>
          <cell r="M301">
            <v>0.54390000000000005</v>
          </cell>
          <cell r="N301">
            <v>1.6882999999999999</v>
          </cell>
          <cell r="O301">
            <v>742</v>
          </cell>
          <cell r="P301">
            <v>9.4700000000000006</v>
          </cell>
          <cell r="Q301">
            <v>833</v>
          </cell>
          <cell r="R301">
            <v>213</v>
          </cell>
          <cell r="S301">
            <v>53.85</v>
          </cell>
          <cell r="T301">
            <v>6.3120000000000003</v>
          </cell>
          <cell r="U301">
            <v>380</v>
          </cell>
          <cell r="V301">
            <v>554</v>
          </cell>
          <cell r="W301">
            <v>896</v>
          </cell>
          <cell r="X301">
            <v>44.7</v>
          </cell>
        </row>
        <row r="302">
          <cell r="C302">
            <v>3653</v>
          </cell>
          <cell r="D302">
            <v>8273</v>
          </cell>
          <cell r="E302">
            <v>0.64810000000000001</v>
          </cell>
          <cell r="F302">
            <v>8522</v>
          </cell>
          <cell r="G302">
            <v>13529</v>
          </cell>
          <cell r="H302">
            <v>62.6</v>
          </cell>
          <cell r="I302">
            <v>0.55030000000000001</v>
          </cell>
          <cell r="J302">
            <v>3.6840000000000002</v>
          </cell>
          <cell r="K302">
            <v>96.38</v>
          </cell>
          <cell r="L302">
            <v>1.2648621300278271</v>
          </cell>
          <cell r="M302">
            <v>0.54390000000000005</v>
          </cell>
          <cell r="N302">
            <v>1.6882999999999999</v>
          </cell>
          <cell r="O302">
            <v>736</v>
          </cell>
          <cell r="P302">
            <v>9.23</v>
          </cell>
          <cell r="Q302">
            <v>802</v>
          </cell>
          <cell r="R302">
            <v>215</v>
          </cell>
          <cell r="S302">
            <v>52.41</v>
          </cell>
          <cell r="T302">
            <v>6.5839999999999996</v>
          </cell>
          <cell r="U302">
            <v>385</v>
          </cell>
          <cell r="V302">
            <v>533</v>
          </cell>
          <cell r="W302">
            <v>906</v>
          </cell>
          <cell r="X302">
            <v>39.299999999999997</v>
          </cell>
        </row>
        <row r="303">
          <cell r="C303">
            <v>3522</v>
          </cell>
          <cell r="D303">
            <v>8424</v>
          </cell>
          <cell r="E303">
            <v>0.65229999999999999</v>
          </cell>
          <cell r="F303">
            <v>8328</v>
          </cell>
          <cell r="G303">
            <v>12915</v>
          </cell>
          <cell r="H303">
            <v>63.3</v>
          </cell>
          <cell r="I303">
            <v>0.55289999999999995</v>
          </cell>
          <cell r="J303">
            <v>3.5350000000000001</v>
          </cell>
          <cell r="K303">
            <v>97.11</v>
          </cell>
          <cell r="L303">
            <v>1.2616704516780217</v>
          </cell>
          <cell r="M303">
            <v>0.50829999999999997</v>
          </cell>
          <cell r="N303">
            <v>1.6241000000000001</v>
          </cell>
          <cell r="O303">
            <v>737</v>
          </cell>
          <cell r="P303">
            <v>9.59</v>
          </cell>
          <cell r="Q303">
            <v>830</v>
          </cell>
          <cell r="R303">
            <v>213</v>
          </cell>
          <cell r="S303">
            <v>51.89</v>
          </cell>
          <cell r="T303">
            <v>6.4720000000000004</v>
          </cell>
          <cell r="U303">
            <v>380</v>
          </cell>
          <cell r="V303">
            <v>529</v>
          </cell>
          <cell r="W303">
            <v>902</v>
          </cell>
          <cell r="X303">
            <v>44.8</v>
          </cell>
        </row>
        <row r="304">
          <cell r="C304">
            <v>3499</v>
          </cell>
          <cell r="D304">
            <v>7997</v>
          </cell>
          <cell r="E304">
            <v>0.63800000000000001</v>
          </cell>
          <cell r="F304">
            <v>8273</v>
          </cell>
          <cell r="G304">
            <v>12815</v>
          </cell>
          <cell r="H304">
            <v>60.96</v>
          </cell>
          <cell r="I304">
            <v>0.54200000000000004</v>
          </cell>
          <cell r="J304">
            <v>3.391</v>
          </cell>
          <cell r="K304">
            <v>95.87</v>
          </cell>
          <cell r="L304">
            <v>1.2495314257153567</v>
          </cell>
          <cell r="M304">
            <v>0.52780000000000005</v>
          </cell>
          <cell r="N304">
            <v>1.6171</v>
          </cell>
          <cell r="O304">
            <v>734</v>
          </cell>
          <cell r="P304">
            <v>9.19</v>
          </cell>
          <cell r="Q304">
            <v>808</v>
          </cell>
          <cell r="R304">
            <v>181</v>
          </cell>
          <cell r="S304">
            <v>51.72</v>
          </cell>
          <cell r="T304">
            <v>6.7649999999999997</v>
          </cell>
          <cell r="U304">
            <v>378</v>
          </cell>
          <cell r="V304">
            <v>527</v>
          </cell>
          <cell r="W304">
            <v>897</v>
          </cell>
          <cell r="X304">
            <v>38.9</v>
          </cell>
        </row>
        <row r="305">
          <cell r="C305">
            <v>3352</v>
          </cell>
          <cell r="D305">
            <v>7552</v>
          </cell>
          <cell r="E305">
            <v>0.6109</v>
          </cell>
          <cell r="F305">
            <v>7703</v>
          </cell>
          <cell r="G305">
            <v>12298</v>
          </cell>
          <cell r="H305">
            <v>57.21</v>
          </cell>
          <cell r="I305">
            <v>0.52170000000000005</v>
          </cell>
          <cell r="J305">
            <v>3.1440000000000001</v>
          </cell>
          <cell r="K305">
            <v>94.1</v>
          </cell>
          <cell r="L305">
            <v>1.2453300124533</v>
          </cell>
          <cell r="M305">
            <v>0.52790000000000004</v>
          </cell>
          <cell r="N305">
            <v>1.6171</v>
          </cell>
          <cell r="O305">
            <v>744</v>
          </cell>
          <cell r="P305">
            <v>8.92</v>
          </cell>
          <cell r="Q305">
            <v>774</v>
          </cell>
          <cell r="R305">
            <v>174</v>
          </cell>
          <cell r="S305">
            <v>47.47</v>
          </cell>
          <cell r="T305">
            <v>6.3019999999999996</v>
          </cell>
          <cell r="U305">
            <v>363</v>
          </cell>
          <cell r="V305">
            <v>511</v>
          </cell>
          <cell r="W305">
            <v>856</v>
          </cell>
          <cell r="X305">
            <v>44.6</v>
          </cell>
        </row>
        <row r="306">
          <cell r="C306">
            <v>3416</v>
          </cell>
          <cell r="D306">
            <v>8046</v>
          </cell>
          <cell r="E306">
            <v>0.63170000000000004</v>
          </cell>
          <cell r="F306">
            <v>7910</v>
          </cell>
          <cell r="G306">
            <v>12659</v>
          </cell>
          <cell r="H306">
            <v>60.85</v>
          </cell>
          <cell r="I306">
            <v>0.53720000000000001</v>
          </cell>
          <cell r="J306">
            <v>3.1669999999999998</v>
          </cell>
          <cell r="K306">
            <v>95.95</v>
          </cell>
          <cell r="L306">
            <v>1.2596044841919636</v>
          </cell>
          <cell r="M306">
            <v>0.5464</v>
          </cell>
          <cell r="N306">
            <v>1.5742</v>
          </cell>
          <cell r="O306">
            <v>801</v>
          </cell>
          <cell r="P306">
            <v>9.64</v>
          </cell>
          <cell r="Q306">
            <v>819</v>
          </cell>
          <cell r="R306">
            <v>181</v>
          </cell>
          <cell r="S306">
            <v>49.25</v>
          </cell>
          <cell r="T306">
            <v>6.51</v>
          </cell>
          <cell r="U306">
            <v>338</v>
          </cell>
          <cell r="V306">
            <v>499</v>
          </cell>
          <cell r="W306">
            <v>840</v>
          </cell>
          <cell r="X306">
            <v>50.4</v>
          </cell>
        </row>
        <row r="307">
          <cell r="C307">
            <v>3425</v>
          </cell>
          <cell r="D307">
            <v>8443</v>
          </cell>
          <cell r="E307">
            <v>0.65429999999999999</v>
          </cell>
          <cell r="F307">
            <v>7910</v>
          </cell>
          <cell r="G307">
            <v>12457</v>
          </cell>
          <cell r="H307">
            <v>63.52</v>
          </cell>
          <cell r="I307">
            <v>0.54800000000000004</v>
          </cell>
          <cell r="J307">
            <v>3.34</v>
          </cell>
          <cell r="K307">
            <v>97.11</v>
          </cell>
          <cell r="L307">
            <v>1.2929919834497026</v>
          </cell>
          <cell r="M307">
            <v>0.5464</v>
          </cell>
          <cell r="N307">
            <v>1.5742</v>
          </cell>
          <cell r="O307">
            <v>821</v>
          </cell>
          <cell r="P307">
            <v>10.57</v>
          </cell>
          <cell r="Q307">
            <v>865</v>
          </cell>
          <cell r="R307">
            <v>191</v>
          </cell>
          <cell r="S307">
            <v>54.08</v>
          </cell>
          <cell r="T307">
            <v>6.94</v>
          </cell>
          <cell r="U307">
            <v>354</v>
          </cell>
          <cell r="V307">
            <v>537</v>
          </cell>
          <cell r="W307">
            <v>884</v>
          </cell>
          <cell r="X307">
            <v>35</v>
          </cell>
        </row>
        <row r="308">
          <cell r="C308">
            <v>3623</v>
          </cell>
          <cell r="D308">
            <v>8479</v>
          </cell>
          <cell r="E308">
            <v>0.64910000000000001</v>
          </cell>
          <cell r="F308">
            <v>8232</v>
          </cell>
          <cell r="G308">
            <v>12878</v>
          </cell>
          <cell r="H308">
            <v>61.81</v>
          </cell>
          <cell r="I308">
            <v>0.54800000000000004</v>
          </cell>
          <cell r="J308">
            <v>3.0920000000000001</v>
          </cell>
          <cell r="K308">
            <v>95.35</v>
          </cell>
          <cell r="L308">
            <v>1.3061650992685476</v>
          </cell>
          <cell r="M308">
            <v>0.54790000000000005</v>
          </cell>
          <cell r="N308">
            <v>1.6853</v>
          </cell>
          <cell r="O308">
            <v>819</v>
          </cell>
          <cell r="P308">
            <v>10.3</v>
          </cell>
          <cell r="Q308">
            <v>863</v>
          </cell>
          <cell r="R308">
            <v>197</v>
          </cell>
          <cell r="S308">
            <v>50.23</v>
          </cell>
          <cell r="T308">
            <v>6.3840000000000003</v>
          </cell>
          <cell r="U308">
            <v>353</v>
          </cell>
          <cell r="V308">
            <v>534</v>
          </cell>
          <cell r="W308">
            <v>883</v>
          </cell>
          <cell r="X308">
            <v>41.2</v>
          </cell>
        </row>
        <row r="309">
          <cell r="C309">
            <v>3540</v>
          </cell>
          <cell r="D309">
            <v>8726</v>
          </cell>
          <cell r="E309">
            <v>0.65180000000000005</v>
          </cell>
          <cell r="F309">
            <v>8213</v>
          </cell>
          <cell r="G309">
            <v>13369</v>
          </cell>
          <cell r="H309">
            <v>62.39</v>
          </cell>
          <cell r="I309">
            <v>0.55249999999999999</v>
          </cell>
          <cell r="J309">
            <v>3.0009999999999999</v>
          </cell>
          <cell r="K309">
            <v>95.6</v>
          </cell>
          <cell r="L309">
            <v>1.2886597938144329</v>
          </cell>
          <cell r="M309">
            <v>0.54910000000000003</v>
          </cell>
          <cell r="N309">
            <v>1.6173</v>
          </cell>
          <cell r="O309">
            <v>806</v>
          </cell>
          <cell r="P309">
            <v>10.27</v>
          </cell>
          <cell r="Q309">
            <v>862</v>
          </cell>
          <cell r="R309">
            <v>191</v>
          </cell>
          <cell r="S309">
            <v>54.35</v>
          </cell>
          <cell r="T309">
            <v>6.8049999999999997</v>
          </cell>
          <cell r="U309">
            <v>354</v>
          </cell>
          <cell r="V309">
            <v>554</v>
          </cell>
          <cell r="W309">
            <v>886</v>
          </cell>
          <cell r="X309">
            <v>41.6</v>
          </cell>
        </row>
        <row r="310">
          <cell r="C310">
            <v>3588</v>
          </cell>
          <cell r="D310">
            <v>8726</v>
          </cell>
          <cell r="E310">
            <v>0.6573</v>
          </cell>
          <cell r="F310">
            <v>8373</v>
          </cell>
          <cell r="G310">
            <v>13552</v>
          </cell>
          <cell r="H310">
            <v>62.61</v>
          </cell>
          <cell r="I310">
            <v>0.55130000000000001</v>
          </cell>
          <cell r="J310">
            <v>3.0009999999999999</v>
          </cell>
          <cell r="K310">
            <v>95.36</v>
          </cell>
          <cell r="L310">
            <v>1.2904890953671442</v>
          </cell>
          <cell r="M310">
            <v>0.57809999999999995</v>
          </cell>
          <cell r="N310">
            <v>1.6973</v>
          </cell>
          <cell r="O310">
            <v>806</v>
          </cell>
          <cell r="P310">
            <v>10.27</v>
          </cell>
          <cell r="Q310">
            <v>862</v>
          </cell>
          <cell r="R310">
            <v>191</v>
          </cell>
          <cell r="S310">
            <v>53.13</v>
          </cell>
          <cell r="T310">
            <v>6.7750000000000004</v>
          </cell>
          <cell r="U310">
            <v>354</v>
          </cell>
          <cell r="V310">
            <v>554</v>
          </cell>
          <cell r="W310">
            <v>886</v>
          </cell>
          <cell r="X310">
            <v>50.2</v>
          </cell>
        </row>
        <row r="311">
          <cell r="C311">
            <v>3742</v>
          </cell>
          <cell r="D311">
            <v>8829</v>
          </cell>
          <cell r="E311">
            <v>0.65529999999999999</v>
          </cell>
          <cell r="F311">
            <v>8512</v>
          </cell>
          <cell r="G311">
            <v>13888</v>
          </cell>
          <cell r="H311">
            <v>62.53</v>
          </cell>
          <cell r="I311">
            <v>0.54890000000000005</v>
          </cell>
          <cell r="J311">
            <v>2.9569999999999999</v>
          </cell>
          <cell r="K311">
            <v>95.6</v>
          </cell>
          <cell r="L311">
            <v>1.2691965985531157</v>
          </cell>
          <cell r="M311">
            <v>0.53749999999999998</v>
          </cell>
          <cell r="N311">
            <v>1.6243000000000001</v>
          </cell>
          <cell r="O311">
            <v>816</v>
          </cell>
          <cell r="P311">
            <v>10.26</v>
          </cell>
          <cell r="Q311">
            <v>888</v>
          </cell>
          <cell r="R311">
            <v>187</v>
          </cell>
          <cell r="S311">
            <v>53.49</v>
          </cell>
          <cell r="T311">
            <v>6.46</v>
          </cell>
          <cell r="U311">
            <v>349</v>
          </cell>
          <cell r="V311">
            <v>561</v>
          </cell>
          <cell r="W311">
            <v>883</v>
          </cell>
          <cell r="X311">
            <v>42.3</v>
          </cell>
        </row>
        <row r="312">
          <cell r="C312">
            <v>3681</v>
          </cell>
          <cell r="D312">
            <v>8149</v>
          </cell>
          <cell r="E312">
            <v>0.63919999999999999</v>
          </cell>
          <cell r="F312">
            <v>8397</v>
          </cell>
          <cell r="G312">
            <v>14108</v>
          </cell>
          <cell r="H312">
            <v>59.69</v>
          </cell>
          <cell r="I312">
            <v>0.53</v>
          </cell>
          <cell r="J312">
            <v>2.7189999999999999</v>
          </cell>
          <cell r="K312">
            <v>92.99</v>
          </cell>
          <cell r="L312">
            <v>1.2608750472828143</v>
          </cell>
          <cell r="M312">
            <v>0.53749999999999998</v>
          </cell>
          <cell r="N312">
            <v>1.6243000000000001</v>
          </cell>
          <cell r="O312">
            <v>768</v>
          </cell>
          <cell r="P312">
            <v>9.23</v>
          </cell>
          <cell r="Q312">
            <v>790</v>
          </cell>
          <cell r="R312">
            <v>173</v>
          </cell>
          <cell r="S312">
            <v>47.53</v>
          </cell>
          <cell r="T312">
            <v>6.5090000000000003</v>
          </cell>
          <cell r="U312">
            <v>332</v>
          </cell>
          <cell r="V312">
            <v>528</v>
          </cell>
          <cell r="W312">
            <v>846</v>
          </cell>
          <cell r="X312">
            <v>43.9</v>
          </cell>
        </row>
        <row r="313">
          <cell r="C313">
            <v>3528</v>
          </cell>
          <cell r="D313">
            <v>8419</v>
          </cell>
          <cell r="E313">
            <v>0.64280000000000004</v>
          </cell>
          <cell r="F313">
            <v>7864</v>
          </cell>
          <cell r="G313">
            <v>13405</v>
          </cell>
          <cell r="H313">
            <v>59.97</v>
          </cell>
          <cell r="I313">
            <v>0.53280000000000005</v>
          </cell>
          <cell r="J313">
            <v>2.6930000000000001</v>
          </cell>
          <cell r="K313">
            <v>93.23</v>
          </cell>
          <cell r="L313">
            <v>1.271940981938438</v>
          </cell>
          <cell r="M313">
            <v>0.53979999999999995</v>
          </cell>
          <cell r="N313">
            <v>1.6309</v>
          </cell>
          <cell r="O313">
            <v>781</v>
          </cell>
          <cell r="P313">
            <v>9.5500000000000007</v>
          </cell>
          <cell r="Q313">
            <v>807</v>
          </cell>
          <cell r="R313">
            <v>170</v>
          </cell>
          <cell r="S313">
            <v>45.83</v>
          </cell>
          <cell r="T313">
            <v>6.47</v>
          </cell>
          <cell r="U313">
            <v>348</v>
          </cell>
          <cell r="V313">
            <v>528</v>
          </cell>
          <cell r="W313">
            <v>827</v>
          </cell>
          <cell r="X313">
            <v>38.5</v>
          </cell>
        </row>
        <row r="314">
          <cell r="C314">
            <v>3533</v>
          </cell>
          <cell r="D314">
            <v>8591</v>
          </cell>
          <cell r="E314">
            <v>0.64800000000000002</v>
          </cell>
          <cell r="F314">
            <v>8004</v>
          </cell>
          <cell r="G314">
            <v>13588</v>
          </cell>
          <cell r="H314">
            <v>60.43</v>
          </cell>
          <cell r="I314">
            <v>0.53220000000000001</v>
          </cell>
          <cell r="J314">
            <v>2.6760000000000002</v>
          </cell>
          <cell r="K314">
            <v>93.31</v>
          </cell>
          <cell r="L314">
            <v>1.2708095056551023</v>
          </cell>
          <cell r="M314">
            <v>0.52800000000000002</v>
          </cell>
          <cell r="N314">
            <v>1.6013999999999999</v>
          </cell>
          <cell r="O314">
            <v>772</v>
          </cell>
          <cell r="P314">
            <v>9.66</v>
          </cell>
          <cell r="Q314">
            <v>806</v>
          </cell>
          <cell r="R314">
            <v>172</v>
          </cell>
          <cell r="S314">
            <v>45.38</v>
          </cell>
          <cell r="T314">
            <v>6.3680000000000003</v>
          </cell>
          <cell r="U314">
            <v>348</v>
          </cell>
          <cell r="V314">
            <v>519</v>
          </cell>
          <cell r="W314">
            <v>830</v>
          </cell>
          <cell r="X314">
            <v>37.9</v>
          </cell>
        </row>
        <row r="315">
          <cell r="C315">
            <v>3532</v>
          </cell>
          <cell r="D315">
            <v>8376</v>
          </cell>
          <cell r="E315">
            <v>0.64219999999999999</v>
          </cell>
          <cell r="F315">
            <v>7924</v>
          </cell>
          <cell r="G315">
            <v>13509</v>
          </cell>
          <cell r="H315">
            <v>59.42</v>
          </cell>
          <cell r="I315">
            <v>0.53269999999999995</v>
          </cell>
          <cell r="J315">
            <v>2.57</v>
          </cell>
          <cell r="K315">
            <v>92.37</v>
          </cell>
          <cell r="L315">
            <v>1.2792631444288092</v>
          </cell>
          <cell r="M315">
            <v>0.51749999999999996</v>
          </cell>
          <cell r="N315">
            <v>1.5526</v>
          </cell>
          <cell r="O315">
            <v>765</v>
          </cell>
          <cell r="P315">
            <v>9.4700000000000006</v>
          </cell>
          <cell r="Q315">
            <v>793</v>
          </cell>
          <cell r="R315">
            <v>167</v>
          </cell>
          <cell r="S315">
            <v>42.24</v>
          </cell>
          <cell r="T315">
            <v>6.0170000000000003</v>
          </cell>
          <cell r="U315">
            <v>334</v>
          </cell>
          <cell r="V315">
            <v>486</v>
          </cell>
          <cell r="W315">
            <v>811</v>
          </cell>
          <cell r="X315">
            <v>39.9</v>
          </cell>
        </row>
        <row r="316">
          <cell r="C316">
            <v>3489</v>
          </cell>
          <cell r="D316">
            <v>8635</v>
          </cell>
          <cell r="E316">
            <v>0.65529999999999999</v>
          </cell>
          <cell r="F316">
            <v>7917</v>
          </cell>
          <cell r="G316">
            <v>13846</v>
          </cell>
          <cell r="H316">
            <v>59.91</v>
          </cell>
          <cell r="I316">
            <v>0.53359999999999996</v>
          </cell>
          <cell r="J316">
            <v>2.657</v>
          </cell>
          <cell r="K316">
            <v>92.67</v>
          </cell>
          <cell r="L316">
            <v>1.271940981938438</v>
          </cell>
          <cell r="M316">
            <v>0.49740000000000001</v>
          </cell>
          <cell r="N316">
            <v>1.3836999999999999</v>
          </cell>
          <cell r="O316">
            <v>754</v>
          </cell>
          <cell r="P316">
            <v>9.4600000000000009</v>
          </cell>
          <cell r="Q316">
            <v>793</v>
          </cell>
          <cell r="R316">
            <v>161</v>
          </cell>
          <cell r="S316">
            <v>39.74</v>
          </cell>
          <cell r="T316">
            <v>5.7350000000000003</v>
          </cell>
          <cell r="U316">
            <v>309</v>
          </cell>
          <cell r="V316">
            <v>475</v>
          </cell>
          <cell r="W316">
            <v>783</v>
          </cell>
          <cell r="X316">
            <v>37.299999999999997</v>
          </cell>
        </row>
        <row r="317">
          <cell r="C317">
            <v>3631</v>
          </cell>
          <cell r="D317">
            <v>8934</v>
          </cell>
          <cell r="E317">
            <v>0.66449999999999998</v>
          </cell>
          <cell r="F317">
            <v>8329</v>
          </cell>
          <cell r="G317">
            <v>15044</v>
          </cell>
          <cell r="H317">
            <v>61.65</v>
          </cell>
          <cell r="I317">
            <v>0.54749999999999999</v>
          </cell>
          <cell r="J317">
            <v>2.734</v>
          </cell>
          <cell r="K317">
            <v>92.79</v>
          </cell>
          <cell r="L317">
            <v>1.2963443090484834</v>
          </cell>
          <cell r="M317">
            <v>0.47399999999999998</v>
          </cell>
          <cell r="N317">
            <v>1.3836999999999999</v>
          </cell>
          <cell r="O317">
            <v>771</v>
          </cell>
          <cell r="P317">
            <v>9.9700000000000006</v>
          </cell>
          <cell r="Q317">
            <v>830</v>
          </cell>
          <cell r="R317">
            <v>174</v>
          </cell>
          <cell r="S317">
            <v>43.71</v>
          </cell>
          <cell r="T317">
            <v>5.59</v>
          </cell>
          <cell r="U317">
            <v>330</v>
          </cell>
          <cell r="V317">
            <v>490</v>
          </cell>
          <cell r="W317">
            <v>820</v>
          </cell>
          <cell r="X317">
            <v>63.8</v>
          </cell>
        </row>
        <row r="318">
          <cell r="C318">
            <v>3604</v>
          </cell>
          <cell r="D318">
            <v>8691</v>
          </cell>
          <cell r="E318">
            <v>0.65790000000000004</v>
          </cell>
          <cell r="F318">
            <v>8395</v>
          </cell>
          <cell r="G318">
            <v>14753</v>
          </cell>
          <cell r="H318">
            <v>60.71</v>
          </cell>
          <cell r="I318">
            <v>0.54010000000000002</v>
          </cell>
          <cell r="J318">
            <v>2.669</v>
          </cell>
          <cell r="K318">
            <v>92.22</v>
          </cell>
          <cell r="L318">
            <v>1.291822761917065</v>
          </cell>
          <cell r="M318">
            <v>0.4899</v>
          </cell>
          <cell r="N318">
            <v>1.4247000000000001</v>
          </cell>
          <cell r="O318">
            <v>775</v>
          </cell>
          <cell r="P318">
            <v>9.81</v>
          </cell>
          <cell r="Q318">
            <v>812</v>
          </cell>
          <cell r="R318">
            <v>175</v>
          </cell>
          <cell r="S318">
            <v>41.81</v>
          </cell>
          <cell r="T318">
            <v>5.6539999999999999</v>
          </cell>
          <cell r="U318">
            <v>327</v>
          </cell>
          <cell r="V318">
            <v>489</v>
          </cell>
          <cell r="W318">
            <v>813</v>
          </cell>
          <cell r="X318">
            <v>56.9</v>
          </cell>
        </row>
        <row r="319">
          <cell r="C319">
            <v>3640</v>
          </cell>
          <cell r="D319">
            <v>8691</v>
          </cell>
          <cell r="E319">
            <v>0.65529999999999999</v>
          </cell>
          <cell r="F319">
            <v>8395</v>
          </cell>
          <cell r="G319">
            <v>15577</v>
          </cell>
          <cell r="H319">
            <v>60.71</v>
          </cell>
          <cell r="I319">
            <v>0.54249999999999998</v>
          </cell>
          <cell r="J319">
            <v>2.6840000000000002</v>
          </cell>
          <cell r="K319">
            <v>92.64</v>
          </cell>
          <cell r="L319">
            <v>1.3017443374121322</v>
          </cell>
          <cell r="M319">
            <v>0.49759999999999999</v>
          </cell>
          <cell r="N319">
            <v>1.4152</v>
          </cell>
          <cell r="O319">
            <v>808</v>
          </cell>
          <cell r="P319">
            <v>10.25</v>
          </cell>
          <cell r="Q319">
            <v>838</v>
          </cell>
          <cell r="R319">
            <v>179</v>
          </cell>
          <cell r="S319">
            <v>42.99</v>
          </cell>
          <cell r="T319">
            <v>5.6950000000000003</v>
          </cell>
          <cell r="U319">
            <v>342</v>
          </cell>
          <cell r="V319">
            <v>509</v>
          </cell>
          <cell r="W319">
            <v>829</v>
          </cell>
          <cell r="X319">
            <v>61.8</v>
          </cell>
        </row>
        <row r="320">
          <cell r="C320">
            <v>3597</v>
          </cell>
          <cell r="D320">
            <v>8565</v>
          </cell>
          <cell r="E320">
            <v>0.65529999999999999</v>
          </cell>
          <cell r="F320">
            <v>8719</v>
          </cell>
          <cell r="G320">
            <v>15613</v>
          </cell>
          <cell r="H320">
            <v>60.71</v>
          </cell>
          <cell r="I320">
            <v>0.54249999999999998</v>
          </cell>
          <cell r="J320">
            <v>2.6840000000000002</v>
          </cell>
          <cell r="K320">
            <v>92.64</v>
          </cell>
          <cell r="L320">
            <v>1.3017443374121322</v>
          </cell>
          <cell r="M320">
            <v>0.49759999999999999</v>
          </cell>
          <cell r="N320">
            <v>1.4152</v>
          </cell>
          <cell r="O320">
            <v>808</v>
          </cell>
          <cell r="P320">
            <v>10.25</v>
          </cell>
          <cell r="Q320">
            <v>838</v>
          </cell>
          <cell r="R320">
            <v>179</v>
          </cell>
          <cell r="S320">
            <v>50.04</v>
          </cell>
          <cell r="T320">
            <v>5.6950000000000003</v>
          </cell>
          <cell r="U320">
            <v>342</v>
          </cell>
          <cell r="V320">
            <v>509</v>
          </cell>
          <cell r="W320">
            <v>829</v>
          </cell>
          <cell r="X320">
            <v>61.8</v>
          </cell>
        </row>
        <row r="321">
          <cell r="C321">
            <v>3510</v>
          </cell>
          <cell r="D321">
            <v>8629</v>
          </cell>
          <cell r="E321">
            <v>0.66180000000000005</v>
          </cell>
          <cell r="F321">
            <v>8235</v>
          </cell>
          <cell r="G321">
            <v>14758</v>
          </cell>
          <cell r="H321">
            <v>60.45</v>
          </cell>
          <cell r="I321">
            <v>0.54749999999999999</v>
          </cell>
          <cell r="J321">
            <v>2.589</v>
          </cell>
          <cell r="K321">
            <v>91.25</v>
          </cell>
          <cell r="L321">
            <v>1.3360053440213759</v>
          </cell>
          <cell r="M321">
            <v>0.47260000000000002</v>
          </cell>
          <cell r="N321">
            <v>1.3526</v>
          </cell>
          <cell r="O321">
            <v>822</v>
          </cell>
          <cell r="P321">
            <v>10.24</v>
          </cell>
          <cell r="Q321">
            <v>823</v>
          </cell>
          <cell r="R321">
            <v>169</v>
          </cell>
          <cell r="S321">
            <v>49.45</v>
          </cell>
          <cell r="T321">
            <v>5.5410000000000004</v>
          </cell>
          <cell r="U321">
            <v>373</v>
          </cell>
          <cell r="V321">
            <v>513</v>
          </cell>
          <cell r="W321">
            <v>854</v>
          </cell>
          <cell r="X321">
            <v>58.7</v>
          </cell>
        </row>
        <row r="322">
          <cell r="C322">
            <v>3591</v>
          </cell>
          <cell r="D322">
            <v>8564</v>
          </cell>
          <cell r="E322">
            <v>0.67069999999999996</v>
          </cell>
          <cell r="F322">
            <v>8664</v>
          </cell>
          <cell r="G322">
            <v>15046</v>
          </cell>
          <cell r="H322">
            <v>60.63</v>
          </cell>
          <cell r="I322">
            <v>0.55469999999999997</v>
          </cell>
          <cell r="J322">
            <v>2.5329999999999999</v>
          </cell>
          <cell r="K322">
            <v>90.67</v>
          </cell>
          <cell r="L322">
            <v>1.3694878115584772</v>
          </cell>
          <cell r="M322">
            <v>0.47260000000000002</v>
          </cell>
          <cell r="N322">
            <v>1.3526</v>
          </cell>
          <cell r="O322">
            <v>836</v>
          </cell>
          <cell r="P322">
            <v>10.63</v>
          </cell>
          <cell r="Q322">
            <v>835</v>
          </cell>
          <cell r="R322">
            <v>172</v>
          </cell>
          <cell r="S322">
            <v>47.32</v>
          </cell>
          <cell r="T322">
            <v>5.6449999999999996</v>
          </cell>
          <cell r="U322">
            <v>375</v>
          </cell>
          <cell r="V322">
            <v>520</v>
          </cell>
          <cell r="W322">
            <v>846</v>
          </cell>
          <cell r="X322">
            <v>42.6</v>
          </cell>
        </row>
        <row r="323">
          <cell r="C323">
            <v>3556</v>
          </cell>
          <cell r="D323">
            <v>8924</v>
          </cell>
          <cell r="E323">
            <v>0.69330000000000003</v>
          </cell>
          <cell r="F323">
            <v>8568</v>
          </cell>
          <cell r="G323">
            <v>15130</v>
          </cell>
          <cell r="H323">
            <v>61.79</v>
          </cell>
          <cell r="I323">
            <v>0.57830000000000004</v>
          </cell>
          <cell r="J323">
            <v>2.363</v>
          </cell>
          <cell r="K323">
            <v>88.96</v>
          </cell>
          <cell r="L323">
            <v>1.4046916701783958</v>
          </cell>
          <cell r="M323">
            <v>0.4824</v>
          </cell>
          <cell r="N323">
            <v>1.395</v>
          </cell>
          <cell r="O323">
            <v>857</v>
          </cell>
          <cell r="P323">
            <v>11.21</v>
          </cell>
          <cell r="Q323">
            <v>868</v>
          </cell>
          <cell r="R323">
            <v>178</v>
          </cell>
          <cell r="S323">
            <v>46.85</v>
          </cell>
          <cell r="T323">
            <v>5.81</v>
          </cell>
          <cell r="U323">
            <v>394</v>
          </cell>
          <cell r="V323">
            <v>544</v>
          </cell>
          <cell r="W323">
            <v>858</v>
          </cell>
          <cell r="X323">
            <v>40.299999999999997</v>
          </cell>
        </row>
        <row r="324">
          <cell r="C324">
            <v>3570</v>
          </cell>
          <cell r="D324">
            <v>8824</v>
          </cell>
          <cell r="E324">
            <v>0.70289999999999997</v>
          </cell>
          <cell r="F324">
            <v>8612</v>
          </cell>
          <cell r="G324">
            <v>15460</v>
          </cell>
          <cell r="H324">
            <v>61.46</v>
          </cell>
          <cell r="I324">
            <v>0.59219999999999995</v>
          </cell>
          <cell r="J324">
            <v>2.19</v>
          </cell>
          <cell r="K324">
            <v>87.43</v>
          </cell>
          <cell r="L324">
            <v>1.4387000000000001</v>
          </cell>
          <cell r="M324">
            <v>0.4783</v>
          </cell>
          <cell r="N324">
            <v>1.3701000000000001</v>
          </cell>
          <cell r="O324">
            <v>866</v>
          </cell>
          <cell r="P324">
            <v>11.38</v>
          </cell>
          <cell r="Q324">
            <v>863</v>
          </cell>
          <cell r="R324">
            <v>175</v>
          </cell>
          <cell r="S324">
            <v>45.72</v>
          </cell>
          <cell r="T324">
            <v>5.5949999999999998</v>
          </cell>
          <cell r="U324">
            <v>385</v>
          </cell>
          <cell r="V324">
            <v>557</v>
          </cell>
          <cell r="W324">
            <v>864</v>
          </cell>
          <cell r="X324">
            <v>56.4</v>
          </cell>
        </row>
        <row r="325">
          <cell r="C325">
            <v>3581</v>
          </cell>
          <cell r="D325">
            <v>8604</v>
          </cell>
          <cell r="E325">
            <v>0.68610000000000004</v>
          </cell>
          <cell r="F325">
            <v>8667</v>
          </cell>
          <cell r="G325">
            <v>15497</v>
          </cell>
          <cell r="H325">
            <v>61.37</v>
          </cell>
          <cell r="I325">
            <v>0.58240000000000003</v>
          </cell>
          <cell r="J325">
            <v>2.0739999999999998</v>
          </cell>
          <cell r="K325">
            <v>89.54</v>
          </cell>
          <cell r="L325">
            <v>1.4257</v>
          </cell>
          <cell r="M325">
            <v>0.47420000000000001</v>
          </cell>
          <cell r="N325">
            <v>1.3608</v>
          </cell>
          <cell r="O325">
            <v>853</v>
          </cell>
          <cell r="P325">
            <v>10.96</v>
          </cell>
          <cell r="Q325">
            <v>853</v>
          </cell>
          <cell r="R325">
            <v>176</v>
          </cell>
          <cell r="S325">
            <v>44</v>
          </cell>
          <cell r="T325">
            <v>5.55</v>
          </cell>
          <cell r="U325">
            <v>389</v>
          </cell>
          <cell r="V325">
            <v>571</v>
          </cell>
          <cell r="W325">
            <v>869</v>
          </cell>
          <cell r="X325">
            <v>52.2</v>
          </cell>
        </row>
        <row r="326">
          <cell r="C326">
            <v>3615</v>
          </cell>
          <cell r="D326">
            <v>8579</v>
          </cell>
          <cell r="E326">
            <v>0.68559999999999999</v>
          </cell>
          <cell r="F326">
            <v>8588</v>
          </cell>
          <cell r="G326">
            <v>15127</v>
          </cell>
          <cell r="H326">
            <v>60.87</v>
          </cell>
          <cell r="I326">
            <v>0.57399999999999995</v>
          </cell>
          <cell r="J326">
            <v>2.1309999999999998</v>
          </cell>
          <cell r="K326">
            <v>89.38</v>
          </cell>
          <cell r="L326">
            <v>1.3917999999999999</v>
          </cell>
          <cell r="M326">
            <v>0.49080000000000001</v>
          </cell>
          <cell r="N326">
            <v>1.2819</v>
          </cell>
          <cell r="O326">
            <v>837</v>
          </cell>
          <cell r="P326">
            <v>10.82</v>
          </cell>
          <cell r="Q326">
            <v>851</v>
          </cell>
          <cell r="R326">
            <v>175</v>
          </cell>
          <cell r="S326">
            <v>44.42</v>
          </cell>
          <cell r="T326">
            <v>5.343</v>
          </cell>
          <cell r="U326">
            <v>380</v>
          </cell>
          <cell r="V326">
            <v>563</v>
          </cell>
          <cell r="W326">
            <v>868</v>
          </cell>
          <cell r="X326">
            <v>57.3</v>
          </cell>
        </row>
        <row r="327">
          <cell r="C327">
            <v>3557</v>
          </cell>
          <cell r="D327">
            <v>8519</v>
          </cell>
          <cell r="E327">
            <v>0.68459999999999999</v>
          </cell>
          <cell r="F327">
            <v>8723</v>
          </cell>
          <cell r="G327">
            <v>14622</v>
          </cell>
          <cell r="H327">
            <v>61.76</v>
          </cell>
          <cell r="I327">
            <v>0.57350000000000001</v>
          </cell>
          <cell r="J327">
            <v>2.141</v>
          </cell>
          <cell r="K327">
            <v>90.2</v>
          </cell>
          <cell r="L327">
            <v>1.3938999999999999</v>
          </cell>
          <cell r="M327">
            <v>0.49080000000000001</v>
          </cell>
          <cell r="N327">
            <v>1.2819</v>
          </cell>
          <cell r="O327">
            <v>848</v>
          </cell>
          <cell r="P327">
            <v>10.81</v>
          </cell>
          <cell r="Q327">
            <v>848</v>
          </cell>
          <cell r="R327">
            <v>171</v>
          </cell>
          <cell r="S327">
            <v>41.28</v>
          </cell>
          <cell r="T327">
            <v>5.351</v>
          </cell>
          <cell r="U327">
            <v>381</v>
          </cell>
          <cell r="V327">
            <v>569</v>
          </cell>
          <cell r="W327">
            <v>886</v>
          </cell>
          <cell r="X327">
            <v>36.4</v>
          </cell>
        </row>
        <row r="328">
          <cell r="C328">
            <v>3531</v>
          </cell>
          <cell r="D328">
            <v>8419</v>
          </cell>
          <cell r="E328">
            <v>0.67979999999999996</v>
          </cell>
          <cell r="F328">
            <v>8723</v>
          </cell>
          <cell r="G328">
            <v>14220</v>
          </cell>
          <cell r="H328">
            <v>61.94</v>
          </cell>
          <cell r="I328">
            <v>0.56740000000000002</v>
          </cell>
          <cell r="J328">
            <v>2.1629999999999998</v>
          </cell>
          <cell r="K328">
            <v>90.93</v>
          </cell>
          <cell r="L328">
            <v>1.3935</v>
          </cell>
          <cell r="M328">
            <v>0.51280000000000003</v>
          </cell>
          <cell r="N328">
            <v>1.3202</v>
          </cell>
          <cell r="O328">
            <v>840</v>
          </cell>
          <cell r="P328">
            <v>10.19</v>
          </cell>
          <cell r="Q328">
            <v>846</v>
          </cell>
          <cell r="R328">
            <v>171</v>
          </cell>
          <cell r="S328">
            <v>40.44</v>
          </cell>
          <cell r="T328">
            <v>5.7549999999999999</v>
          </cell>
          <cell r="U328">
            <v>394</v>
          </cell>
          <cell r="V328">
            <v>575</v>
          </cell>
          <cell r="W328">
            <v>901</v>
          </cell>
          <cell r="X328">
            <v>31.9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heet"/>
      <sheetName val="DataSheet"/>
      <sheetName val="ChartData"/>
      <sheetName val="Sheet1"/>
      <sheetName val="Main Menu"/>
      <sheetName val="Value Chain"/>
      <sheetName val="Charts"/>
      <sheetName val="Consumer Cards"/>
      <sheetName val="Personal Loans"/>
      <sheetName val="Commercial Cards"/>
      <sheetName val="Collections"/>
      <sheetName val="Telesales"/>
      <sheetName val="Merchant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999.501262500002" createdVersion="7" refreshedVersion="8" minRefreshableVersion="3" recordCount="24" xr:uid="{49788B67-8A0D-4F6E-BCBF-41147A22C01C}">
  <cacheSource type="worksheet">
    <worksheetSource ref="A5:F29" sheet="Bank Statement"/>
  </cacheSource>
  <cacheFields count="6">
    <cacheField name="Date" numFmtId="14">
      <sharedItems containsSemiMixedTypes="0" containsNonDate="0" containsDate="1" containsString="0" minDate="2021-07-01T00:00:00" maxDate="2022-06-02T00:00:00"/>
    </cacheField>
    <cacheField name="Account" numFmtId="0">
      <sharedItems containsBlank="1" count="12">
        <m/>
        <s v="Dividend income"/>
        <s v="Current tax liability"/>
        <s v="Transfer"/>
        <s v="Interest Income"/>
        <s v="Govt - LISA"/>
        <s v="Profit on Sale of asset"/>
        <s v="Safe Deposit Box Expenses"/>
        <s v="Filing Fee"/>
        <s v="Share purchase" u="1"/>
        <s v="Govt - LISTO" u="1"/>
        <s v="Accounting fee" u="1"/>
      </sharedItems>
    </cacheField>
    <cacheField name="Bank" numFmtId="0">
      <sharedItems/>
    </cacheField>
    <cacheField name="Description" numFmtId="0">
      <sharedItems/>
    </cacheField>
    <cacheField name="Dr/Cr" numFmtId="43">
      <sharedItems containsString="0" containsBlank="1" containsNumber="1" minValue="-17670.16" maxValue="17670.16"/>
    </cacheField>
    <cacheField name="Balance" numFmtId="43">
      <sharedItems containsSemiMixedTypes="0" containsString="0" containsNumber="1" minValue="-28085.06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d v="2021-07-01T00:00:00"/>
    <x v="0"/>
    <s v="CBA"/>
    <s v="Opening Balance"/>
    <m/>
    <n v="-470.64"/>
  </r>
  <r>
    <d v="2021-07-16T00:00:00"/>
    <x v="1"/>
    <s v="CBA"/>
    <s v="Direct Credit 513275 A200 DST JUNE 001261824405"/>
    <n v="-45.24"/>
    <n v="-515.88"/>
  </r>
  <r>
    <d v="2021-09-10T00:00:00"/>
    <x v="2"/>
    <s v="CBA"/>
    <s v="TAX OFFICE PAYMENTS CommBank app BPAY 7551009343430184821"/>
    <n v="259"/>
    <n v="-256.88"/>
  </r>
  <r>
    <d v="2021-10-18T00:00:00"/>
    <x v="1"/>
    <s v="CBA"/>
    <s v="Direct Credit 513275 A200 DST 001268410383"/>
    <n v="-135.94"/>
    <n v="-392.82"/>
  </r>
  <r>
    <d v="2021-12-31T00:00:00"/>
    <x v="3"/>
    <s v="CBA"/>
    <s v="Chq Dep Branch SEYMOUR"/>
    <n v="-17670.16"/>
    <n v="-18062.98"/>
  </r>
  <r>
    <d v="2022-01-01T00:00:00"/>
    <x v="4"/>
    <s v="CBA"/>
    <s v="Credit Interest"/>
    <n v="-0.02"/>
    <n v="-18063"/>
  </r>
  <r>
    <d v="2022-01-19T00:00:00"/>
    <x v="1"/>
    <s v="CBA"/>
    <s v="Direct Credit 513275 A200 DST 001270710490"/>
    <n v="-62.84"/>
    <n v="-18125.84"/>
  </r>
  <r>
    <d v="2022-01-28T00:00:00"/>
    <x v="5"/>
    <s v="CBA"/>
    <s v="Direct Credit 012721 ATO ATO008000016061971"/>
    <n v="-407.7"/>
    <n v="-18533.54"/>
  </r>
  <r>
    <d v="2022-02-01T00:00:00"/>
    <x v="4"/>
    <s v="CBA"/>
    <s v="Credit Interest"/>
    <n v="-0.77"/>
    <n v="-18534.310000000001"/>
  </r>
  <r>
    <d v="2022-03-01T00:00:00"/>
    <x v="4"/>
    <s v="CBA"/>
    <s v="Credit Interest"/>
    <n v="-0.71"/>
    <n v="-18535.02"/>
  </r>
  <r>
    <d v="2022-03-01T00:00:00"/>
    <x v="6"/>
    <s v="CBA"/>
    <s v="Direct Credit 062895 COMMONWEALTH SEC COMMSEC"/>
    <n v="-9548.85"/>
    <n v="-28083.870000000003"/>
  </r>
  <r>
    <d v="2022-04-01T00:00:00"/>
    <x v="4"/>
    <s v="CBA"/>
    <s v="Credit Interest"/>
    <n v="-1.19"/>
    <n v="-28085.06"/>
  </r>
  <r>
    <d v="2022-04-08T00:00:00"/>
    <x v="7"/>
    <s v="CBA"/>
    <s v="Transfer To Gaurdian Vaults CommBank App 100WSM134639"/>
    <n v="430"/>
    <n v="-27655.06"/>
  </r>
  <r>
    <d v="2022-05-01T00:00:00"/>
    <x v="4"/>
    <s v="CBA"/>
    <s v="Credit Interest"/>
    <n v="-1.1399999999999999"/>
    <n v="-27656.2"/>
  </r>
  <r>
    <d v="2022-05-26T00:00:00"/>
    <x v="8"/>
    <s v="CBA"/>
    <s v="ASIC CommBank app BPAY 12291557595413"/>
    <n v="400"/>
    <n v="-27256.2"/>
  </r>
  <r>
    <d v="2022-06-01T00:00:00"/>
    <x v="4"/>
    <s v="CBA"/>
    <s v="Credit Interest"/>
    <n v="-2.0699999999999998"/>
    <n v="-27258.27"/>
  </r>
  <r>
    <d v="2021-07-01T00:00:00"/>
    <x v="0"/>
    <s v="uBank"/>
    <s v="Opening Balance"/>
    <m/>
    <n v="-17645.43"/>
  </r>
  <r>
    <d v="2021-07-31T00:00:00"/>
    <x v="4"/>
    <s v="uBank"/>
    <s v="Credit Interest received"/>
    <n v="-5.25"/>
    <n v="-17650.68"/>
  </r>
  <r>
    <d v="2021-08-31T00:00:00"/>
    <x v="4"/>
    <s v="uBank"/>
    <s v="Credit Interest received"/>
    <n v="-5.25"/>
    <n v="-17655.93"/>
  </r>
  <r>
    <d v="2021-09-30T00:00:00"/>
    <x v="4"/>
    <s v="uBank"/>
    <s v="Credit Interest received"/>
    <n v="-5.08"/>
    <n v="-17661.010000000002"/>
  </r>
  <r>
    <d v="2021-10-31T00:00:00"/>
    <x v="4"/>
    <s v="uBank"/>
    <s v="Credit Interest received"/>
    <n v="-4.74"/>
    <n v="-17665.750000000004"/>
  </r>
  <r>
    <d v="2021-11-30T00:00:00"/>
    <x v="4"/>
    <s v="uBank"/>
    <s v="Credit Interest received"/>
    <n v="-4.3600000000000003"/>
    <n v="-17670.110000000004"/>
  </r>
  <r>
    <d v="2021-12-02T00:00:00"/>
    <x v="4"/>
    <s v="uBank"/>
    <s v="Credit Interest received"/>
    <n v="-0.05"/>
    <n v="-17670.160000000003"/>
  </r>
  <r>
    <d v="2021-12-02T00:00:00"/>
    <x v="3"/>
    <s v="uBank"/>
    <s v="Credit Interest received"/>
    <n v="17670.16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CB3D03-308E-4E65-ADC5-E8609F2A1607}" name="PivotTable1" cacheId="0" applyNumberFormats="0" applyBorderFormats="0" applyFontFormats="0" applyPatternFormats="0" applyAlignmentFormats="0" applyWidthHeightFormats="1" dataCaption="Values" updatedVersion="8" minRefreshableVersion="3" showCalcMbrs="0" useAutoFormatting="1" itemPrintTitles="1" createdVersion="3" indent="0" outline="1" outlineData="1" multipleFieldFilters="0">
  <location ref="A3:B13" firstHeaderRow="1" firstDataRow="1" firstDataCol="1"/>
  <pivotFields count="6">
    <pivotField numFmtId="14" showAll="0"/>
    <pivotField axis="axisRow" showAll="0">
      <items count="13">
        <item m="1" x="11"/>
        <item x="2"/>
        <item x="8"/>
        <item x="4"/>
        <item x="7"/>
        <item x="3"/>
        <item x="0"/>
        <item m="1" x="9"/>
        <item m="1" x="10"/>
        <item x="5"/>
        <item x="1"/>
        <item x="6"/>
        <item t="default"/>
      </items>
    </pivotField>
    <pivotField showAll="0"/>
    <pivotField showAll="0"/>
    <pivotField dataField="1" showAll="0"/>
    <pivotField numFmtId="43" showAll="0"/>
  </pivotFields>
  <rowFields count="1">
    <field x="1"/>
  </rowFields>
  <rowItems count="10">
    <i>
      <x v="1"/>
    </i>
    <i>
      <x v="2"/>
    </i>
    <i>
      <x v="3"/>
    </i>
    <i>
      <x v="4"/>
    </i>
    <i>
      <x v="5"/>
    </i>
    <i>
      <x v="6"/>
    </i>
    <i>
      <x v="9"/>
    </i>
    <i>
      <x v="10"/>
    </i>
    <i>
      <x v="11"/>
    </i>
    <i t="grand">
      <x/>
    </i>
  </rowItems>
  <colItems count="1">
    <i/>
  </colItems>
  <dataFields count="1">
    <dataField name="Sum of Dr/Cr" fld="4" baseField="0" baseItem="0" numFmtId="43"/>
  </dataFields>
  <formats count="1">
    <format dxfId="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3ECE376-B5CA-4510-9395-76E3EB0792DC}" name="Table13" displayName="Table13" ref="A5:E6" totalsRowShown="0">
  <autoFilter ref="A5:E6" xr:uid="{73ECE376-B5CA-4510-9395-76E3EB0792DC}"/>
  <tableColumns count="5">
    <tableColumn id="1" xr3:uid="{341B97FA-F8AE-4E3F-8680-EDDFD30E5B6C}" name="Date" dataDxfId="3"/>
    <tableColumn id="2" xr3:uid="{CC34631B-6666-4D55-B622-44ACA6C1BE7E}" name="Account"/>
    <tableColumn id="3" xr3:uid="{237F8415-B4B4-4318-B9B1-ECEB410CE026}" name="Bank"/>
    <tableColumn id="4" xr3:uid="{D3C1FA89-7211-4CD4-A3E4-EFB293A9329A}" name="Description"/>
    <tableColumn id="5" xr3:uid="{6F09EE8E-9D33-4B48-AFB9-31B0B9969D12}" name="Dr/Cr" dataCellStyle="Comma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1E3B0F4-6FC0-452A-9663-7FBCC72AF577}" name="Table14" displayName="Table14" ref="A7:E19" totalsRowShown="0">
  <autoFilter ref="A7:E19" xr:uid="{FBED7822-90D9-4C1E-9986-DBA42A9BBBCF}"/>
  <tableColumns count="5">
    <tableColumn id="1" xr3:uid="{C66DAB97-16CA-489B-BF61-E9A8F8A3C9F8}" name="Date" dataDxfId="2"/>
    <tableColumn id="2" xr3:uid="{581DB845-9B48-4B04-99B3-3463552150AD}" name="Account"/>
    <tableColumn id="3" xr3:uid="{72279BB6-E8EB-4E76-9E04-9FB8D7B56E5E}" name="Bank"/>
    <tableColumn id="4" xr3:uid="{B1C15A5A-9BAB-4C7F-9E01-F886F00C48EA}" name="Description"/>
    <tableColumn id="5" xr3:uid="{4C0B41CE-51F7-4296-8A0A-974105090ABD}" name="Dr/Cr" dataCellStyle="Comma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01A411-7162-4A7E-AB49-36E4C3F2C7DA}" name="Table1" displayName="Table1" ref="A8:H11" totalsRowShown="0">
  <sortState xmlns:xlrd2="http://schemas.microsoft.com/office/spreadsheetml/2017/richdata2" ref="A9:G11">
    <sortCondition ref="A9:A11"/>
  </sortState>
  <tableColumns count="8">
    <tableColumn id="1" xr3:uid="{FEBB55E0-53EC-4942-9541-57B741B548CD}" name="Date" dataDxfId="1"/>
    <tableColumn id="2" xr3:uid="{B131D3E3-20FC-4B76-816A-AFBBC882DE11}" name="Account"/>
    <tableColumn id="3" xr3:uid="{3A4D8884-49F3-41A8-B71E-6317E1E2C710}" name="Bank"/>
    <tableColumn id="4" xr3:uid="{BDFC1B2F-5B8E-470D-8157-8E62814E1F3D}" name="Description"/>
    <tableColumn id="5" xr3:uid="{7E0EE4CE-C3B9-4115-A186-F1A65DEC5A38}" name="Amount received" dataCellStyle="Comma"/>
    <tableColumn id="7" xr3:uid="{8FAC4AC1-0EC9-4578-B1B3-3E1161DEE67E}" name="Franking Credit" dataCellStyle="Comma"/>
    <tableColumn id="8" xr3:uid="{5B367AC4-1A52-49C8-A0D3-C89B11E8C97C}" name="Unfranked amount" dataCellStyle="Comma"/>
    <tableColumn id="9" xr3:uid="{6BA18666-D774-4B3B-A849-7C4EE24EDF59}" name="Franked amount" dataCellStyle="Comma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A6DFCC4-A18A-499A-8272-F02C8895C123}" name="Table57" displayName="Table57" ref="A5:E6" totalsRowShown="0">
  <autoFilter ref="A5:E6" xr:uid="{E2F9BE84-3B43-4AFB-B045-DEF047C7C5D4}"/>
  <tableColumns count="5">
    <tableColumn id="1" xr3:uid="{51FB364F-3C82-43C9-B098-4CDE4DD23863}" name="Date" dataDxfId="0"/>
    <tableColumn id="2" xr3:uid="{D38DBA2E-2726-4EF7-864F-EE52DF626517}" name="Account"/>
    <tableColumn id="3" xr3:uid="{55C9D3CE-C30E-442C-BB77-BC5215974C45}" name="Bank"/>
    <tableColumn id="4" xr3:uid="{A344D233-4151-4082-9F27-06916C9A8159}" name="Description"/>
    <tableColumn id="5" xr3:uid="{6430A187-323A-463C-9F82-2F8AE8905ABF}" name="Dr/Cr" dataCellStyle="Comma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workbookViewId="0">
      <selection activeCell="G4" sqref="G4:H12"/>
    </sheetView>
  </sheetViews>
  <sheetFormatPr defaultRowHeight="15" x14ac:dyDescent="0.25"/>
  <cols>
    <col min="1" max="1" width="10.7109375" style="2" bestFit="1" customWidth="1"/>
    <col min="2" max="2" width="29" bestFit="1" customWidth="1"/>
    <col min="3" max="3" width="9.7109375" bestFit="1" customWidth="1"/>
    <col min="4" max="4" width="61.28515625" bestFit="1" customWidth="1"/>
    <col min="5" max="5" width="13" style="1" customWidth="1"/>
    <col min="6" max="6" width="12.42578125" customWidth="1"/>
    <col min="7" max="7" width="14.5703125" bestFit="1" customWidth="1"/>
    <col min="8" max="8" width="17.85546875" bestFit="1" customWidth="1"/>
    <col min="9" max="9" width="10.7109375" bestFit="1" customWidth="1"/>
  </cols>
  <sheetData>
    <row r="1" spans="1:9" x14ac:dyDescent="0.25">
      <c r="A1" s="16" t="s">
        <v>0</v>
      </c>
    </row>
    <row r="2" spans="1:9" x14ac:dyDescent="0.25">
      <c r="A2" s="16" t="s">
        <v>1</v>
      </c>
    </row>
    <row r="3" spans="1:9" x14ac:dyDescent="0.25">
      <c r="A3" s="16" t="s">
        <v>183</v>
      </c>
    </row>
    <row r="4" spans="1:9" x14ac:dyDescent="0.25">
      <c r="E4" s="1" t="s">
        <v>2</v>
      </c>
      <c r="F4" s="1" t="s">
        <v>2</v>
      </c>
      <c r="G4" t="s">
        <v>194</v>
      </c>
      <c r="H4" t="s">
        <v>195</v>
      </c>
    </row>
    <row r="5" spans="1:9" x14ac:dyDescent="0.25">
      <c r="A5" s="2" t="s">
        <v>3</v>
      </c>
      <c r="B5" t="s">
        <v>4</v>
      </c>
      <c r="C5" t="s">
        <v>5</v>
      </c>
      <c r="D5" t="s">
        <v>6</v>
      </c>
      <c r="E5" s="1" t="s">
        <v>7</v>
      </c>
      <c r="F5" s="3" t="s">
        <v>8</v>
      </c>
    </row>
    <row r="6" spans="1:9" x14ac:dyDescent="0.25">
      <c r="A6" s="13">
        <v>44378</v>
      </c>
      <c r="C6" t="s">
        <v>9</v>
      </c>
      <c r="D6" t="s">
        <v>17</v>
      </c>
      <c r="E6" s="5"/>
      <c r="F6" s="6">
        <v>-470.64</v>
      </c>
    </row>
    <row r="7" spans="1:9" x14ac:dyDescent="0.25">
      <c r="A7" s="13">
        <v>44393</v>
      </c>
      <c r="B7" s="4" t="s">
        <v>196</v>
      </c>
      <c r="C7" t="s">
        <v>9</v>
      </c>
      <c r="D7" t="s">
        <v>184</v>
      </c>
      <c r="E7" s="5">
        <v>-45.24</v>
      </c>
      <c r="F7" s="6">
        <f>+F6+E7</f>
        <v>-515.88</v>
      </c>
      <c r="G7" s="6">
        <v>10.6</v>
      </c>
      <c r="H7" s="14">
        <v>20.5</v>
      </c>
    </row>
    <row r="8" spans="1:9" x14ac:dyDescent="0.25">
      <c r="A8" s="13">
        <v>44449</v>
      </c>
      <c r="B8" s="4" t="s">
        <v>147</v>
      </c>
      <c r="C8" t="s">
        <v>9</v>
      </c>
      <c r="D8" t="s">
        <v>185</v>
      </c>
      <c r="E8" s="5">
        <v>259</v>
      </c>
      <c r="F8" s="6">
        <f t="shared" ref="F8:F21" si="0">+F7+E8</f>
        <v>-256.88</v>
      </c>
    </row>
    <row r="9" spans="1:9" x14ac:dyDescent="0.25">
      <c r="A9" s="13">
        <v>44487</v>
      </c>
      <c r="B9" s="4" t="s">
        <v>196</v>
      </c>
      <c r="C9" t="s">
        <v>9</v>
      </c>
      <c r="D9" t="s">
        <v>186</v>
      </c>
      <c r="E9" s="5">
        <v>-135.94</v>
      </c>
      <c r="F9" s="6">
        <f t="shared" si="0"/>
        <v>-392.82</v>
      </c>
      <c r="G9" s="6">
        <v>52.01</v>
      </c>
      <c r="H9">
        <v>14.58</v>
      </c>
    </row>
    <row r="10" spans="1:9" x14ac:dyDescent="0.25">
      <c r="A10" s="13">
        <v>44561</v>
      </c>
      <c r="B10" s="4" t="s">
        <v>159</v>
      </c>
      <c r="C10" t="s">
        <v>9</v>
      </c>
      <c r="D10" t="s">
        <v>187</v>
      </c>
      <c r="E10" s="5">
        <v>-17670.16</v>
      </c>
      <c r="F10" s="6">
        <f t="shared" si="0"/>
        <v>-18062.98</v>
      </c>
    </row>
    <row r="11" spans="1:9" x14ac:dyDescent="0.25">
      <c r="A11" s="13">
        <v>44562</v>
      </c>
      <c r="B11" s="4" t="s">
        <v>10</v>
      </c>
      <c r="C11" t="s">
        <v>9</v>
      </c>
      <c r="D11" t="s">
        <v>188</v>
      </c>
      <c r="E11" s="5">
        <v>-0.02</v>
      </c>
      <c r="F11" s="6">
        <f t="shared" si="0"/>
        <v>-18063</v>
      </c>
    </row>
    <row r="12" spans="1:9" x14ac:dyDescent="0.25">
      <c r="A12" s="13">
        <v>44580</v>
      </c>
      <c r="B12" s="4" t="s">
        <v>196</v>
      </c>
      <c r="C12" t="s">
        <v>9</v>
      </c>
      <c r="D12" t="s">
        <v>189</v>
      </c>
      <c r="E12" s="5">
        <v>-62.84</v>
      </c>
      <c r="F12" s="6">
        <f t="shared" si="0"/>
        <v>-18125.84</v>
      </c>
      <c r="G12">
        <v>19.46</v>
      </c>
      <c r="H12">
        <v>17.43</v>
      </c>
    </row>
    <row r="13" spans="1:9" x14ac:dyDescent="0.25">
      <c r="A13" s="13">
        <v>44589</v>
      </c>
      <c r="B13" s="4" t="s">
        <v>171</v>
      </c>
      <c r="C13" t="s">
        <v>9</v>
      </c>
      <c r="D13" t="s">
        <v>190</v>
      </c>
      <c r="E13" s="5">
        <v>-407.7</v>
      </c>
      <c r="F13" s="6">
        <f t="shared" si="0"/>
        <v>-18533.54</v>
      </c>
      <c r="I13" s="85" t="s">
        <v>165</v>
      </c>
    </row>
    <row r="14" spans="1:9" x14ac:dyDescent="0.25">
      <c r="A14" s="13">
        <v>44593</v>
      </c>
      <c r="B14" s="4" t="s">
        <v>10</v>
      </c>
      <c r="C14" t="s">
        <v>9</v>
      </c>
      <c r="D14" t="s">
        <v>188</v>
      </c>
      <c r="E14" s="5">
        <v>-0.77</v>
      </c>
      <c r="F14" s="6">
        <f t="shared" si="0"/>
        <v>-18534.310000000001</v>
      </c>
    </row>
    <row r="15" spans="1:9" x14ac:dyDescent="0.25">
      <c r="A15" s="13">
        <v>44621</v>
      </c>
      <c r="B15" s="4" t="s">
        <v>10</v>
      </c>
      <c r="C15" t="s">
        <v>9</v>
      </c>
      <c r="D15" t="s">
        <v>188</v>
      </c>
      <c r="E15" s="5">
        <v>-0.71</v>
      </c>
      <c r="F15" s="6">
        <f t="shared" si="0"/>
        <v>-18535.02</v>
      </c>
    </row>
    <row r="16" spans="1:9" x14ac:dyDescent="0.25">
      <c r="A16" s="13">
        <v>44621</v>
      </c>
      <c r="B16" s="4" t="s">
        <v>197</v>
      </c>
      <c r="C16" t="s">
        <v>9</v>
      </c>
      <c r="D16" t="s">
        <v>191</v>
      </c>
      <c r="E16" s="5">
        <v>-9548.85</v>
      </c>
      <c r="F16" s="6">
        <f t="shared" si="0"/>
        <v>-28083.870000000003</v>
      </c>
    </row>
    <row r="17" spans="1:6" x14ac:dyDescent="0.25">
      <c r="A17" s="13">
        <v>44652</v>
      </c>
      <c r="B17" s="4" t="s">
        <v>10</v>
      </c>
      <c r="C17" t="s">
        <v>9</v>
      </c>
      <c r="D17" t="s">
        <v>188</v>
      </c>
      <c r="E17" s="5">
        <v>-1.19</v>
      </c>
      <c r="F17" s="6">
        <f t="shared" si="0"/>
        <v>-28085.06</v>
      </c>
    </row>
    <row r="18" spans="1:6" x14ac:dyDescent="0.25">
      <c r="A18" s="13">
        <v>44659</v>
      </c>
      <c r="B18" s="4" t="s">
        <v>152</v>
      </c>
      <c r="C18" t="s">
        <v>9</v>
      </c>
      <c r="D18" t="s">
        <v>192</v>
      </c>
      <c r="E18" s="5">
        <v>430</v>
      </c>
      <c r="F18" s="6">
        <f t="shared" si="0"/>
        <v>-27655.06</v>
      </c>
    </row>
    <row r="19" spans="1:6" x14ac:dyDescent="0.25">
      <c r="A19" s="13">
        <v>44682</v>
      </c>
      <c r="B19" s="4" t="s">
        <v>10</v>
      </c>
      <c r="C19" t="s">
        <v>9</v>
      </c>
      <c r="D19" t="s">
        <v>188</v>
      </c>
      <c r="E19" s="5">
        <v>-1.1399999999999999</v>
      </c>
      <c r="F19" s="6">
        <f t="shared" si="0"/>
        <v>-27656.2</v>
      </c>
    </row>
    <row r="20" spans="1:6" x14ac:dyDescent="0.25">
      <c r="A20" s="13">
        <v>44707</v>
      </c>
      <c r="B20" s="4" t="s">
        <v>145</v>
      </c>
      <c r="C20" t="s">
        <v>9</v>
      </c>
      <c r="D20" t="s">
        <v>193</v>
      </c>
      <c r="E20" s="5">
        <v>400</v>
      </c>
      <c r="F20" s="6">
        <f t="shared" si="0"/>
        <v>-27256.2</v>
      </c>
    </row>
    <row r="21" spans="1:6" s="27" customFormat="1" ht="15.75" thickBot="1" x14ac:dyDescent="0.3">
      <c r="A21" s="111">
        <v>44713</v>
      </c>
      <c r="B21" s="104" t="s">
        <v>10</v>
      </c>
      <c r="C21" s="27" t="s">
        <v>9</v>
      </c>
      <c r="D21" s="27" t="s">
        <v>188</v>
      </c>
      <c r="E21" s="112">
        <v>-2.0699999999999998</v>
      </c>
      <c r="F21" s="28">
        <f t="shared" si="0"/>
        <v>-27258.27</v>
      </c>
    </row>
    <row r="22" spans="1:6" x14ac:dyDescent="0.25">
      <c r="A22" s="13">
        <v>44378</v>
      </c>
      <c r="C22" t="s">
        <v>18</v>
      </c>
      <c r="D22" t="s">
        <v>17</v>
      </c>
      <c r="E22" s="5"/>
      <c r="F22" s="6">
        <v>-17645.43</v>
      </c>
    </row>
    <row r="23" spans="1:6" x14ac:dyDescent="0.25">
      <c r="A23" s="13">
        <v>44408</v>
      </c>
      <c r="B23" s="4" t="s">
        <v>10</v>
      </c>
      <c r="C23" t="s">
        <v>18</v>
      </c>
      <c r="D23" t="s">
        <v>11</v>
      </c>
      <c r="E23" s="5">
        <v>-5.25</v>
      </c>
      <c r="F23" s="6">
        <f t="shared" ref="F23:F29" si="1">F22+E23</f>
        <v>-17650.68</v>
      </c>
    </row>
    <row r="24" spans="1:6" x14ac:dyDescent="0.25">
      <c r="A24" s="13">
        <v>44439</v>
      </c>
      <c r="B24" s="4" t="s">
        <v>10</v>
      </c>
      <c r="C24" t="s">
        <v>18</v>
      </c>
      <c r="D24" t="s">
        <v>11</v>
      </c>
      <c r="E24" s="5">
        <v>-5.25</v>
      </c>
      <c r="F24" s="6">
        <f t="shared" si="1"/>
        <v>-17655.93</v>
      </c>
    </row>
    <row r="25" spans="1:6" x14ac:dyDescent="0.25">
      <c r="A25" s="13">
        <v>44469</v>
      </c>
      <c r="B25" s="4" t="s">
        <v>10</v>
      </c>
      <c r="C25" t="s">
        <v>18</v>
      </c>
      <c r="D25" t="s">
        <v>11</v>
      </c>
      <c r="E25" s="5">
        <v>-5.08</v>
      </c>
      <c r="F25" s="6">
        <f t="shared" si="1"/>
        <v>-17661.010000000002</v>
      </c>
    </row>
    <row r="26" spans="1:6" x14ac:dyDescent="0.25">
      <c r="A26" s="13">
        <v>44500</v>
      </c>
      <c r="B26" s="4" t="s">
        <v>10</v>
      </c>
      <c r="C26" t="s">
        <v>18</v>
      </c>
      <c r="D26" t="s">
        <v>11</v>
      </c>
      <c r="E26" s="5">
        <v>-4.74</v>
      </c>
      <c r="F26" s="6">
        <f t="shared" si="1"/>
        <v>-17665.750000000004</v>
      </c>
    </row>
    <row r="27" spans="1:6" x14ac:dyDescent="0.25">
      <c r="A27" s="13">
        <v>44530</v>
      </c>
      <c r="B27" s="4" t="s">
        <v>10</v>
      </c>
      <c r="C27" t="s">
        <v>18</v>
      </c>
      <c r="D27" t="s">
        <v>11</v>
      </c>
      <c r="E27" s="5">
        <v>-4.3600000000000003</v>
      </c>
      <c r="F27" s="6">
        <f t="shared" si="1"/>
        <v>-17670.110000000004</v>
      </c>
    </row>
    <row r="28" spans="1:6" x14ac:dyDescent="0.25">
      <c r="A28" s="13">
        <v>44532</v>
      </c>
      <c r="B28" s="4" t="s">
        <v>10</v>
      </c>
      <c r="C28" t="s">
        <v>18</v>
      </c>
      <c r="D28" t="s">
        <v>11</v>
      </c>
      <c r="E28" s="5">
        <v>-0.05</v>
      </c>
      <c r="F28" s="6">
        <f t="shared" si="1"/>
        <v>-17670.160000000003</v>
      </c>
    </row>
    <row r="29" spans="1:6" x14ac:dyDescent="0.25">
      <c r="A29" s="13">
        <v>44532</v>
      </c>
      <c r="B29" s="4" t="s">
        <v>159</v>
      </c>
      <c r="C29" t="s">
        <v>18</v>
      </c>
      <c r="D29" t="s">
        <v>11</v>
      </c>
      <c r="E29" s="5">
        <v>17670.16</v>
      </c>
      <c r="F29" s="6">
        <f t="shared" si="1"/>
        <v>0</v>
      </c>
    </row>
    <row r="30" spans="1:6" x14ac:dyDescent="0.25">
      <c r="A30" s="13"/>
      <c r="B30" s="4"/>
    </row>
    <row r="31" spans="1:6" x14ac:dyDescent="0.25">
      <c r="A31" s="13"/>
      <c r="B31" s="4"/>
      <c r="E31" s="5"/>
      <c r="F31" s="6"/>
    </row>
    <row r="33" spans="2:7" x14ac:dyDescent="0.25">
      <c r="B33" s="7" t="s">
        <v>12</v>
      </c>
      <c r="D33" s="8">
        <v>44377</v>
      </c>
      <c r="E33" s="8">
        <v>44742</v>
      </c>
      <c r="F33" s="9" t="s">
        <v>13</v>
      </c>
      <c r="G33" s="85"/>
    </row>
    <row r="34" spans="2:7" x14ac:dyDescent="0.25">
      <c r="B34" t="s">
        <v>14</v>
      </c>
      <c r="D34" s="1">
        <f>F6</f>
        <v>-470.64</v>
      </c>
      <c r="E34" s="1">
        <f>+F21</f>
        <v>-27258.27</v>
      </c>
      <c r="F34" s="10">
        <f>E34-D34</f>
        <v>-26787.63</v>
      </c>
      <c r="G34" s="85"/>
    </row>
    <row r="35" spans="2:7" x14ac:dyDescent="0.25">
      <c r="B35" t="s">
        <v>15</v>
      </c>
      <c r="D35" s="1">
        <f>+F22</f>
        <v>-17645.43</v>
      </c>
      <c r="E35" s="1">
        <f>+F29</f>
        <v>0</v>
      </c>
      <c r="F35" s="10">
        <f>E35-D35</f>
        <v>17645.43</v>
      </c>
    </row>
    <row r="36" spans="2:7" x14ac:dyDescent="0.25">
      <c r="B36" t="s">
        <v>131</v>
      </c>
      <c r="D36" s="1"/>
      <c r="F36" s="10">
        <f>E36-D36</f>
        <v>0</v>
      </c>
    </row>
    <row r="37" spans="2:7" ht="15.75" thickBot="1" x14ac:dyDescent="0.3">
      <c r="B37" t="s">
        <v>16</v>
      </c>
      <c r="D37" s="11">
        <f>SUM(D34:D36)</f>
        <v>-18116.07</v>
      </c>
      <c r="E37" s="11">
        <f>SUM(E34:E36)</f>
        <v>-27258.27</v>
      </c>
      <c r="F37" s="11">
        <f>SUM(F34:F36)</f>
        <v>-9142.2000000000007</v>
      </c>
    </row>
    <row r="38" spans="2:7" ht="15.75" thickTop="1" x14ac:dyDescent="0.25"/>
    <row r="39" spans="2:7" x14ac:dyDescent="0.25">
      <c r="G39" s="85"/>
    </row>
    <row r="40" spans="2:7" x14ac:dyDescent="0.25">
      <c r="C40" s="12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verticalDpi="200" r:id="rId1"/>
  <headerFooter>
    <oddFooter>&amp;R&amp;D; &amp;Z&amp;F: 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9D0C0-FEE9-4597-82C9-66701AC5CE2D}">
  <sheetPr>
    <tabColor rgb="FF92D050"/>
    <pageSetUpPr fitToPage="1"/>
  </sheetPr>
  <dimension ref="A1:C6"/>
  <sheetViews>
    <sheetView workbookViewId="0">
      <selection activeCell="K33" sqref="K33"/>
    </sheetView>
  </sheetViews>
  <sheetFormatPr defaultRowHeight="15" x14ac:dyDescent="0.25"/>
  <cols>
    <col min="1" max="1" width="18" customWidth="1"/>
    <col min="2" max="2" width="20.140625" bestFit="1" customWidth="1"/>
    <col min="3" max="3" width="9.5703125" bestFit="1" customWidth="1"/>
  </cols>
  <sheetData>
    <row r="1" spans="1:3" x14ac:dyDescent="0.25">
      <c r="A1" s="7" t="s">
        <v>0</v>
      </c>
    </row>
    <row r="2" spans="1:3" x14ac:dyDescent="0.25">
      <c r="A2" s="7" t="s">
        <v>162</v>
      </c>
    </row>
    <row r="3" spans="1:3" x14ac:dyDescent="0.25">
      <c r="A3" s="7" t="s">
        <v>183</v>
      </c>
    </row>
    <row r="5" spans="1:3" x14ac:dyDescent="0.25">
      <c r="A5" s="7" t="s">
        <v>3</v>
      </c>
      <c r="B5" s="7" t="s">
        <v>211</v>
      </c>
      <c r="C5" s="7" t="s">
        <v>210</v>
      </c>
    </row>
    <row r="6" spans="1:3" x14ac:dyDescent="0.25">
      <c r="A6" s="13">
        <v>44664</v>
      </c>
      <c r="B6" t="s">
        <v>212</v>
      </c>
      <c r="C6" s="129">
        <v>2000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E6"/>
  <sheetViews>
    <sheetView workbookViewId="0">
      <selection activeCell="D17" sqref="D17"/>
    </sheetView>
  </sheetViews>
  <sheetFormatPr defaultRowHeight="15" x14ac:dyDescent="0.25"/>
  <cols>
    <col min="1" max="1" width="11" customWidth="1"/>
    <col min="2" max="2" width="12.85546875" customWidth="1"/>
    <col min="4" max="4" width="39.5703125" bestFit="1" customWidth="1"/>
  </cols>
  <sheetData>
    <row r="1" spans="1:5" x14ac:dyDescent="0.25">
      <c r="A1" s="7" t="s">
        <v>0</v>
      </c>
    </row>
    <row r="2" spans="1:5" x14ac:dyDescent="0.25">
      <c r="A2" s="7" t="s">
        <v>145</v>
      </c>
    </row>
    <row r="3" spans="1:5" x14ac:dyDescent="0.25">
      <c r="A3" s="7" t="s">
        <v>183</v>
      </c>
    </row>
    <row r="5" spans="1:5" ht="15.75" thickBot="1" x14ac:dyDescent="0.3">
      <c r="A5" s="113" t="s">
        <v>3</v>
      </c>
      <c r="B5" s="114" t="s">
        <v>4</v>
      </c>
      <c r="C5" s="114" t="s">
        <v>5</v>
      </c>
      <c r="D5" s="114" t="s">
        <v>6</v>
      </c>
      <c r="E5" s="114" t="s">
        <v>7</v>
      </c>
    </row>
    <row r="6" spans="1:5" ht="15.75" thickTop="1" x14ac:dyDescent="0.25">
      <c r="A6" s="130">
        <v>44707</v>
      </c>
      <c r="B6" s="115" t="s">
        <v>145</v>
      </c>
      <c r="C6" s="115" t="s">
        <v>9</v>
      </c>
      <c r="D6" s="115" t="s">
        <v>193</v>
      </c>
      <c r="E6" s="131">
        <v>400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E6"/>
  <sheetViews>
    <sheetView workbookViewId="0">
      <selection activeCell="D23" sqref="D23"/>
    </sheetView>
  </sheetViews>
  <sheetFormatPr defaultRowHeight="15" x14ac:dyDescent="0.25"/>
  <cols>
    <col min="1" max="1" width="10.7109375" bestFit="1" customWidth="1"/>
    <col min="2" max="2" width="24.140625" bestFit="1" customWidth="1"/>
    <col min="3" max="3" width="7.5703125" bestFit="1" customWidth="1"/>
    <col min="4" max="4" width="55.28515625" bestFit="1" customWidth="1"/>
    <col min="5" max="5" width="8" bestFit="1" customWidth="1"/>
  </cols>
  <sheetData>
    <row r="1" spans="1:5" x14ac:dyDescent="0.25">
      <c r="A1" s="7" t="s">
        <v>0</v>
      </c>
    </row>
    <row r="2" spans="1:5" x14ac:dyDescent="0.25">
      <c r="A2" s="7" t="s">
        <v>157</v>
      </c>
    </row>
    <row r="3" spans="1:5" x14ac:dyDescent="0.25">
      <c r="A3" s="7" t="s">
        <v>183</v>
      </c>
    </row>
    <row r="5" spans="1:5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</row>
    <row r="6" spans="1:5" x14ac:dyDescent="0.25">
      <c r="A6" s="4">
        <v>44659</v>
      </c>
      <c r="B6" t="s">
        <v>152</v>
      </c>
      <c r="C6" t="s">
        <v>9</v>
      </c>
      <c r="D6" t="s">
        <v>192</v>
      </c>
      <c r="E6" s="14">
        <v>430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300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28"/>
  <sheetViews>
    <sheetView workbookViewId="0">
      <selection activeCell="R26" sqref="R26"/>
    </sheetView>
  </sheetViews>
  <sheetFormatPr defaultRowHeight="15" x14ac:dyDescent="0.25"/>
  <cols>
    <col min="1" max="1" width="11.42578125" customWidth="1"/>
    <col min="2" max="2" width="26.28515625" customWidth="1"/>
    <col min="3" max="3" width="12" hidden="1" customWidth="1"/>
    <col min="4" max="4" width="13" hidden="1" customWidth="1"/>
    <col min="5" max="5" width="12" hidden="1" customWidth="1"/>
    <col min="6" max="15" width="13" customWidth="1"/>
  </cols>
  <sheetData>
    <row r="1" spans="1:15" x14ac:dyDescent="0.25">
      <c r="A1" t="s">
        <v>0</v>
      </c>
    </row>
    <row r="2" spans="1:15" x14ac:dyDescent="0.25">
      <c r="A2" t="s">
        <v>103</v>
      </c>
    </row>
    <row r="4" spans="1:15" ht="26.25" x14ac:dyDescent="0.25">
      <c r="C4" s="58" t="s">
        <v>104</v>
      </c>
      <c r="D4" s="59">
        <v>41090</v>
      </c>
      <c r="E4" s="58" t="s">
        <v>128</v>
      </c>
      <c r="F4" s="59">
        <v>41455</v>
      </c>
      <c r="G4" s="59">
        <v>41820</v>
      </c>
      <c r="H4" s="59">
        <v>42185</v>
      </c>
      <c r="I4" s="59">
        <v>42551</v>
      </c>
      <c r="J4" s="59">
        <v>42916</v>
      </c>
      <c r="K4" s="59">
        <v>43281</v>
      </c>
      <c r="L4" s="59">
        <v>43646</v>
      </c>
      <c r="M4" s="59">
        <v>44012</v>
      </c>
      <c r="N4" s="59">
        <v>44377</v>
      </c>
      <c r="O4" s="59">
        <v>44742</v>
      </c>
    </row>
    <row r="5" spans="1:15" x14ac:dyDescent="0.25">
      <c r="A5" s="60" t="s">
        <v>105</v>
      </c>
      <c r="L5" s="15"/>
    </row>
    <row r="6" spans="1:15" x14ac:dyDescent="0.25">
      <c r="A6" s="84" t="s">
        <v>106</v>
      </c>
      <c r="L6" s="15"/>
    </row>
    <row r="7" spans="1:15" x14ac:dyDescent="0.25">
      <c r="B7" s="61" t="s">
        <v>107</v>
      </c>
      <c r="C7" s="29">
        <v>0</v>
      </c>
      <c r="D7" s="29">
        <v>1444.22</v>
      </c>
      <c r="E7" s="29">
        <v>0</v>
      </c>
      <c r="F7" s="29">
        <f>1444.22+1500+1000</f>
        <v>3944.2200000000003</v>
      </c>
      <c r="G7" s="29">
        <f>F7+500</f>
        <v>4444.22</v>
      </c>
      <c r="H7" s="29">
        <f>G7+1388+66</f>
        <v>5898.22</v>
      </c>
      <c r="I7" s="10">
        <f>H7</f>
        <v>5898.22</v>
      </c>
      <c r="J7" s="15">
        <f>+I7</f>
        <v>5898.22</v>
      </c>
      <c r="K7" s="15">
        <f>+J7+47.46+1800</f>
        <v>7745.68</v>
      </c>
      <c r="L7" s="15">
        <f>+K7+1000+1850</f>
        <v>10595.68</v>
      </c>
      <c r="M7" s="15">
        <f>+L7+949.2</f>
        <v>11544.880000000001</v>
      </c>
      <c r="N7" s="15">
        <f>+M7+419.3</f>
        <v>11964.18</v>
      </c>
      <c r="O7" s="10">
        <f>+N7+407.7</f>
        <v>12371.880000000001</v>
      </c>
    </row>
    <row r="8" spans="1:15" ht="25.5" x14ac:dyDescent="0.25">
      <c r="B8" s="62" t="s">
        <v>108</v>
      </c>
      <c r="C8" s="63">
        <v>0</v>
      </c>
      <c r="D8" s="63">
        <v>0</v>
      </c>
      <c r="E8" s="63">
        <v>1505.11</v>
      </c>
      <c r="F8" s="63">
        <f t="shared" ref="F8:K8" si="0">F9-F7</f>
        <v>1323.6099999999997</v>
      </c>
      <c r="G8" s="63">
        <f t="shared" si="0"/>
        <v>1460.8999999999996</v>
      </c>
      <c r="H8" s="63">
        <f t="shared" si="0"/>
        <v>1588.33</v>
      </c>
      <c r="I8" s="63">
        <f t="shared" si="0"/>
        <v>2283.2799999999997</v>
      </c>
      <c r="J8" s="63">
        <f t="shared" si="0"/>
        <v>1580.8099999999995</v>
      </c>
      <c r="K8" s="63">
        <f t="shared" si="0"/>
        <v>1239.1499999999996</v>
      </c>
      <c r="L8" s="63">
        <f>L9-L7</f>
        <v>3009.7999999999993</v>
      </c>
      <c r="M8" s="63">
        <f>M9-M7</f>
        <v>5340.82</v>
      </c>
      <c r="N8" s="63">
        <f>N9-N7</f>
        <v>4725.57</v>
      </c>
      <c r="O8" s="63">
        <f>O9-O7</f>
        <v>5235.6599999999962</v>
      </c>
    </row>
    <row r="9" spans="1:15" ht="15.75" thickBot="1" x14ac:dyDescent="0.3">
      <c r="B9" s="64" t="s">
        <v>109</v>
      </c>
      <c r="C9" s="65">
        <f>SUM(C6:C8)</f>
        <v>0</v>
      </c>
      <c r="D9" s="65">
        <f>SUM(D6:D8)</f>
        <v>1444.22</v>
      </c>
      <c r="E9" s="65">
        <f>SUM(E6:E8)</f>
        <v>1505.11</v>
      </c>
      <c r="F9" s="65">
        <v>5267.83</v>
      </c>
      <c r="G9" s="65">
        <v>5905.12</v>
      </c>
      <c r="H9" s="65">
        <v>7486.55</v>
      </c>
      <c r="I9" s="87">
        <v>8181.5</v>
      </c>
      <c r="J9" s="87">
        <v>7479.03</v>
      </c>
      <c r="K9" s="87">
        <v>8984.83</v>
      </c>
      <c r="L9" s="87">
        <v>13605.48</v>
      </c>
      <c r="M9" s="87">
        <v>16885.7</v>
      </c>
      <c r="N9" s="87">
        <v>16689.75</v>
      </c>
      <c r="O9" s="87">
        <v>17607.539999999997</v>
      </c>
    </row>
    <row r="10" spans="1:15" ht="15.75" thickTop="1" x14ac:dyDescent="0.25">
      <c r="A10" s="84" t="s">
        <v>110</v>
      </c>
      <c r="C10" s="29"/>
      <c r="D10" s="29"/>
      <c r="E10" s="29"/>
      <c r="F10" s="29"/>
      <c r="G10" s="29"/>
      <c r="H10" s="29"/>
      <c r="J10" s="15"/>
      <c r="L10" s="15"/>
      <c r="M10" s="15"/>
      <c r="N10" s="15"/>
    </row>
    <row r="11" spans="1:15" x14ac:dyDescent="0.25">
      <c r="B11" s="46" t="s">
        <v>111</v>
      </c>
      <c r="C11" s="29">
        <v>0</v>
      </c>
      <c r="D11" s="29">
        <v>1444.22</v>
      </c>
      <c r="E11" s="29">
        <v>1505.11</v>
      </c>
      <c r="F11" s="29">
        <f t="shared" ref="F11:J11" si="1">F9</f>
        <v>5267.83</v>
      </c>
      <c r="G11" s="29">
        <f t="shared" si="1"/>
        <v>5905.12</v>
      </c>
      <c r="H11" s="29">
        <f t="shared" si="1"/>
        <v>7486.55</v>
      </c>
      <c r="I11" s="29">
        <f t="shared" si="1"/>
        <v>8181.5</v>
      </c>
      <c r="J11" s="29">
        <f t="shared" si="1"/>
        <v>7479.03</v>
      </c>
      <c r="K11" s="29">
        <f>K9</f>
        <v>8984.83</v>
      </c>
      <c r="L11" s="29">
        <f>L9</f>
        <v>13605.48</v>
      </c>
      <c r="M11" s="29">
        <f>M9</f>
        <v>16885.7</v>
      </c>
      <c r="N11" s="29">
        <f>N9</f>
        <v>16689.75</v>
      </c>
      <c r="O11" s="29">
        <f>O9</f>
        <v>17607.539999999997</v>
      </c>
    </row>
    <row r="12" spans="1:15" x14ac:dyDescent="0.25">
      <c r="B12" s="66" t="s">
        <v>112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21">
        <v>0</v>
      </c>
    </row>
    <row r="13" spans="1:15" x14ac:dyDescent="0.25">
      <c r="B13" s="46" t="s">
        <v>113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21">
        <v>0</v>
      </c>
    </row>
    <row r="14" spans="1:15" ht="15.75" thickBot="1" x14ac:dyDescent="0.3">
      <c r="B14" s="67" t="s">
        <v>114</v>
      </c>
      <c r="C14" s="65">
        <f>SUM(C11:C13)</f>
        <v>0</v>
      </c>
      <c r="D14" s="65">
        <f>D9</f>
        <v>1444.22</v>
      </c>
      <c r="E14" s="65">
        <f>SUM(E11:E13)</f>
        <v>1505.11</v>
      </c>
      <c r="F14" s="65">
        <f>F9</f>
        <v>5267.83</v>
      </c>
      <c r="G14" s="65">
        <f>G9</f>
        <v>5905.12</v>
      </c>
      <c r="H14" s="65">
        <f>H9</f>
        <v>7486.55</v>
      </c>
      <c r="I14" s="87">
        <v>8181.5020000000004</v>
      </c>
      <c r="J14" s="87">
        <f t="shared" ref="J14:O14" si="2">+J9</f>
        <v>7479.03</v>
      </c>
      <c r="K14" s="87">
        <f t="shared" si="2"/>
        <v>8984.83</v>
      </c>
      <c r="L14" s="87">
        <f t="shared" si="2"/>
        <v>13605.48</v>
      </c>
      <c r="M14" s="87">
        <f t="shared" si="2"/>
        <v>16885.7</v>
      </c>
      <c r="N14" s="87">
        <f t="shared" si="2"/>
        <v>16689.75</v>
      </c>
      <c r="O14" s="87">
        <f t="shared" si="2"/>
        <v>17607.539999999997</v>
      </c>
    </row>
    <row r="15" spans="1:15" ht="15.75" thickTop="1" x14ac:dyDescent="0.25">
      <c r="J15" s="15"/>
      <c r="L15" s="15"/>
      <c r="M15" s="15"/>
      <c r="N15" s="15"/>
    </row>
    <row r="16" spans="1:15" x14ac:dyDescent="0.25">
      <c r="A16" s="60" t="s">
        <v>115</v>
      </c>
      <c r="J16" s="15"/>
      <c r="L16" s="15"/>
      <c r="M16" s="15"/>
      <c r="N16" s="15"/>
    </row>
    <row r="17" spans="1:15" x14ac:dyDescent="0.25">
      <c r="A17" s="84" t="s">
        <v>106</v>
      </c>
      <c r="J17" s="15"/>
      <c r="L17" s="15"/>
      <c r="M17" s="15"/>
      <c r="N17" s="15"/>
    </row>
    <row r="18" spans="1:15" x14ac:dyDescent="0.25">
      <c r="B18" s="61" t="s">
        <v>107</v>
      </c>
      <c r="C18" s="29">
        <v>604.76</v>
      </c>
      <c r="D18" s="10">
        <v>604.76</v>
      </c>
      <c r="E18" s="29">
        <v>0</v>
      </c>
      <c r="F18" s="10">
        <v>604.76</v>
      </c>
      <c r="G18" s="10">
        <v>604.76</v>
      </c>
      <c r="H18" s="10">
        <v>604.76</v>
      </c>
      <c r="I18" s="10">
        <v>604.76</v>
      </c>
      <c r="J18" s="10">
        <v>604.76</v>
      </c>
      <c r="K18" s="10">
        <v>604.76</v>
      </c>
      <c r="L18" s="10">
        <v>605.76</v>
      </c>
      <c r="M18" s="10">
        <v>605.76</v>
      </c>
      <c r="N18" s="10">
        <v>605.76</v>
      </c>
      <c r="O18" s="10">
        <v>605.76</v>
      </c>
    </row>
    <row r="19" spans="1:15" ht="25.5" x14ac:dyDescent="0.25">
      <c r="B19" s="62" t="s">
        <v>108</v>
      </c>
      <c r="C19" s="63">
        <v>104395.24</v>
      </c>
      <c r="D19" s="10">
        <v>93002.33</v>
      </c>
      <c r="E19" s="63">
        <v>0</v>
      </c>
      <c r="F19" s="10">
        <f t="shared" ref="F19:K19" si="3">F20-F18</f>
        <v>81238.27</v>
      </c>
      <c r="G19" s="10">
        <f t="shared" si="3"/>
        <v>83371.12000000001</v>
      </c>
      <c r="H19" s="10">
        <f t="shared" si="3"/>
        <v>85183.08</v>
      </c>
      <c r="I19" s="10">
        <f t="shared" si="3"/>
        <v>93146.560000000012</v>
      </c>
      <c r="J19" s="10">
        <f t="shared" si="3"/>
        <v>85096.99</v>
      </c>
      <c r="K19" s="10">
        <f t="shared" si="3"/>
        <v>81226.060000000012</v>
      </c>
      <c r="L19" s="10">
        <f t="shared" ref="L19:M19" si="4">L20-L18</f>
        <v>97351.46</v>
      </c>
      <c r="M19" s="10">
        <f t="shared" si="4"/>
        <v>114134.44</v>
      </c>
      <c r="N19" s="10">
        <f t="shared" ref="N19:O19" si="5">N20-N18</f>
        <v>109953.72</v>
      </c>
      <c r="O19" s="10">
        <f t="shared" si="5"/>
        <v>113332.79</v>
      </c>
    </row>
    <row r="20" spans="1:15" ht="15.75" thickBot="1" x14ac:dyDescent="0.3">
      <c r="B20" s="64" t="s">
        <v>109</v>
      </c>
      <c r="C20" s="65">
        <f>SUM(C18:C19)</f>
        <v>105000</v>
      </c>
      <c r="D20" s="65">
        <f>SUM(D18:D19)</f>
        <v>93607.09</v>
      </c>
      <c r="E20" s="65">
        <f>SUM(E18:E19)</f>
        <v>0</v>
      </c>
      <c r="F20" s="65">
        <v>81843.03</v>
      </c>
      <c r="G20" s="65">
        <v>83975.88</v>
      </c>
      <c r="H20" s="65">
        <v>85787.839999999997</v>
      </c>
      <c r="I20" s="87">
        <v>93751.32</v>
      </c>
      <c r="J20" s="87">
        <v>85701.75</v>
      </c>
      <c r="K20" s="87">
        <v>81830.820000000007</v>
      </c>
      <c r="L20" s="87">
        <v>97957.22</v>
      </c>
      <c r="M20" s="87">
        <v>114740.2</v>
      </c>
      <c r="N20" s="87">
        <v>110559.48</v>
      </c>
      <c r="O20" s="87">
        <v>113938.54999999999</v>
      </c>
    </row>
    <row r="21" spans="1:15" ht="15.75" thickTop="1" x14ac:dyDescent="0.25">
      <c r="A21" s="84" t="s">
        <v>110</v>
      </c>
      <c r="C21" s="29"/>
      <c r="E21" s="29"/>
      <c r="J21" s="15"/>
      <c r="L21" s="15"/>
      <c r="M21" s="15"/>
      <c r="N21" s="15"/>
    </row>
    <row r="22" spans="1:15" x14ac:dyDescent="0.25">
      <c r="B22" s="46" t="s">
        <v>111</v>
      </c>
      <c r="C22" s="29">
        <v>103142.27</v>
      </c>
      <c r="D22" s="10">
        <v>91749.36</v>
      </c>
      <c r="E22" s="29">
        <v>0</v>
      </c>
      <c r="F22" s="10">
        <f t="shared" ref="F22:K22" si="6">F25-F23</f>
        <v>79985.3</v>
      </c>
      <c r="G22" s="10">
        <f t="shared" si="6"/>
        <v>82118.150000000009</v>
      </c>
      <c r="H22" s="10">
        <f t="shared" si="6"/>
        <v>83930.11</v>
      </c>
      <c r="I22" s="10">
        <f t="shared" si="6"/>
        <v>91893.590000000011</v>
      </c>
      <c r="J22" s="10">
        <f t="shared" si="6"/>
        <v>83844.02</v>
      </c>
      <c r="K22" s="10">
        <f t="shared" si="6"/>
        <v>79973.090000000011</v>
      </c>
      <c r="L22" s="10">
        <f t="shared" ref="L22:M22" si="7">L25-L23</f>
        <v>96099.49</v>
      </c>
      <c r="M22" s="10">
        <f t="shared" si="7"/>
        <v>112882.47</v>
      </c>
      <c r="N22" s="10">
        <f t="shared" ref="N22:O22" si="8">N25-N23</f>
        <v>108701.75</v>
      </c>
      <c r="O22" s="10">
        <f t="shared" si="8"/>
        <v>112080.81999999999</v>
      </c>
    </row>
    <row r="23" spans="1:15" x14ac:dyDescent="0.25">
      <c r="B23" s="66" t="s">
        <v>112</v>
      </c>
      <c r="C23" s="63">
        <v>1857.73</v>
      </c>
      <c r="D23" s="63">
        <v>1857.73</v>
      </c>
      <c r="E23" s="63">
        <v>0</v>
      </c>
      <c r="F23" s="63">
        <v>1857.73</v>
      </c>
      <c r="G23" s="63">
        <v>1857.73</v>
      </c>
      <c r="H23" s="63">
        <v>1857.73</v>
      </c>
      <c r="I23" s="63">
        <v>1857.73</v>
      </c>
      <c r="J23" s="63">
        <v>1857.73</v>
      </c>
      <c r="K23" s="63">
        <v>1857.73</v>
      </c>
      <c r="L23" s="63">
        <v>1857.73</v>
      </c>
      <c r="M23" s="63">
        <v>1857.73</v>
      </c>
      <c r="N23" s="63">
        <v>1857.73</v>
      </c>
      <c r="O23" s="63">
        <v>1857.73</v>
      </c>
    </row>
    <row r="24" spans="1:15" x14ac:dyDescent="0.25">
      <c r="B24" s="46" t="s">
        <v>113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</row>
    <row r="25" spans="1:15" ht="15.75" thickBot="1" x14ac:dyDescent="0.3">
      <c r="B25" s="67" t="s">
        <v>114</v>
      </c>
      <c r="C25" s="65">
        <f>SUM(C22:C24)</f>
        <v>105000</v>
      </c>
      <c r="D25" s="65">
        <f>SUM(D22:D24)</f>
        <v>93607.09</v>
      </c>
      <c r="E25" s="65">
        <f>SUM(E22:E24)</f>
        <v>0</v>
      </c>
      <c r="F25" s="65">
        <f>F20</f>
        <v>81843.03</v>
      </c>
      <c r="G25" s="65">
        <f>G20</f>
        <v>83975.88</v>
      </c>
      <c r="H25" s="65">
        <f>H20</f>
        <v>85787.839999999997</v>
      </c>
      <c r="I25" s="87">
        <v>93751.32</v>
      </c>
      <c r="J25" s="87">
        <f t="shared" ref="J25:O25" si="9">+J20</f>
        <v>85701.75</v>
      </c>
      <c r="K25" s="87">
        <f t="shared" si="9"/>
        <v>81830.820000000007</v>
      </c>
      <c r="L25" s="87">
        <f t="shared" si="9"/>
        <v>97957.22</v>
      </c>
      <c r="M25" s="87">
        <f t="shared" si="9"/>
        <v>114740.2</v>
      </c>
      <c r="N25" s="87">
        <f t="shared" si="9"/>
        <v>110559.48</v>
      </c>
      <c r="O25" s="87">
        <f t="shared" si="9"/>
        <v>113938.54999999999</v>
      </c>
    </row>
    <row r="26" spans="1:15" ht="15.75" thickTop="1" x14ac:dyDescent="0.25">
      <c r="L26" s="15"/>
      <c r="M26" s="15"/>
      <c r="N26" s="15"/>
    </row>
    <row r="27" spans="1:15" x14ac:dyDescent="0.25">
      <c r="L27" s="15"/>
      <c r="M27" s="15"/>
      <c r="N27" s="15"/>
    </row>
    <row r="28" spans="1:15" x14ac:dyDescent="0.25">
      <c r="A28" t="s">
        <v>116</v>
      </c>
      <c r="C28" s="10">
        <f t="shared" ref="C28:M28" si="10">C14+C25</f>
        <v>105000</v>
      </c>
      <c r="D28" s="10">
        <f t="shared" si="10"/>
        <v>95051.31</v>
      </c>
      <c r="E28" s="10">
        <f t="shared" si="10"/>
        <v>1505.11</v>
      </c>
      <c r="F28" s="10">
        <f t="shared" si="10"/>
        <v>87110.86</v>
      </c>
      <c r="G28" s="10">
        <f t="shared" si="10"/>
        <v>89881</v>
      </c>
      <c r="H28" s="10">
        <f t="shared" si="10"/>
        <v>93274.39</v>
      </c>
      <c r="I28" s="10">
        <f t="shared" si="10"/>
        <v>101932.82200000001</v>
      </c>
      <c r="J28" s="10">
        <f t="shared" si="10"/>
        <v>93180.78</v>
      </c>
      <c r="K28" s="10">
        <f t="shared" si="10"/>
        <v>90815.650000000009</v>
      </c>
      <c r="L28" s="10">
        <f t="shared" si="10"/>
        <v>111562.7</v>
      </c>
      <c r="M28" s="10">
        <f t="shared" si="10"/>
        <v>131625.9</v>
      </c>
      <c r="N28" s="10">
        <f t="shared" ref="N28:O28" si="11">N14+N25</f>
        <v>127249.23</v>
      </c>
      <c r="O28" s="10">
        <f t="shared" si="11"/>
        <v>131546.09</v>
      </c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Footer>&amp;R&amp;D; &amp;Z&amp;F : &amp;A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79"/>
  <sheetViews>
    <sheetView workbookViewId="0">
      <pane ySplit="13" topLeftCell="A14" activePane="bottomLeft" state="frozen"/>
      <selection pane="bottomLeft" activeCell="A6" sqref="A6"/>
    </sheetView>
  </sheetViews>
  <sheetFormatPr defaultRowHeight="12.75" x14ac:dyDescent="0.2"/>
  <cols>
    <col min="1" max="1" width="27.85546875" style="39" bestFit="1" customWidth="1"/>
    <col min="2" max="2" width="12.7109375" style="39" customWidth="1"/>
    <col min="3" max="3" width="15.5703125" style="46" customWidth="1"/>
    <col min="4" max="4" width="16" style="46" customWidth="1"/>
    <col min="5" max="5" width="11.7109375" style="46" customWidth="1"/>
    <col min="6" max="6" width="15.42578125" style="46" customWidth="1"/>
    <col min="7" max="7" width="11.7109375" style="46" customWidth="1"/>
    <col min="8" max="9" width="11.5703125" style="46" bestFit="1" customWidth="1"/>
    <col min="10" max="10" width="9.140625" style="46"/>
    <col min="11" max="11" width="26.5703125" style="46" bestFit="1" customWidth="1"/>
    <col min="12" max="16384" width="9.140625" style="46"/>
  </cols>
  <sheetData>
    <row r="1" spans="1:11" ht="15" x14ac:dyDescent="0.25">
      <c r="A1" s="7" t="s">
        <v>0</v>
      </c>
      <c r="B1"/>
    </row>
    <row r="2" spans="1:11" x14ac:dyDescent="0.2">
      <c r="A2" s="60" t="s">
        <v>182</v>
      </c>
    </row>
    <row r="4" spans="1:11" ht="38.25" x14ac:dyDescent="0.2">
      <c r="B4" s="47" t="s">
        <v>71</v>
      </c>
      <c r="C4" s="48" t="s">
        <v>72</v>
      </c>
      <c r="D4" s="48" t="s">
        <v>73</v>
      </c>
      <c r="E4" s="48" t="s">
        <v>74</v>
      </c>
      <c r="F4" s="48" t="s">
        <v>181</v>
      </c>
      <c r="G4" s="48" t="s">
        <v>75</v>
      </c>
      <c r="H4" s="48" t="s">
        <v>141</v>
      </c>
      <c r="I4" s="72" t="s">
        <v>76</v>
      </c>
    </row>
    <row r="5" spans="1:11" ht="15" x14ac:dyDescent="0.25">
      <c r="A5" s="39" t="s">
        <v>77</v>
      </c>
      <c r="B5" s="49">
        <v>16689.75</v>
      </c>
      <c r="C5" s="10"/>
      <c r="D5" s="33">
        <v>0</v>
      </c>
      <c r="E5" s="50">
        <f>-Jnl!C36</f>
        <v>-406.1</v>
      </c>
      <c r="F5" s="50">
        <f>+Jnl!D11</f>
        <v>407.7</v>
      </c>
      <c r="G5" s="50"/>
      <c r="H5" s="51">
        <f>+Jnl!D44</f>
        <v>916.19</v>
      </c>
      <c r="I5" s="51">
        <f>SUM(B5:H5)</f>
        <v>17607.539999999997</v>
      </c>
      <c r="K5" s="53"/>
    </row>
    <row r="6" spans="1:11" ht="15" x14ac:dyDescent="0.25">
      <c r="A6" s="39" t="s">
        <v>78</v>
      </c>
      <c r="B6" s="49">
        <v>110559.48</v>
      </c>
      <c r="C6" s="51"/>
      <c r="E6" s="50">
        <f>-Jnl!C37</f>
        <v>-2690.1299999999987</v>
      </c>
      <c r="F6" s="50">
        <v>0</v>
      </c>
      <c r="G6" s="50"/>
      <c r="H6" s="51">
        <f>+Jnl!D45</f>
        <v>6069.2</v>
      </c>
      <c r="I6" s="51">
        <f>SUM(B6:H6)</f>
        <v>113938.54999999999</v>
      </c>
      <c r="K6" s="53"/>
    </row>
    <row r="7" spans="1:11" ht="15.75" thickBot="1" x14ac:dyDescent="0.3">
      <c r="A7" s="52" t="s">
        <v>23</v>
      </c>
      <c r="B7" s="110">
        <f>SUM(B5:B6)</f>
        <v>127249.23</v>
      </c>
      <c r="C7" s="30">
        <f t="shared" ref="C7:G7" si="0">SUM(C5:C6)</f>
        <v>0</v>
      </c>
      <c r="D7" s="30">
        <f t="shared" si="0"/>
        <v>0</v>
      </c>
      <c r="E7" s="30">
        <f t="shared" si="0"/>
        <v>-3096.2299999999987</v>
      </c>
      <c r="F7" s="30">
        <f t="shared" si="0"/>
        <v>407.7</v>
      </c>
      <c r="G7" s="30">
        <f t="shared" si="0"/>
        <v>0</v>
      </c>
      <c r="H7" s="30">
        <f>SUM(H5:H6)</f>
        <v>6985.3899999999994</v>
      </c>
      <c r="I7" s="30">
        <f>SUM(I5:I6)</f>
        <v>131546.09</v>
      </c>
    </row>
    <row r="8" spans="1:11" ht="13.5" thickTop="1" x14ac:dyDescent="0.2">
      <c r="A8" s="39" t="s">
        <v>79</v>
      </c>
    </row>
    <row r="9" spans="1:11" x14ac:dyDescent="0.2">
      <c r="G9" s="53"/>
    </row>
    <row r="11" spans="1:11" x14ac:dyDescent="0.2">
      <c r="A11" s="46" t="s">
        <v>80</v>
      </c>
      <c r="B11" s="46"/>
      <c r="G11" s="53"/>
      <c r="H11" s="53"/>
    </row>
    <row r="13" spans="1:11" x14ac:dyDescent="0.2">
      <c r="A13" s="54" t="s">
        <v>81</v>
      </c>
      <c r="B13" s="55" t="s">
        <v>82</v>
      </c>
      <c r="C13" s="55" t="s">
        <v>83</v>
      </c>
      <c r="E13" s="56" t="s">
        <v>84</v>
      </c>
      <c r="F13" s="55" t="s">
        <v>85</v>
      </c>
    </row>
    <row r="14" spans="1:11" x14ac:dyDescent="0.2">
      <c r="A14" s="39">
        <v>2012</v>
      </c>
      <c r="B14" s="57" t="s">
        <v>38</v>
      </c>
      <c r="C14" s="46" t="s">
        <v>86</v>
      </c>
      <c r="E14" s="68">
        <v>-29.68</v>
      </c>
      <c r="F14" s="46" t="s">
        <v>87</v>
      </c>
      <c r="H14" s="53"/>
    </row>
    <row r="15" spans="1:11" x14ac:dyDescent="0.2">
      <c r="A15" s="39">
        <v>2012</v>
      </c>
      <c r="B15" s="57" t="s">
        <v>40</v>
      </c>
      <c r="C15" s="46" t="s">
        <v>86</v>
      </c>
      <c r="E15" s="68">
        <v>-1923.67</v>
      </c>
      <c r="F15" s="46" t="s">
        <v>88</v>
      </c>
      <c r="H15" s="53"/>
    </row>
    <row r="16" spans="1:11" x14ac:dyDescent="0.2">
      <c r="A16" s="39">
        <v>2012</v>
      </c>
      <c r="B16" s="46" t="s">
        <v>89</v>
      </c>
      <c r="C16" s="46" t="s">
        <v>90</v>
      </c>
      <c r="E16" s="69">
        <v>105000</v>
      </c>
      <c r="F16" s="46" t="s">
        <v>91</v>
      </c>
    </row>
    <row r="17" spans="1:6" x14ac:dyDescent="0.2">
      <c r="A17" s="39">
        <v>2012</v>
      </c>
      <c r="B17" s="46" t="s">
        <v>92</v>
      </c>
      <c r="C17" s="46" t="s">
        <v>93</v>
      </c>
      <c r="E17" s="69">
        <v>1620</v>
      </c>
      <c r="F17" s="46" t="s">
        <v>94</v>
      </c>
    </row>
    <row r="18" spans="1:6" x14ac:dyDescent="0.2">
      <c r="A18" s="39">
        <v>2012</v>
      </c>
      <c r="B18" s="46" t="s">
        <v>38</v>
      </c>
      <c r="C18" s="46" t="s">
        <v>86</v>
      </c>
      <c r="E18" s="69">
        <v>-146.1</v>
      </c>
      <c r="F18" s="46" t="s">
        <v>95</v>
      </c>
    </row>
    <row r="19" spans="1:6" x14ac:dyDescent="0.2">
      <c r="A19" s="39">
        <v>2012</v>
      </c>
      <c r="B19" s="46" t="s">
        <v>40</v>
      </c>
      <c r="C19" s="46" t="s">
        <v>86</v>
      </c>
      <c r="E19" s="69">
        <v>-9469.24</v>
      </c>
      <c r="F19" s="46" t="s">
        <v>96</v>
      </c>
    </row>
    <row r="20" spans="1:6" x14ac:dyDescent="0.2">
      <c r="A20" s="39">
        <v>2013</v>
      </c>
      <c r="B20" s="46" t="s">
        <v>97</v>
      </c>
      <c r="C20" s="46" t="s">
        <v>98</v>
      </c>
      <c r="E20" s="69">
        <v>1505.11</v>
      </c>
      <c r="F20" s="46" t="s">
        <v>99</v>
      </c>
    </row>
    <row r="21" spans="1:6" x14ac:dyDescent="0.2">
      <c r="A21" s="39">
        <v>2013</v>
      </c>
      <c r="B21" s="46" t="s">
        <v>92</v>
      </c>
      <c r="C21" s="46" t="s">
        <v>129</v>
      </c>
      <c r="E21" s="69">
        <v>1500</v>
      </c>
      <c r="F21" s="46" t="s">
        <v>130</v>
      </c>
    </row>
    <row r="22" spans="1:6" x14ac:dyDescent="0.2">
      <c r="A22" s="39">
        <v>2013</v>
      </c>
      <c r="B22" s="46" t="s">
        <v>29</v>
      </c>
      <c r="C22" s="46" t="s">
        <v>30</v>
      </c>
      <c r="E22" s="70">
        <v>1000</v>
      </c>
      <c r="F22" s="46" t="s">
        <v>100</v>
      </c>
    </row>
    <row r="23" spans="1:6" x14ac:dyDescent="0.2">
      <c r="A23" s="39">
        <v>2013</v>
      </c>
      <c r="B23" s="46" t="s">
        <v>38</v>
      </c>
      <c r="C23" s="46" t="s">
        <v>39</v>
      </c>
      <c r="E23" s="33">
        <v>-14.07</v>
      </c>
      <c r="F23" s="46" t="s">
        <v>101</v>
      </c>
    </row>
    <row r="24" spans="1:6" x14ac:dyDescent="0.2">
      <c r="A24" s="39">
        <v>2013</v>
      </c>
      <c r="B24" s="46" t="s">
        <v>40</v>
      </c>
      <c r="C24" s="46" t="s">
        <v>41</v>
      </c>
      <c r="E24" s="33">
        <v>-912.14</v>
      </c>
      <c r="F24" s="46" t="s">
        <v>102</v>
      </c>
    </row>
    <row r="25" spans="1:6" x14ac:dyDescent="0.2">
      <c r="A25" s="39">
        <v>2013</v>
      </c>
      <c r="B25" s="46" t="s">
        <v>38</v>
      </c>
      <c r="C25" s="46" t="s">
        <v>39</v>
      </c>
      <c r="E25" s="33">
        <v>-167.43</v>
      </c>
      <c r="F25" s="46" t="s">
        <v>95</v>
      </c>
    </row>
    <row r="26" spans="1:6" x14ac:dyDescent="0.2">
      <c r="A26" s="39">
        <v>2013</v>
      </c>
      <c r="B26" s="46" t="s">
        <v>40</v>
      </c>
      <c r="C26" s="46" t="s">
        <v>41</v>
      </c>
      <c r="E26" s="33">
        <v>-10851.92</v>
      </c>
      <c r="F26" s="46" t="s">
        <v>96</v>
      </c>
    </row>
    <row r="27" spans="1:6" x14ac:dyDescent="0.2">
      <c r="A27" s="39">
        <v>2014</v>
      </c>
      <c r="B27" s="46" t="s">
        <v>29</v>
      </c>
      <c r="C27" s="46" t="s">
        <v>30</v>
      </c>
      <c r="E27" s="45">
        <v>500</v>
      </c>
      <c r="F27" s="46" t="s">
        <v>100</v>
      </c>
    </row>
    <row r="28" spans="1:6" x14ac:dyDescent="0.2">
      <c r="A28" s="39">
        <v>2014</v>
      </c>
      <c r="B28" s="46" t="s">
        <v>38</v>
      </c>
      <c r="C28" s="46" t="s">
        <v>39</v>
      </c>
      <c r="E28" s="45">
        <v>-71.069999999999993</v>
      </c>
      <c r="F28" s="46" t="s">
        <v>101</v>
      </c>
    </row>
    <row r="29" spans="1:6" x14ac:dyDescent="0.2">
      <c r="A29" s="39">
        <v>2014</v>
      </c>
      <c r="B29" s="46" t="s">
        <v>40</v>
      </c>
      <c r="C29" s="46" t="s">
        <v>41</v>
      </c>
      <c r="E29" s="45">
        <v>-1104.25</v>
      </c>
      <c r="F29" s="46" t="s">
        <v>102</v>
      </c>
    </row>
    <row r="30" spans="1:6" x14ac:dyDescent="0.2">
      <c r="A30" s="39">
        <v>2014</v>
      </c>
      <c r="B30" s="46" t="s">
        <v>38</v>
      </c>
      <c r="C30" s="46" t="s">
        <v>39</v>
      </c>
      <c r="E30" s="45">
        <v>208.36</v>
      </c>
      <c r="F30" s="46" t="s">
        <v>117</v>
      </c>
    </row>
    <row r="31" spans="1:6" x14ac:dyDescent="0.2">
      <c r="A31" s="39">
        <v>2014</v>
      </c>
      <c r="B31" s="46" t="s">
        <v>40</v>
      </c>
      <c r="C31" s="46" t="s">
        <v>41</v>
      </c>
      <c r="E31" s="45">
        <v>3237.1</v>
      </c>
      <c r="F31" s="46" t="s">
        <v>118</v>
      </c>
    </row>
    <row r="32" spans="1:6" ht="15" x14ac:dyDescent="0.25">
      <c r="A32" s="39">
        <v>2015</v>
      </c>
      <c r="B32" s="57" t="s">
        <v>29</v>
      </c>
      <c r="C32" t="s">
        <v>30</v>
      </c>
      <c r="E32" s="21">
        <v>66</v>
      </c>
      <c r="F32" s="46" t="s">
        <v>100</v>
      </c>
    </row>
    <row r="33" spans="1:6" ht="15" x14ac:dyDescent="0.25">
      <c r="A33" s="39">
        <v>2015</v>
      </c>
      <c r="B33" s="46" t="s">
        <v>92</v>
      </c>
      <c r="C33" s="46" t="s">
        <v>129</v>
      </c>
      <c r="E33" s="21">
        <v>1388</v>
      </c>
      <c r="F33" s="46" t="s">
        <v>132</v>
      </c>
    </row>
    <row r="34" spans="1:6" ht="15" x14ac:dyDescent="0.25">
      <c r="A34" s="39">
        <v>2015</v>
      </c>
      <c r="B34" s="57" t="s">
        <v>38</v>
      </c>
      <c r="C34" t="s">
        <v>39</v>
      </c>
      <c r="E34" s="21">
        <v>-85.83</v>
      </c>
      <c r="F34" s="46" t="s">
        <v>101</v>
      </c>
    </row>
    <row r="35" spans="1:6" ht="15" x14ac:dyDescent="0.25">
      <c r="A35" s="39">
        <v>2015</v>
      </c>
      <c r="B35" s="57" t="s">
        <v>40</v>
      </c>
      <c r="C35" t="s">
        <v>41</v>
      </c>
      <c r="E35" s="21">
        <v>-1220.6500000000001</v>
      </c>
      <c r="F35" s="46" t="s">
        <v>102</v>
      </c>
    </row>
    <row r="36" spans="1:6" x14ac:dyDescent="0.2">
      <c r="A36" s="39">
        <v>2015</v>
      </c>
      <c r="B36" s="39" t="s">
        <v>38</v>
      </c>
      <c r="C36" s="46" t="s">
        <v>39</v>
      </c>
      <c r="E36" s="46">
        <v>213.26</v>
      </c>
      <c r="F36" s="46" t="s">
        <v>117</v>
      </c>
    </row>
    <row r="37" spans="1:6" x14ac:dyDescent="0.2">
      <c r="A37" s="39">
        <v>2015</v>
      </c>
      <c r="B37" s="39" t="s">
        <v>40</v>
      </c>
      <c r="C37" s="46" t="s">
        <v>41</v>
      </c>
      <c r="E37" s="46">
        <v>3032.67</v>
      </c>
      <c r="F37" s="46" t="s">
        <v>118</v>
      </c>
    </row>
    <row r="38" spans="1:6" x14ac:dyDescent="0.2">
      <c r="A38" s="39">
        <v>2015</v>
      </c>
      <c r="B38" s="39" t="s">
        <v>40</v>
      </c>
      <c r="C38" s="46" t="s">
        <v>41</v>
      </c>
      <c r="E38" s="46">
        <v>-0.06</v>
      </c>
      <c r="F38" s="46" t="s">
        <v>133</v>
      </c>
    </row>
    <row r="39" spans="1:6" x14ac:dyDescent="0.2">
      <c r="A39" s="39">
        <v>2016</v>
      </c>
      <c r="B39" s="46" t="s">
        <v>38</v>
      </c>
      <c r="C39" s="46" t="s">
        <v>39</v>
      </c>
      <c r="E39" s="53">
        <v>-132.52000000000001</v>
      </c>
      <c r="F39" s="46" t="s">
        <v>101</v>
      </c>
    </row>
    <row r="40" spans="1:6" x14ac:dyDescent="0.2">
      <c r="A40" s="39">
        <v>2016</v>
      </c>
      <c r="B40" s="46" t="s">
        <v>40</v>
      </c>
      <c r="C40" s="46" t="s">
        <v>41</v>
      </c>
      <c r="E40" s="53">
        <v>-1518.48</v>
      </c>
      <c r="F40" s="46" t="s">
        <v>102</v>
      </c>
    </row>
    <row r="41" spans="1:6" x14ac:dyDescent="0.2">
      <c r="A41" s="39">
        <v>2016</v>
      </c>
      <c r="B41" s="46" t="s">
        <v>38</v>
      </c>
      <c r="C41" s="46" t="s">
        <v>39</v>
      </c>
      <c r="E41" s="53">
        <v>827.47</v>
      </c>
      <c r="F41" s="46" t="s">
        <v>117</v>
      </c>
    </row>
    <row r="42" spans="1:6" x14ac:dyDescent="0.2">
      <c r="A42" s="39">
        <v>2016</v>
      </c>
      <c r="B42" s="46" t="s">
        <v>40</v>
      </c>
      <c r="C42" s="46" t="s">
        <v>41</v>
      </c>
      <c r="E42" s="53">
        <v>9481.9599999999991</v>
      </c>
      <c r="F42" s="46" t="s">
        <v>118</v>
      </c>
    </row>
    <row r="43" spans="1:6" x14ac:dyDescent="0.2">
      <c r="A43" s="39">
        <v>2017</v>
      </c>
      <c r="B43" s="46" t="s">
        <v>38</v>
      </c>
      <c r="C43" s="46" t="s">
        <v>39</v>
      </c>
      <c r="E43" s="53">
        <v>-153.04</v>
      </c>
      <c r="F43" s="46" t="s">
        <v>101</v>
      </c>
    </row>
    <row r="44" spans="1:6" x14ac:dyDescent="0.2">
      <c r="A44" s="39">
        <v>2017</v>
      </c>
      <c r="B44" s="46" t="s">
        <v>40</v>
      </c>
      <c r="C44" s="46" t="s">
        <v>41</v>
      </c>
      <c r="E44" s="53">
        <v>-1753.65</v>
      </c>
      <c r="F44" s="46" t="s">
        <v>102</v>
      </c>
    </row>
    <row r="45" spans="1:6" x14ac:dyDescent="0.2">
      <c r="A45" s="39">
        <v>2017</v>
      </c>
      <c r="B45" s="46" t="s">
        <v>38</v>
      </c>
      <c r="C45" s="46" t="s">
        <v>39</v>
      </c>
      <c r="E45" s="53">
        <v>-549.42999999999995</v>
      </c>
      <c r="F45" s="46" t="s">
        <v>117</v>
      </c>
    </row>
    <row r="46" spans="1:6" x14ac:dyDescent="0.2">
      <c r="A46" s="39">
        <v>2017</v>
      </c>
      <c r="B46" s="46" t="s">
        <v>40</v>
      </c>
      <c r="C46" s="46" t="s">
        <v>41</v>
      </c>
      <c r="E46" s="53">
        <v>-6295.92</v>
      </c>
      <c r="F46" s="46" t="s">
        <v>118</v>
      </c>
    </row>
    <row r="47" spans="1:6" ht="15" x14ac:dyDescent="0.25">
      <c r="A47" s="39">
        <v>2018</v>
      </c>
      <c r="B47" s="57" t="s">
        <v>29</v>
      </c>
      <c r="C47" t="s">
        <v>30</v>
      </c>
      <c r="E47" s="53">
        <v>47.6</v>
      </c>
      <c r="F47" s="46" t="s">
        <v>100</v>
      </c>
    </row>
    <row r="48" spans="1:6" x14ac:dyDescent="0.2">
      <c r="A48" s="39">
        <v>2018</v>
      </c>
      <c r="B48" s="46" t="s">
        <v>92</v>
      </c>
      <c r="C48" s="46" t="s">
        <v>129</v>
      </c>
      <c r="E48" s="53">
        <v>1800</v>
      </c>
      <c r="F48" s="46" t="s">
        <v>130</v>
      </c>
    </row>
    <row r="49" spans="1:6" ht="15" x14ac:dyDescent="0.25">
      <c r="A49" s="39">
        <v>2018</v>
      </c>
      <c r="B49" s="57" t="s">
        <v>38</v>
      </c>
      <c r="C49" t="s">
        <v>39</v>
      </c>
      <c r="E49" s="53">
        <v>-118.3</v>
      </c>
      <c r="F49" s="46" t="s">
        <v>101</v>
      </c>
    </row>
    <row r="50" spans="1:6" ht="15" x14ac:dyDescent="0.25">
      <c r="A50" s="39">
        <v>2018</v>
      </c>
      <c r="B50" s="57" t="s">
        <v>40</v>
      </c>
      <c r="C50" t="s">
        <v>41</v>
      </c>
      <c r="E50" s="53">
        <v>-1339.78</v>
      </c>
      <c r="F50" s="46" t="s">
        <v>102</v>
      </c>
    </row>
    <row r="51" spans="1:6" x14ac:dyDescent="0.2">
      <c r="A51" s="39">
        <v>2018</v>
      </c>
      <c r="B51" s="46" t="s">
        <v>38</v>
      </c>
      <c r="C51" s="46" t="s">
        <v>39</v>
      </c>
      <c r="E51" s="53">
        <v>-223.5</v>
      </c>
      <c r="F51" s="46" t="s">
        <v>117</v>
      </c>
    </row>
    <row r="52" spans="1:6" x14ac:dyDescent="0.2">
      <c r="A52" s="39">
        <v>2018</v>
      </c>
      <c r="B52" s="46" t="s">
        <v>40</v>
      </c>
      <c r="C52" s="46" t="s">
        <v>41</v>
      </c>
      <c r="E52" s="53">
        <v>-2531.15</v>
      </c>
      <c r="F52" s="46" t="s">
        <v>118</v>
      </c>
    </row>
    <row r="53" spans="1:6" ht="15" x14ac:dyDescent="0.25">
      <c r="A53" s="39">
        <v>2019</v>
      </c>
      <c r="B53" s="57" t="s">
        <v>29</v>
      </c>
      <c r="C53" t="s">
        <v>30</v>
      </c>
      <c r="E53" s="53">
        <v>1000</v>
      </c>
      <c r="F53" s="46" t="s">
        <v>100</v>
      </c>
    </row>
    <row r="54" spans="1:6" x14ac:dyDescent="0.2">
      <c r="A54" s="39">
        <v>2019</v>
      </c>
      <c r="B54" s="46" t="s">
        <v>92</v>
      </c>
      <c r="C54" s="46" t="s">
        <v>129</v>
      </c>
      <c r="E54" s="53">
        <v>1850</v>
      </c>
      <c r="F54" s="46" t="s">
        <v>130</v>
      </c>
    </row>
    <row r="55" spans="1:6" ht="15" x14ac:dyDescent="0.25">
      <c r="A55" s="39">
        <v>2019</v>
      </c>
      <c r="B55" s="57" t="s">
        <v>38</v>
      </c>
      <c r="C55" t="s">
        <v>39</v>
      </c>
      <c r="E55" s="53">
        <v>781.79</v>
      </c>
      <c r="F55" s="46" t="s">
        <v>101</v>
      </c>
    </row>
    <row r="56" spans="1:6" ht="15" x14ac:dyDescent="0.25">
      <c r="A56" s="39">
        <v>2019</v>
      </c>
      <c r="B56" s="57" t="s">
        <v>40</v>
      </c>
      <c r="C56" t="s">
        <v>41</v>
      </c>
      <c r="E56" s="53">
        <v>7120.24</v>
      </c>
      <c r="F56" s="46" t="s">
        <v>102</v>
      </c>
    </row>
    <row r="57" spans="1:6" x14ac:dyDescent="0.2">
      <c r="A57" s="39">
        <v>2019</v>
      </c>
      <c r="B57" s="46" t="s">
        <v>38</v>
      </c>
      <c r="C57" s="46" t="s">
        <v>39</v>
      </c>
      <c r="E57" s="53">
        <v>988.86</v>
      </c>
      <c r="F57" s="46" t="s">
        <v>117</v>
      </c>
    </row>
    <row r="58" spans="1:6" x14ac:dyDescent="0.2">
      <c r="A58" s="39">
        <v>2019</v>
      </c>
      <c r="B58" s="46" t="s">
        <v>40</v>
      </c>
      <c r="C58" s="46" t="s">
        <v>41</v>
      </c>
      <c r="E58" s="53">
        <v>9006.16</v>
      </c>
      <c r="F58" s="46" t="s">
        <v>118</v>
      </c>
    </row>
    <row r="59" spans="1:6" ht="15" x14ac:dyDescent="0.25">
      <c r="A59" s="39">
        <v>2020</v>
      </c>
      <c r="B59" s="57" t="s">
        <v>29</v>
      </c>
      <c r="C59" t="s">
        <v>30</v>
      </c>
      <c r="E59" s="53">
        <v>949.2</v>
      </c>
      <c r="F59" s="46" t="s">
        <v>166</v>
      </c>
    </row>
    <row r="60" spans="1:6" ht="15" x14ac:dyDescent="0.25">
      <c r="A60" s="39">
        <v>2020</v>
      </c>
      <c r="B60" s="57" t="s">
        <v>38</v>
      </c>
      <c r="C60" t="s">
        <v>39</v>
      </c>
      <c r="E60" s="53">
        <v>-287.29000000000002</v>
      </c>
      <c r="F60" s="46" t="s">
        <v>101</v>
      </c>
    </row>
    <row r="61" spans="1:6" ht="15" x14ac:dyDescent="0.25">
      <c r="A61" s="39">
        <v>2020</v>
      </c>
      <c r="B61" s="57" t="s">
        <v>40</v>
      </c>
      <c r="C61" t="s">
        <v>41</v>
      </c>
      <c r="E61" s="53">
        <v>-2068.4499999999998</v>
      </c>
      <c r="F61" s="46" t="s">
        <v>102</v>
      </c>
    </row>
    <row r="62" spans="1:6" x14ac:dyDescent="0.2">
      <c r="A62" s="39">
        <v>2020</v>
      </c>
      <c r="B62" s="46" t="s">
        <v>38</v>
      </c>
      <c r="C62" s="46" t="s">
        <v>39</v>
      </c>
      <c r="E62" s="53">
        <v>2618.31</v>
      </c>
      <c r="F62" s="46" t="s">
        <v>117</v>
      </c>
    </row>
    <row r="63" spans="1:6" x14ac:dyDescent="0.2">
      <c r="A63" s="39">
        <v>2020</v>
      </c>
      <c r="B63" s="46" t="s">
        <v>40</v>
      </c>
      <c r="C63" s="46" t="s">
        <v>41</v>
      </c>
      <c r="E63" s="53">
        <v>18851.43</v>
      </c>
      <c r="F63" s="46" t="s">
        <v>118</v>
      </c>
    </row>
    <row r="64" spans="1:6" ht="15" x14ac:dyDescent="0.25">
      <c r="A64" s="39">
        <v>2021</v>
      </c>
      <c r="B64" s="57" t="s">
        <v>29</v>
      </c>
      <c r="C64" t="s">
        <v>30</v>
      </c>
      <c r="E64" s="53">
        <v>419.3</v>
      </c>
      <c r="F64" s="46" t="s">
        <v>166</v>
      </c>
    </row>
    <row r="65" spans="1:6" ht="15" x14ac:dyDescent="0.25">
      <c r="A65" s="39">
        <v>2021</v>
      </c>
      <c r="B65" s="57" t="s">
        <v>38</v>
      </c>
      <c r="C65" t="s">
        <v>39</v>
      </c>
      <c r="E65" s="53">
        <v>-328.9</v>
      </c>
      <c r="F65" s="46" t="s">
        <v>101</v>
      </c>
    </row>
    <row r="66" spans="1:6" ht="15" x14ac:dyDescent="0.25">
      <c r="A66" s="39">
        <v>2021</v>
      </c>
      <c r="B66" s="57" t="s">
        <v>40</v>
      </c>
      <c r="C66" t="s">
        <v>41</v>
      </c>
      <c r="E66" s="53">
        <v>-2234.9499999999998</v>
      </c>
      <c r="F66" s="46" t="s">
        <v>102</v>
      </c>
    </row>
    <row r="67" spans="1:6" x14ac:dyDescent="0.2">
      <c r="A67" s="39">
        <v>2021</v>
      </c>
      <c r="B67" s="46" t="s">
        <v>38</v>
      </c>
      <c r="C67" s="46" t="s">
        <v>39</v>
      </c>
      <c r="E67" s="53">
        <v>-286.35000000000002</v>
      </c>
      <c r="F67" s="46" t="s">
        <v>117</v>
      </c>
    </row>
    <row r="68" spans="1:6" x14ac:dyDescent="0.2">
      <c r="A68" s="39">
        <v>2021</v>
      </c>
      <c r="B68" s="46" t="s">
        <v>40</v>
      </c>
      <c r="C68" s="46" t="s">
        <v>41</v>
      </c>
      <c r="E68" s="53">
        <v>-1945.77</v>
      </c>
      <c r="F68" s="46" t="s">
        <v>118</v>
      </c>
    </row>
    <row r="69" spans="1:6" ht="15" x14ac:dyDescent="0.25">
      <c r="A69" s="39">
        <v>2022</v>
      </c>
      <c r="B69" s="57" t="s">
        <v>29</v>
      </c>
      <c r="C69" t="s">
        <v>30</v>
      </c>
      <c r="E69" s="53">
        <v>407.7</v>
      </c>
      <c r="F69" s="46" t="s">
        <v>166</v>
      </c>
    </row>
    <row r="70" spans="1:6" ht="15" x14ac:dyDescent="0.25">
      <c r="A70" s="39">
        <v>2022</v>
      </c>
      <c r="B70" s="57" t="s">
        <v>38</v>
      </c>
      <c r="C70" t="s">
        <v>39</v>
      </c>
      <c r="E70" s="53">
        <v>-372.39</v>
      </c>
      <c r="F70" s="46" t="s">
        <v>101</v>
      </c>
    </row>
    <row r="71" spans="1:6" ht="15" x14ac:dyDescent="0.25">
      <c r="A71" s="39">
        <v>2022</v>
      </c>
      <c r="B71" s="57" t="s">
        <v>40</v>
      </c>
      <c r="C71" t="s">
        <v>41</v>
      </c>
      <c r="E71" s="53">
        <v>-2466.87</v>
      </c>
      <c r="F71" s="46" t="s">
        <v>102</v>
      </c>
    </row>
    <row r="72" spans="1:6" x14ac:dyDescent="0.2">
      <c r="A72" s="39">
        <v>2022</v>
      </c>
      <c r="B72" s="46" t="s">
        <v>38</v>
      </c>
      <c r="C72" s="46" t="s">
        <v>39</v>
      </c>
      <c r="E72" s="53">
        <v>916.19</v>
      </c>
      <c r="F72" s="46" t="s">
        <v>117</v>
      </c>
    </row>
    <row r="73" spans="1:6" x14ac:dyDescent="0.2">
      <c r="A73" s="39">
        <v>2022</v>
      </c>
      <c r="B73" s="46" t="s">
        <v>40</v>
      </c>
      <c r="C73" s="46" t="s">
        <v>41</v>
      </c>
      <c r="E73" s="53">
        <v>6069.2</v>
      </c>
      <c r="F73" s="46" t="s">
        <v>118</v>
      </c>
    </row>
    <row r="74" spans="1:6" x14ac:dyDescent="0.2">
      <c r="B74" s="46"/>
      <c r="E74" s="53"/>
    </row>
    <row r="75" spans="1:6" x14ac:dyDescent="0.2">
      <c r="B75" s="46"/>
      <c r="E75" s="53"/>
    </row>
    <row r="76" spans="1:6" x14ac:dyDescent="0.2">
      <c r="B76" s="46"/>
      <c r="E76" s="53"/>
    </row>
    <row r="77" spans="1:6" x14ac:dyDescent="0.2">
      <c r="B77" s="46"/>
    </row>
    <row r="78" spans="1:6" ht="13.5" thickBot="1" x14ac:dyDescent="0.25">
      <c r="E78" s="71">
        <f>SUM(E14:E73)</f>
        <v>131803.06000000003</v>
      </c>
    </row>
    <row r="79" spans="1:6" ht="13.5" thickTop="1" x14ac:dyDescent="0.2"/>
  </sheetData>
  <printOptions gridLines="1"/>
  <pageMargins left="0.70866141732283472" right="0.31" top="0.74803149606299213" bottom="0.74803149606299213" header="0.31496062992125984" footer="0.31496062992125984"/>
  <pageSetup paperSize="9" orientation="portrait" horizontalDpi="300" verticalDpi="0" r:id="rId1"/>
  <headerFooter>
    <oddFooter>&amp;R&amp;D; &amp;Z&amp;F : &amp;A; Page 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26"/>
  <sheetViews>
    <sheetView workbookViewId="0">
      <selection activeCell="E31" sqref="E31"/>
    </sheetView>
  </sheetViews>
  <sheetFormatPr defaultRowHeight="15" x14ac:dyDescent="0.25"/>
  <cols>
    <col min="1" max="1" width="33.140625" customWidth="1"/>
    <col min="2" max="3" width="16.5703125" customWidth="1"/>
  </cols>
  <sheetData>
    <row r="1" spans="1:3" x14ac:dyDescent="0.25">
      <c r="A1" s="7" t="s">
        <v>0</v>
      </c>
    </row>
    <row r="2" spans="1:3" x14ac:dyDescent="0.25">
      <c r="A2" s="102" t="s">
        <v>214</v>
      </c>
    </row>
    <row r="4" spans="1:3" x14ac:dyDescent="0.25">
      <c r="B4" s="78"/>
      <c r="C4" s="78"/>
    </row>
    <row r="5" spans="1:3" x14ac:dyDescent="0.25">
      <c r="A5" s="77" t="s">
        <v>125</v>
      </c>
      <c r="B5" s="78"/>
      <c r="C5" s="78">
        <v>4296.8599999999997</v>
      </c>
    </row>
    <row r="6" spans="1:3" x14ac:dyDescent="0.25">
      <c r="B6" s="78"/>
    </row>
    <row r="7" spans="1:3" x14ac:dyDescent="0.25">
      <c r="B7" s="78"/>
      <c r="C7" s="78"/>
    </row>
    <row r="8" spans="1:3" x14ac:dyDescent="0.25">
      <c r="A8" s="79" t="s">
        <v>126</v>
      </c>
      <c r="B8" s="78"/>
      <c r="C8" s="78"/>
    </row>
    <row r="9" spans="1:3" x14ac:dyDescent="0.25">
      <c r="A9" s="77" t="s">
        <v>168</v>
      </c>
      <c r="B9" s="78">
        <f>+Jnl!C42</f>
        <v>6985.3900000000076</v>
      </c>
      <c r="C9" s="78"/>
    </row>
    <row r="10" spans="1:3" x14ac:dyDescent="0.25">
      <c r="A10" s="77" t="s">
        <v>167</v>
      </c>
      <c r="B10" s="100">
        <v>407.7</v>
      </c>
    </row>
    <row r="11" spans="1:3" x14ac:dyDescent="0.25">
      <c r="A11" s="79" t="s">
        <v>216</v>
      </c>
      <c r="B11" s="100"/>
    </row>
    <row r="12" spans="1:3" x14ac:dyDescent="0.25">
      <c r="A12" s="77" t="s">
        <v>215</v>
      </c>
      <c r="B12" s="100">
        <v>49.7</v>
      </c>
      <c r="C12" s="78"/>
    </row>
    <row r="13" spans="1:3" x14ac:dyDescent="0.25">
      <c r="A13" s="77" t="s">
        <v>217</v>
      </c>
      <c r="B13" s="100">
        <v>363.95</v>
      </c>
      <c r="C13" s="78"/>
    </row>
    <row r="14" spans="1:3" x14ac:dyDescent="0.25">
      <c r="C14" s="80">
        <f>SUM(B9:B10)-SUM(B12:B13)</f>
        <v>6979.4400000000078</v>
      </c>
    </row>
    <row r="16" spans="1:3" x14ac:dyDescent="0.25">
      <c r="A16" s="81" t="s">
        <v>127</v>
      </c>
      <c r="B16" s="82"/>
      <c r="C16" s="83">
        <f>C5-C14</f>
        <v>-2682.5800000000081</v>
      </c>
    </row>
    <row r="19" spans="1:4" x14ac:dyDescent="0.25">
      <c r="A19" t="s">
        <v>155</v>
      </c>
      <c r="C19" s="14">
        <v>0</v>
      </c>
    </row>
    <row r="21" spans="1:4" x14ac:dyDescent="0.25">
      <c r="A21" t="s">
        <v>169</v>
      </c>
      <c r="C21" s="103">
        <f>SUM(C16:C20)</f>
        <v>-2682.5800000000081</v>
      </c>
    </row>
    <row r="23" spans="1:4" x14ac:dyDescent="0.25">
      <c r="A23" t="s">
        <v>170</v>
      </c>
      <c r="C23" s="103">
        <v>-2681</v>
      </c>
    </row>
    <row r="26" spans="1:4" x14ac:dyDescent="0.25">
      <c r="C26" s="105">
        <f>+C21-C23</f>
        <v>-1.5800000000081127</v>
      </c>
      <c r="D26" t="s">
        <v>156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91"/>
  <sheetViews>
    <sheetView workbookViewId="0">
      <selection activeCell="O29" sqref="O29"/>
    </sheetView>
  </sheetViews>
  <sheetFormatPr defaultRowHeight="15" x14ac:dyDescent="0.25"/>
  <sheetData>
    <row r="1" spans="1:1" x14ac:dyDescent="0.25">
      <c r="A1" t="s">
        <v>0</v>
      </c>
    </row>
    <row r="3" spans="1:1" x14ac:dyDescent="0.25">
      <c r="A3" s="7" t="s">
        <v>63</v>
      </c>
    </row>
    <row r="4" spans="1:1" x14ac:dyDescent="0.25">
      <c r="A4" t="s">
        <v>64</v>
      </c>
    </row>
    <row r="5" spans="1:1" x14ac:dyDescent="0.25">
      <c r="A5" t="s">
        <v>65</v>
      </c>
    </row>
    <row r="6" spans="1:1" x14ac:dyDescent="0.25">
      <c r="A6" t="s">
        <v>66</v>
      </c>
    </row>
    <row r="7" spans="1:1" x14ac:dyDescent="0.25">
      <c r="A7" t="s">
        <v>67</v>
      </c>
    </row>
    <row r="8" spans="1:1" x14ac:dyDescent="0.25">
      <c r="A8" t="s">
        <v>68</v>
      </c>
    </row>
    <row r="9" spans="1:1" x14ac:dyDescent="0.25">
      <c r="A9" t="s">
        <v>69</v>
      </c>
    </row>
    <row r="73" spans="1:1" x14ac:dyDescent="0.25">
      <c r="A73" t="s">
        <v>70</v>
      </c>
    </row>
    <row r="127" spans="1:1" x14ac:dyDescent="0.25">
      <c r="A127" t="s">
        <v>66</v>
      </c>
    </row>
    <row r="182" spans="1:1" x14ac:dyDescent="0.25">
      <c r="A182" t="s">
        <v>67</v>
      </c>
    </row>
    <row r="236" spans="1:1" x14ac:dyDescent="0.25">
      <c r="A236" t="s">
        <v>68</v>
      </c>
    </row>
    <row r="291" spans="1:1" x14ac:dyDescent="0.25">
      <c r="A291" t="s">
        <v>69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F16"/>
  <sheetViews>
    <sheetView workbookViewId="0">
      <selection activeCell="D21" sqref="D21"/>
    </sheetView>
  </sheetViews>
  <sheetFormatPr defaultRowHeight="15" x14ac:dyDescent="0.25"/>
  <cols>
    <col min="2" max="6" width="16" customWidth="1"/>
  </cols>
  <sheetData>
    <row r="1" spans="1:6" x14ac:dyDescent="0.25">
      <c r="A1" s="7" t="s">
        <v>0</v>
      </c>
    </row>
    <row r="2" spans="1:6" x14ac:dyDescent="0.25">
      <c r="A2" s="73" t="s">
        <v>183</v>
      </c>
    </row>
    <row r="3" spans="1:6" x14ac:dyDescent="0.25">
      <c r="A3" s="73" t="s">
        <v>119</v>
      </c>
      <c r="B3" s="74"/>
      <c r="C3" s="74"/>
      <c r="D3" s="74"/>
      <c r="E3" s="74"/>
      <c r="F3" s="74"/>
    </row>
    <row r="4" spans="1:6" x14ac:dyDescent="0.25">
      <c r="A4" s="74"/>
      <c r="B4" s="74"/>
      <c r="C4" s="74"/>
      <c r="D4" s="74"/>
      <c r="E4" s="74"/>
      <c r="F4" s="74"/>
    </row>
    <row r="5" spans="1:6" ht="30" x14ac:dyDescent="0.25">
      <c r="A5" s="75" t="s">
        <v>120</v>
      </c>
      <c r="B5" s="75" t="s">
        <v>34</v>
      </c>
      <c r="C5" s="75" t="s">
        <v>121</v>
      </c>
      <c r="D5" s="75" t="s">
        <v>122</v>
      </c>
      <c r="E5" s="75" t="s">
        <v>123</v>
      </c>
      <c r="F5" s="75" t="s">
        <v>124</v>
      </c>
    </row>
    <row r="6" spans="1:6" x14ac:dyDescent="0.25">
      <c r="A6">
        <v>2012</v>
      </c>
      <c r="B6">
        <v>-1753</v>
      </c>
      <c r="C6">
        <v>0</v>
      </c>
      <c r="D6" s="76">
        <f>B6-C6</f>
        <v>-1753</v>
      </c>
      <c r="E6" s="76">
        <f t="shared" ref="E6:E12" si="0">IF(D6&gt;0, D6*0.15,0)</f>
        <v>0</v>
      </c>
      <c r="F6" s="76">
        <f>D6</f>
        <v>-1753</v>
      </c>
    </row>
    <row r="7" spans="1:6" x14ac:dyDescent="0.25">
      <c r="A7">
        <v>2013</v>
      </c>
      <c r="B7">
        <v>-605</v>
      </c>
      <c r="C7">
        <v>0</v>
      </c>
      <c r="D7" s="76">
        <f t="shared" ref="D7:D12" si="1">B7-C7</f>
        <v>-605</v>
      </c>
      <c r="E7" s="76">
        <f t="shared" si="0"/>
        <v>0</v>
      </c>
      <c r="F7" s="76">
        <f t="shared" ref="F7:F12" si="2">F6+D7</f>
        <v>-2358</v>
      </c>
    </row>
    <row r="8" spans="1:6" x14ac:dyDescent="0.25">
      <c r="A8">
        <v>2014</v>
      </c>
      <c r="B8">
        <v>-787</v>
      </c>
      <c r="C8">
        <v>0</v>
      </c>
      <c r="D8" s="76">
        <f t="shared" si="1"/>
        <v>-787</v>
      </c>
      <c r="E8" s="76">
        <f t="shared" si="0"/>
        <v>0</v>
      </c>
      <c r="F8" s="76">
        <f t="shared" si="2"/>
        <v>-3145</v>
      </c>
    </row>
    <row r="9" spans="1:6" x14ac:dyDescent="0.25">
      <c r="A9">
        <v>2015</v>
      </c>
      <c r="B9">
        <v>-1048</v>
      </c>
      <c r="C9">
        <v>0</v>
      </c>
      <c r="D9" s="76">
        <f t="shared" si="1"/>
        <v>-1048</v>
      </c>
      <c r="E9" s="76">
        <f t="shared" si="0"/>
        <v>0</v>
      </c>
      <c r="F9" s="76">
        <f t="shared" si="2"/>
        <v>-4193</v>
      </c>
    </row>
    <row r="10" spans="1:6" x14ac:dyDescent="0.25">
      <c r="A10">
        <v>2016</v>
      </c>
      <c r="B10">
        <v>-1392</v>
      </c>
      <c r="C10">
        <v>0</v>
      </c>
      <c r="D10" s="86">
        <f t="shared" si="1"/>
        <v>-1392</v>
      </c>
      <c r="E10" s="86">
        <f t="shared" si="0"/>
        <v>0</v>
      </c>
      <c r="F10" s="76">
        <f t="shared" si="2"/>
        <v>-5585</v>
      </c>
    </row>
    <row r="11" spans="1:6" x14ac:dyDescent="0.25">
      <c r="A11">
        <v>2017</v>
      </c>
      <c r="B11">
        <v>-1648</v>
      </c>
      <c r="C11">
        <v>0</v>
      </c>
      <c r="D11" s="86">
        <f t="shared" si="1"/>
        <v>-1648</v>
      </c>
      <c r="E11" s="86">
        <f t="shared" si="0"/>
        <v>0</v>
      </c>
      <c r="F11" s="76">
        <f t="shared" si="2"/>
        <v>-7233</v>
      </c>
    </row>
    <row r="12" spans="1:6" x14ac:dyDescent="0.25">
      <c r="A12">
        <v>2018</v>
      </c>
      <c r="B12">
        <v>-1199</v>
      </c>
      <c r="C12">
        <v>0</v>
      </c>
      <c r="D12" s="86">
        <f t="shared" si="1"/>
        <v>-1199</v>
      </c>
      <c r="E12" s="86">
        <f t="shared" si="0"/>
        <v>0</v>
      </c>
      <c r="F12" s="76">
        <f t="shared" si="2"/>
        <v>-8432</v>
      </c>
    </row>
    <row r="13" spans="1:6" x14ac:dyDescent="0.25">
      <c r="A13">
        <v>2019</v>
      </c>
      <c r="B13">
        <v>1993</v>
      </c>
      <c r="C13">
        <v>1993</v>
      </c>
      <c r="D13" s="86">
        <f>B13-C13</f>
        <v>0</v>
      </c>
      <c r="E13" s="86">
        <f>IF(D13&gt;0, D13*0.15,0)</f>
        <v>0</v>
      </c>
      <c r="F13" s="76">
        <f>F12+D13+C13</f>
        <v>-6439</v>
      </c>
    </row>
    <row r="14" spans="1:6" x14ac:dyDescent="0.25">
      <c r="A14">
        <v>2020</v>
      </c>
      <c r="B14">
        <v>-2355</v>
      </c>
      <c r="C14">
        <v>0</v>
      </c>
      <c r="D14" s="86">
        <f>B14-C14</f>
        <v>-2355</v>
      </c>
      <c r="E14" s="86">
        <f>IF(D14&gt;0, D14*0.15,0)</f>
        <v>0</v>
      </c>
      <c r="F14" s="76">
        <f>F13+D14+C14</f>
        <v>-8794</v>
      </c>
    </row>
    <row r="15" spans="1:6" x14ac:dyDescent="0.25">
      <c r="A15">
        <v>2021</v>
      </c>
      <c r="B15">
        <v>-2564</v>
      </c>
      <c r="C15">
        <v>0</v>
      </c>
      <c r="D15" s="86">
        <f>B15-C15</f>
        <v>-2564</v>
      </c>
      <c r="E15" s="86">
        <f>IF(D15&gt;0, D15*0.15,0)</f>
        <v>0</v>
      </c>
      <c r="F15" s="76">
        <f>F14+D15+C15</f>
        <v>-11358</v>
      </c>
    </row>
    <row r="16" spans="1:6" x14ac:dyDescent="0.25">
      <c r="A16">
        <v>2022</v>
      </c>
      <c r="B16">
        <v>-2681</v>
      </c>
      <c r="C16">
        <v>0</v>
      </c>
      <c r="D16" s="86">
        <f>B16-C16</f>
        <v>-2681</v>
      </c>
      <c r="E16" s="86">
        <f>IF(D16&gt;0, D16*0.15,0)</f>
        <v>0</v>
      </c>
      <c r="F16" s="76">
        <f>F15+D16+C16</f>
        <v>-14039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3"/>
  <sheetViews>
    <sheetView workbookViewId="0">
      <selection activeCell="B11" sqref="B11"/>
    </sheetView>
  </sheetViews>
  <sheetFormatPr defaultRowHeight="15" x14ac:dyDescent="0.25"/>
  <cols>
    <col min="1" max="1" width="25" bestFit="1" customWidth="1"/>
    <col min="2" max="2" width="12.28515625" bestFit="1" customWidth="1"/>
  </cols>
  <sheetData>
    <row r="3" spans="1:2" x14ac:dyDescent="0.25">
      <c r="A3" s="90" t="s">
        <v>19</v>
      </c>
      <c r="B3" t="s">
        <v>22</v>
      </c>
    </row>
    <row r="4" spans="1:2" x14ac:dyDescent="0.25">
      <c r="A4" s="2" t="s">
        <v>147</v>
      </c>
      <c r="B4" s="10">
        <v>259</v>
      </c>
    </row>
    <row r="5" spans="1:2" x14ac:dyDescent="0.25">
      <c r="A5" s="2" t="s">
        <v>145</v>
      </c>
      <c r="B5" s="10">
        <v>400</v>
      </c>
    </row>
    <row r="6" spans="1:2" x14ac:dyDescent="0.25">
      <c r="A6" s="2" t="s">
        <v>10</v>
      </c>
      <c r="B6" s="10">
        <v>-30.63</v>
      </c>
    </row>
    <row r="7" spans="1:2" x14ac:dyDescent="0.25">
      <c r="A7" s="2" t="s">
        <v>152</v>
      </c>
      <c r="B7" s="10">
        <v>430</v>
      </c>
    </row>
    <row r="8" spans="1:2" x14ac:dyDescent="0.25">
      <c r="A8" s="2" t="s">
        <v>159</v>
      </c>
      <c r="B8" s="10">
        <v>0</v>
      </c>
    </row>
    <row r="9" spans="1:2" x14ac:dyDescent="0.25">
      <c r="A9" s="2" t="s">
        <v>20</v>
      </c>
      <c r="B9" s="10"/>
    </row>
    <row r="10" spans="1:2" x14ac:dyDescent="0.25">
      <c r="A10" s="2" t="s">
        <v>171</v>
      </c>
      <c r="B10" s="10">
        <v>-407.7</v>
      </c>
    </row>
    <row r="11" spans="1:2" x14ac:dyDescent="0.25">
      <c r="A11" s="2" t="s">
        <v>196</v>
      </c>
      <c r="B11" s="10">
        <v>-244.02</v>
      </c>
    </row>
    <row r="12" spans="1:2" x14ac:dyDescent="0.25">
      <c r="A12" s="2" t="s">
        <v>197</v>
      </c>
      <c r="B12" s="10">
        <v>-9548.85</v>
      </c>
    </row>
    <row r="13" spans="1:2" x14ac:dyDescent="0.25">
      <c r="A13" s="2" t="s">
        <v>21</v>
      </c>
      <c r="B13" s="10">
        <v>-9142.2000000000007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8"/>
  <sheetViews>
    <sheetView tabSelected="1" topLeftCell="A15" workbookViewId="0">
      <selection activeCell="I18" sqref="I18"/>
    </sheetView>
  </sheetViews>
  <sheetFormatPr defaultRowHeight="15" x14ac:dyDescent="0.25"/>
  <cols>
    <col min="2" max="2" width="36.85546875" customWidth="1"/>
    <col min="3" max="4" width="15.5703125" customWidth="1"/>
    <col min="5" max="5" width="19.7109375" bestFit="1" customWidth="1"/>
    <col min="6" max="6" width="11" customWidth="1"/>
    <col min="7" max="7" width="34.42578125" bestFit="1" customWidth="1"/>
    <col min="8" max="9" width="12.85546875" style="14" customWidth="1"/>
  </cols>
  <sheetData>
    <row r="1" spans="1:9" x14ac:dyDescent="0.25">
      <c r="A1" s="7" t="s">
        <v>0</v>
      </c>
    </row>
    <row r="2" spans="1:9" x14ac:dyDescent="0.25">
      <c r="A2" s="7" t="s">
        <v>24</v>
      </c>
    </row>
    <row r="3" spans="1:9" x14ac:dyDescent="0.25">
      <c r="A3" s="16" t="s">
        <v>183</v>
      </c>
    </row>
    <row r="4" spans="1:9" ht="15.75" thickBot="1" x14ac:dyDescent="0.3">
      <c r="A4" s="2"/>
      <c r="C4" s="3" t="s">
        <v>25</v>
      </c>
      <c r="D4" s="3" t="s">
        <v>26</v>
      </c>
    </row>
    <row r="5" spans="1:9" x14ac:dyDescent="0.25">
      <c r="A5" s="17"/>
      <c r="B5" s="18" t="s">
        <v>27</v>
      </c>
      <c r="C5" s="88"/>
      <c r="D5" s="18"/>
      <c r="E5" s="19"/>
      <c r="G5" s="7" t="s">
        <v>32</v>
      </c>
    </row>
    <row r="6" spans="1:9" x14ac:dyDescent="0.25">
      <c r="A6" s="20">
        <v>364</v>
      </c>
      <c r="B6" t="s">
        <v>33</v>
      </c>
      <c r="C6" s="21">
        <f>+GETPIVOTDATA("Dr/Cr",'Bank Pivot'!$A$3,"Account","Filing Fee")</f>
        <v>400</v>
      </c>
      <c r="D6" s="21"/>
      <c r="E6" s="22"/>
    </row>
    <row r="7" spans="1:9" x14ac:dyDescent="0.25">
      <c r="A7" s="20">
        <v>453</v>
      </c>
      <c r="B7" t="s">
        <v>163</v>
      </c>
      <c r="C7" s="21"/>
      <c r="D7" s="21"/>
      <c r="E7" s="22"/>
      <c r="G7" t="s">
        <v>10</v>
      </c>
      <c r="I7" s="14">
        <f>+D16</f>
        <v>30.63</v>
      </c>
    </row>
    <row r="8" spans="1:9" x14ac:dyDescent="0.25">
      <c r="A8" s="20">
        <v>904</v>
      </c>
      <c r="B8" t="s">
        <v>147</v>
      </c>
      <c r="C8" s="21">
        <f>+GETPIVOTDATA("Dr/Cr",'Bank Pivot'!$A$3,"Account","Current tax liability")</f>
        <v>259</v>
      </c>
      <c r="D8" s="21"/>
      <c r="E8" s="22"/>
      <c r="G8" t="s">
        <v>144</v>
      </c>
      <c r="I8" s="14">
        <f>+D9+D31</f>
        <v>326.09000000000003</v>
      </c>
    </row>
    <row r="9" spans="1:9" x14ac:dyDescent="0.25">
      <c r="A9" s="20" t="s">
        <v>207</v>
      </c>
      <c r="B9" t="s">
        <v>196</v>
      </c>
      <c r="C9" s="21"/>
      <c r="D9" s="21">
        <f>-GETPIVOTDATA("Dr/Cr",'Bank Pivot'!$A$3,"Account","Dividend income")</f>
        <v>244.02</v>
      </c>
      <c r="E9" s="22"/>
      <c r="G9" t="s">
        <v>198</v>
      </c>
      <c r="I9" s="14">
        <f>+D12-C15</f>
        <v>-363.94999999999891</v>
      </c>
    </row>
    <row r="10" spans="1:9" x14ac:dyDescent="0.25">
      <c r="A10" s="20">
        <v>300</v>
      </c>
      <c r="B10" t="s">
        <v>162</v>
      </c>
      <c r="C10" s="21"/>
      <c r="D10" s="21"/>
      <c r="E10" s="22"/>
    </row>
    <row r="11" spans="1:9" x14ac:dyDescent="0.25">
      <c r="A11" s="20" t="s">
        <v>29</v>
      </c>
      <c r="B11" t="s">
        <v>161</v>
      </c>
      <c r="C11" s="21"/>
      <c r="D11" s="21">
        <f>-GETPIVOTDATA("Dr/Cr",'Bank Pivot'!$A$3,"Account","Govt - LISA")</f>
        <v>407.7</v>
      </c>
      <c r="E11" s="22"/>
      <c r="G11" t="s">
        <v>160</v>
      </c>
      <c r="H11" s="14">
        <v>2000</v>
      </c>
    </row>
    <row r="12" spans="1:9" x14ac:dyDescent="0.25">
      <c r="A12" s="20">
        <v>211</v>
      </c>
      <c r="B12" t="s">
        <v>200</v>
      </c>
      <c r="C12" s="21"/>
      <c r="D12" s="21">
        <f>-GETPIVOTDATA("Dr/Cr",'Bank Pivot'!$A$3,"Account","Profit on Sale of asset")</f>
        <v>9548.85</v>
      </c>
      <c r="E12" s="22"/>
      <c r="G12" t="s">
        <v>163</v>
      </c>
      <c r="H12" s="14">
        <v>259</v>
      </c>
    </row>
    <row r="13" spans="1:9" x14ac:dyDescent="0.25">
      <c r="A13" s="20">
        <v>432</v>
      </c>
      <c r="B13" t="s">
        <v>31</v>
      </c>
      <c r="C13" s="21">
        <f>+GETPIVOTDATA("Dr/Cr",'Bank Pivot'!$A$3,"Account","Safe Deposit Box Expenses")</f>
        <v>430</v>
      </c>
      <c r="D13" s="21"/>
      <c r="E13" s="22"/>
      <c r="G13" t="s">
        <v>33</v>
      </c>
      <c r="H13" s="14">
        <f>GETPIVOTDATA("Dr/Cr",'Bank Pivot'!$A$3,"Account","Filing fee")</f>
        <v>400</v>
      </c>
    </row>
    <row r="14" spans="1:9" x14ac:dyDescent="0.25">
      <c r="A14" s="20" t="s">
        <v>178</v>
      </c>
      <c r="B14" t="s">
        <v>179</v>
      </c>
      <c r="C14" s="21"/>
      <c r="D14" s="21">
        <v>9912.7999999999993</v>
      </c>
      <c r="E14" s="22"/>
      <c r="G14" t="s">
        <v>31</v>
      </c>
      <c r="H14" s="14">
        <f>+C13</f>
        <v>430</v>
      </c>
    </row>
    <row r="15" spans="1:9" x14ac:dyDescent="0.25">
      <c r="A15" s="20">
        <v>211</v>
      </c>
      <c r="B15" t="s">
        <v>200</v>
      </c>
      <c r="C15" s="21">
        <f>+D14</f>
        <v>9912.7999999999993</v>
      </c>
      <c r="D15" s="21"/>
      <c r="E15" s="22"/>
      <c r="G15" t="s">
        <v>153</v>
      </c>
      <c r="H15" s="14">
        <f>+C9</f>
        <v>0</v>
      </c>
    </row>
    <row r="16" spans="1:9" x14ac:dyDescent="0.25">
      <c r="A16" s="20" t="s">
        <v>28</v>
      </c>
      <c r="B16" t="s">
        <v>10</v>
      </c>
      <c r="C16" s="21"/>
      <c r="D16" s="21">
        <f>-GETPIVOTDATA("Dr/Cr",'Bank Pivot'!$A$3,"Account","Interest Income")</f>
        <v>30.63</v>
      </c>
      <c r="E16" s="22"/>
    </row>
    <row r="17" spans="1:9" x14ac:dyDescent="0.25">
      <c r="A17" s="20">
        <v>680</v>
      </c>
      <c r="B17" t="s">
        <v>139</v>
      </c>
      <c r="C17" s="10"/>
      <c r="D17" s="21">
        <f>+'Bank Statement'!F35</f>
        <v>17645.43</v>
      </c>
      <c r="E17" s="22"/>
      <c r="G17" s="106" t="s">
        <v>34</v>
      </c>
      <c r="H17" s="31"/>
      <c r="I17" s="31">
        <f>I7+I8+I9-SUM(H11:H15)</f>
        <v>-3096.2299999999987</v>
      </c>
    </row>
    <row r="18" spans="1:9" x14ac:dyDescent="0.25">
      <c r="A18" s="20">
        <v>681</v>
      </c>
      <c r="B18" t="s">
        <v>142</v>
      </c>
      <c r="C18" s="10"/>
      <c r="D18" s="21">
        <f>+'Bank Statement'!F34</f>
        <v>-26787.63</v>
      </c>
      <c r="E18" s="22"/>
    </row>
    <row r="19" spans="1:9" x14ac:dyDescent="0.25">
      <c r="A19" t="s">
        <v>92</v>
      </c>
      <c r="B19" t="s">
        <v>154</v>
      </c>
      <c r="D19" s="21">
        <f>+'Bank Statement'!F36</f>
        <v>0</v>
      </c>
      <c r="E19" s="22"/>
    </row>
    <row r="20" spans="1:9" ht="15.75" thickBot="1" x14ac:dyDescent="0.3">
      <c r="A20" s="23"/>
      <c r="B20" s="24" t="s">
        <v>8</v>
      </c>
      <c r="C20" s="25">
        <f>SUM(C6:C19)</f>
        <v>11001.8</v>
      </c>
      <c r="D20" s="25">
        <f>SUM(D6:D19)</f>
        <v>11001.8</v>
      </c>
      <c r="E20" s="98" t="s">
        <v>140</v>
      </c>
    </row>
    <row r="21" spans="1:9" ht="16.5" thickTop="1" thickBot="1" x14ac:dyDescent="0.3">
      <c r="A21" s="26"/>
      <c r="B21" s="27"/>
      <c r="C21" s="28"/>
      <c r="D21" s="28">
        <f>+D20-C20</f>
        <v>0</v>
      </c>
      <c r="E21" s="96"/>
      <c r="G21" s="24" t="s">
        <v>35</v>
      </c>
      <c r="H21" s="32"/>
      <c r="I21" s="32">
        <f>I17-I18</f>
        <v>-3096.2299999999987</v>
      </c>
    </row>
    <row r="22" spans="1:9" ht="15.75" thickBot="1" x14ac:dyDescent="0.3"/>
    <row r="23" spans="1:9" x14ac:dyDescent="0.25">
      <c r="A23" s="17"/>
      <c r="B23" s="18" t="s">
        <v>213</v>
      </c>
      <c r="C23" s="18"/>
      <c r="D23" s="18"/>
      <c r="E23" s="94"/>
      <c r="F23" s="95"/>
    </row>
    <row r="24" spans="1:9" x14ac:dyDescent="0.25">
      <c r="A24" s="20">
        <v>300</v>
      </c>
      <c r="B24" t="s">
        <v>160</v>
      </c>
      <c r="C24" s="21">
        <v>2000</v>
      </c>
      <c r="D24" s="21"/>
      <c r="E24" s="10"/>
      <c r="F24" s="22"/>
      <c r="G24" s="128" t="s">
        <v>209</v>
      </c>
    </row>
    <row r="25" spans="1:9" x14ac:dyDescent="0.25">
      <c r="A25" s="20">
        <v>453</v>
      </c>
      <c r="B25" t="s">
        <v>163</v>
      </c>
      <c r="C25" s="14">
        <v>259</v>
      </c>
      <c r="F25" s="22"/>
    </row>
    <row r="26" spans="1:9" x14ac:dyDescent="0.25">
      <c r="A26" s="20">
        <v>889</v>
      </c>
      <c r="B26" t="s">
        <v>208</v>
      </c>
      <c r="C26" s="21"/>
      <c r="D26" s="21">
        <f>+SUM(C24:C25)</f>
        <v>2259</v>
      </c>
      <c r="F26" s="22"/>
    </row>
    <row r="27" spans="1:9" x14ac:dyDescent="0.25">
      <c r="A27" s="20"/>
      <c r="C27" s="21"/>
      <c r="D27" s="21"/>
      <c r="F27" s="22"/>
    </row>
    <row r="28" spans="1:9" ht="15.75" thickBot="1" x14ac:dyDescent="0.3">
      <c r="A28" s="26"/>
      <c r="B28" s="27"/>
      <c r="C28" s="93"/>
      <c r="D28" s="28"/>
      <c r="E28" s="27"/>
      <c r="F28" s="96"/>
      <c r="G28" s="132" t="s">
        <v>140</v>
      </c>
    </row>
    <row r="29" spans="1:9" ht="15.75" thickBot="1" x14ac:dyDescent="0.3"/>
    <row r="30" spans="1:9" x14ac:dyDescent="0.25">
      <c r="A30" s="17"/>
      <c r="B30" s="18" t="s">
        <v>199</v>
      </c>
      <c r="C30" s="18"/>
      <c r="D30" s="18"/>
      <c r="E30" s="94"/>
      <c r="F30" s="95"/>
      <c r="G30" s="85"/>
    </row>
    <row r="31" spans="1:9" x14ac:dyDescent="0.25">
      <c r="A31" s="20" t="s">
        <v>207</v>
      </c>
      <c r="B31" t="s">
        <v>196</v>
      </c>
      <c r="C31" s="21"/>
      <c r="D31" s="21">
        <f>+SUM('Bank Statement'!G7:G12)</f>
        <v>82.07</v>
      </c>
      <c r="E31" s="10"/>
      <c r="F31" s="22"/>
    </row>
    <row r="32" spans="1:9" x14ac:dyDescent="0.25">
      <c r="A32" s="20">
        <v>904</v>
      </c>
      <c r="B32" t="s">
        <v>147</v>
      </c>
      <c r="C32" s="97">
        <f>+D31</f>
        <v>82.07</v>
      </c>
      <c r="D32" s="97"/>
      <c r="E32" s="91"/>
      <c r="F32" s="107"/>
      <c r="G32" s="101" t="s">
        <v>140</v>
      </c>
    </row>
    <row r="33" spans="1:7" ht="15.75" thickBot="1" x14ac:dyDescent="0.3">
      <c r="A33" s="26"/>
      <c r="B33" s="27"/>
      <c r="C33" s="93"/>
      <c r="D33" s="28"/>
      <c r="E33" s="27"/>
      <c r="F33" s="96"/>
    </row>
    <row r="34" spans="1:7" ht="15.75" thickBot="1" x14ac:dyDescent="0.3">
      <c r="A34" s="2"/>
    </row>
    <row r="35" spans="1:7" x14ac:dyDescent="0.25">
      <c r="A35" s="17"/>
      <c r="B35" s="18" t="s">
        <v>150</v>
      </c>
      <c r="C35" s="18"/>
      <c r="D35" s="18"/>
      <c r="E35" s="94" t="s">
        <v>36</v>
      </c>
      <c r="F35" s="95" t="s">
        <v>37</v>
      </c>
    </row>
    <row r="36" spans="1:7" x14ac:dyDescent="0.25">
      <c r="A36" s="20" t="s">
        <v>38</v>
      </c>
      <c r="B36" t="s">
        <v>39</v>
      </c>
      <c r="C36" s="21">
        <f>ROUND(D38*F36,2)</f>
        <v>406.1</v>
      </c>
      <c r="E36" s="45">
        <v>16689.75</v>
      </c>
      <c r="F36" s="34">
        <f>E36/E39</f>
        <v>0.13115796457078757</v>
      </c>
      <c r="G36" s="101" t="s">
        <v>140</v>
      </c>
    </row>
    <row r="37" spans="1:7" x14ac:dyDescent="0.25">
      <c r="A37" s="20" t="s">
        <v>40</v>
      </c>
      <c r="B37" t="s">
        <v>41</v>
      </c>
      <c r="C37" s="10">
        <f>+D38-C36</f>
        <v>2690.1299999999987</v>
      </c>
      <c r="E37" s="45">
        <v>110559.48</v>
      </c>
      <c r="F37" s="34">
        <f>E37/E39</f>
        <v>0.86884203542921246</v>
      </c>
    </row>
    <row r="38" spans="1:7" x14ac:dyDescent="0.25">
      <c r="A38" s="20" t="s">
        <v>42</v>
      </c>
      <c r="B38" t="s">
        <v>43</v>
      </c>
      <c r="C38" s="10"/>
      <c r="D38" s="21">
        <f>-I21</f>
        <v>3096.2299999999987</v>
      </c>
      <c r="E38" s="21"/>
      <c r="F38" s="35"/>
    </row>
    <row r="39" spans="1:7" ht="15.75" thickBot="1" x14ac:dyDescent="0.3">
      <c r="A39" s="26"/>
      <c r="B39" s="27"/>
      <c r="C39" s="36">
        <f>SUM(C36:C38)</f>
        <v>3096.2299999999987</v>
      </c>
      <c r="D39" s="36">
        <f>SUM(D36:D38)</f>
        <v>3096.2299999999987</v>
      </c>
      <c r="E39" s="36">
        <f>SUM(E36:E38)</f>
        <v>127249.23</v>
      </c>
      <c r="F39" s="37">
        <f>SUM(F36:F38)</f>
        <v>1</v>
      </c>
    </row>
    <row r="40" spans="1:7" ht="15.75" thickBot="1" x14ac:dyDescent="0.3"/>
    <row r="41" spans="1:7" x14ac:dyDescent="0.25">
      <c r="A41" s="17"/>
      <c r="B41" s="18" t="s">
        <v>151</v>
      </c>
      <c r="C41" s="18"/>
      <c r="D41" s="18"/>
      <c r="E41" s="94" t="s">
        <v>36</v>
      </c>
      <c r="F41" s="95" t="s">
        <v>37</v>
      </c>
    </row>
    <row r="42" spans="1:7" x14ac:dyDescent="0.25">
      <c r="A42" s="23" t="s">
        <v>44</v>
      </c>
      <c r="B42" t="s">
        <v>149</v>
      </c>
      <c r="C42" s="10">
        <f>+C46</f>
        <v>6985.3900000000076</v>
      </c>
      <c r="D42" s="10"/>
      <c r="E42" s="3"/>
      <c r="F42" s="99"/>
    </row>
    <row r="43" spans="1:7" x14ac:dyDescent="0.25">
      <c r="A43" s="23" t="s">
        <v>45</v>
      </c>
      <c r="B43" t="s">
        <v>46</v>
      </c>
      <c r="C43" s="21"/>
      <c r="D43" s="6">
        <f>+C42</f>
        <v>6985.3900000000076</v>
      </c>
      <c r="F43" s="22"/>
    </row>
    <row r="44" spans="1:7" x14ac:dyDescent="0.25">
      <c r="A44" s="20" t="s">
        <v>38</v>
      </c>
      <c r="B44" t="s">
        <v>39</v>
      </c>
      <c r="C44" s="14"/>
      <c r="D44" s="6">
        <f>+ROUND(C46*F44,2)</f>
        <v>916.19</v>
      </c>
      <c r="E44" s="45">
        <f>E36</f>
        <v>16689.75</v>
      </c>
      <c r="F44" s="34">
        <f>E44/E48</f>
        <v>0.13115796457078757</v>
      </c>
    </row>
    <row r="45" spans="1:7" x14ac:dyDescent="0.25">
      <c r="A45" s="20" t="s">
        <v>40</v>
      </c>
      <c r="B45" t="s">
        <v>41</v>
      </c>
      <c r="C45" s="14"/>
      <c r="D45" s="6">
        <f>+ROUND(C46*F45,2)</f>
        <v>6069.2</v>
      </c>
      <c r="E45" s="45">
        <f>E37</f>
        <v>110559.48</v>
      </c>
      <c r="F45" s="34">
        <f>E45/E48</f>
        <v>0.86884203542921246</v>
      </c>
      <c r="G45" s="101" t="s">
        <v>140</v>
      </c>
    </row>
    <row r="46" spans="1:7" x14ac:dyDescent="0.25">
      <c r="A46" s="23">
        <v>783</v>
      </c>
      <c r="B46" t="s">
        <v>47</v>
      </c>
      <c r="C46" s="14">
        <f>+'A3 Investment'!I13</f>
        <v>6985.3900000000076</v>
      </c>
      <c r="D46" s="21"/>
      <c r="E46" s="21"/>
      <c r="F46" s="35"/>
    </row>
    <row r="47" spans="1:7" x14ac:dyDescent="0.25">
      <c r="A47" s="20" t="s">
        <v>178</v>
      </c>
      <c r="B47" t="s">
        <v>179</v>
      </c>
      <c r="C47" s="14">
        <f>+'A3 Investment'!I19</f>
        <v>0</v>
      </c>
      <c r="D47" s="21"/>
      <c r="E47" s="21"/>
      <c r="F47" s="35"/>
    </row>
    <row r="48" spans="1:7" ht="15.75" thickBot="1" x14ac:dyDescent="0.3">
      <c r="A48" s="26"/>
      <c r="B48" s="27"/>
      <c r="C48" s="38">
        <f>SUM(C42:C46)</f>
        <v>13970.780000000015</v>
      </c>
      <c r="D48" s="38">
        <f>SUM(D43:D46)</f>
        <v>13970.780000000006</v>
      </c>
      <c r="E48" s="36">
        <f>SUM(E44:E46)</f>
        <v>127249.23</v>
      </c>
      <c r="F48" s="37">
        <f>SUM(F44:F46)</f>
        <v>1</v>
      </c>
    </row>
  </sheetData>
  <pageMargins left="0.7" right="0.7" top="0.75" bottom="0.75" header="0.3" footer="0.3"/>
  <pageSetup paperSize="9"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C10"/>
  <sheetViews>
    <sheetView workbookViewId="0">
      <selection activeCell="D23" sqref="D23"/>
    </sheetView>
  </sheetViews>
  <sheetFormatPr defaultRowHeight="15" x14ac:dyDescent="0.25"/>
  <cols>
    <col min="1" max="1" width="10.7109375" bestFit="1" customWidth="1"/>
    <col min="2" max="2" width="26.42578125" customWidth="1"/>
    <col min="3" max="3" width="16" style="14" bestFit="1" customWidth="1"/>
  </cols>
  <sheetData>
    <row r="1" spans="1:3" x14ac:dyDescent="0.25">
      <c r="A1" s="7" t="s">
        <v>0</v>
      </c>
    </row>
    <row r="2" spans="1:3" x14ac:dyDescent="0.25">
      <c r="A2" s="7" t="s">
        <v>1</v>
      </c>
    </row>
    <row r="3" spans="1:3" x14ac:dyDescent="0.25">
      <c r="A3" s="7" t="s">
        <v>183</v>
      </c>
    </row>
    <row r="5" spans="1:3" x14ac:dyDescent="0.25">
      <c r="A5" s="7" t="s">
        <v>136</v>
      </c>
      <c r="B5" s="41" t="s">
        <v>5</v>
      </c>
      <c r="C5" s="41" t="s">
        <v>135</v>
      </c>
    </row>
    <row r="6" spans="1:3" x14ac:dyDescent="0.25">
      <c r="A6" t="s">
        <v>137</v>
      </c>
      <c r="B6" t="s">
        <v>14</v>
      </c>
      <c r="C6" s="5">
        <f>-'Bank Statement'!E34</f>
        <v>27258.27</v>
      </c>
    </row>
    <row r="7" spans="1:3" x14ac:dyDescent="0.25">
      <c r="A7" t="s">
        <v>138</v>
      </c>
      <c r="B7" t="s">
        <v>15</v>
      </c>
      <c r="C7" s="1">
        <f>-'Bank Statement'!E35</f>
        <v>0</v>
      </c>
    </row>
    <row r="9" spans="1:3" ht="15.75" thickBot="1" x14ac:dyDescent="0.3">
      <c r="B9" s="84" t="s">
        <v>158</v>
      </c>
      <c r="C9" s="87">
        <f>SUM(C6:C8)</f>
        <v>27258.27</v>
      </c>
    </row>
    <row r="10" spans="1:3" ht="15.75" thickTop="1" x14ac:dyDescent="0.25"/>
  </sheetData>
  <pageMargins left="0.7" right="0.7" top="0.75" bottom="0.75" header="0.3" footer="0.3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I33"/>
  <sheetViews>
    <sheetView workbookViewId="0">
      <selection activeCell="N21" sqref="N21"/>
    </sheetView>
  </sheetViews>
  <sheetFormatPr defaultRowHeight="15" x14ac:dyDescent="0.25"/>
  <cols>
    <col min="1" max="1" width="58.85546875" bestFit="1" customWidth="1"/>
    <col min="2" max="2" width="10.85546875" bestFit="1" customWidth="1"/>
    <col min="3" max="3" width="9" bestFit="1" customWidth="1"/>
    <col min="4" max="4" width="11.140625" bestFit="1" customWidth="1"/>
    <col min="5" max="5" width="13.7109375" bestFit="1" customWidth="1"/>
    <col min="6" max="6" width="25.7109375" bestFit="1" customWidth="1"/>
    <col min="7" max="7" width="15.7109375" bestFit="1" customWidth="1"/>
    <col min="8" max="8" width="12.85546875" bestFit="1" customWidth="1"/>
    <col min="9" max="9" width="10.85546875" bestFit="1" customWidth="1"/>
  </cols>
  <sheetData>
    <row r="1" spans="1:9" x14ac:dyDescent="0.25">
      <c r="A1" s="7" t="s">
        <v>0</v>
      </c>
      <c r="B1" s="39"/>
      <c r="C1" s="39"/>
      <c r="D1" s="39"/>
    </row>
    <row r="2" spans="1:9" x14ac:dyDescent="0.25">
      <c r="A2" s="7" t="s">
        <v>48</v>
      </c>
    </row>
    <row r="3" spans="1:9" x14ac:dyDescent="0.25">
      <c r="A3" s="7" t="s">
        <v>183</v>
      </c>
    </row>
    <row r="4" spans="1:9" x14ac:dyDescent="0.25">
      <c r="F4" s="14"/>
    </row>
    <row r="5" spans="1:9" x14ac:dyDescent="0.25">
      <c r="A5" t="s">
        <v>48</v>
      </c>
      <c r="E5" s="3"/>
      <c r="F5" s="3"/>
    </row>
    <row r="6" spans="1:9" x14ac:dyDescent="0.25">
      <c r="E6" s="4"/>
      <c r="F6" s="40" t="s">
        <v>49</v>
      </c>
      <c r="G6" s="40"/>
      <c r="H6" s="40" t="s">
        <v>50</v>
      </c>
      <c r="I6" s="40" t="s">
        <v>51</v>
      </c>
    </row>
    <row r="7" spans="1:9" ht="30" x14ac:dyDescent="0.25">
      <c r="B7" s="3" t="s">
        <v>52</v>
      </c>
      <c r="C7" s="3" t="s">
        <v>52</v>
      </c>
      <c r="D7" s="3" t="s">
        <v>52</v>
      </c>
      <c r="E7" s="3" t="s">
        <v>52</v>
      </c>
      <c r="F7" s="3" t="s">
        <v>53</v>
      </c>
      <c r="G7" s="89" t="s">
        <v>143</v>
      </c>
      <c r="H7" s="3" t="s">
        <v>53</v>
      </c>
      <c r="I7" s="3" t="s">
        <v>54</v>
      </c>
    </row>
    <row r="8" spans="1:9" x14ac:dyDescent="0.25">
      <c r="A8" s="41" t="s">
        <v>47</v>
      </c>
      <c r="B8" s="9" t="s">
        <v>55</v>
      </c>
      <c r="C8" s="9" t="s">
        <v>56</v>
      </c>
      <c r="D8" s="9" t="s">
        <v>57</v>
      </c>
      <c r="E8" s="9" t="s">
        <v>3</v>
      </c>
      <c r="F8" s="42">
        <v>44377</v>
      </c>
      <c r="G8" s="8">
        <v>44742</v>
      </c>
      <c r="H8" s="42">
        <v>44742</v>
      </c>
      <c r="I8" s="9" t="s">
        <v>58</v>
      </c>
    </row>
    <row r="9" spans="1:9" ht="27.75" customHeight="1" x14ac:dyDescent="0.25">
      <c r="A9" s="43" t="s">
        <v>59</v>
      </c>
      <c r="B9" s="44">
        <v>1114.73</v>
      </c>
      <c r="C9">
        <v>35.274000000000001</v>
      </c>
      <c r="D9">
        <v>15</v>
      </c>
      <c r="E9" s="4">
        <v>41003</v>
      </c>
      <c r="F9" s="14">
        <v>18307.21</v>
      </c>
      <c r="G9" s="6">
        <v>30.22</v>
      </c>
      <c r="H9" s="14">
        <f>ROUND(G9*C9*D9,2)</f>
        <v>15989.7</v>
      </c>
      <c r="I9" s="14">
        <f>H9-F9</f>
        <v>-2317.5099999999984</v>
      </c>
    </row>
    <row r="10" spans="1:9" ht="27.75" customHeight="1" x14ac:dyDescent="0.25">
      <c r="A10" s="43" t="s">
        <v>60</v>
      </c>
      <c r="B10" s="44">
        <v>1665.56</v>
      </c>
      <c r="C10">
        <v>1</v>
      </c>
      <c r="D10">
        <v>30</v>
      </c>
      <c r="E10" s="4">
        <v>41003</v>
      </c>
      <c r="F10" s="14">
        <v>70239</v>
      </c>
      <c r="G10" s="6">
        <v>2641.02</v>
      </c>
      <c r="H10" s="14">
        <f>ROUND(G10*C10*D10,2)</f>
        <v>79230.600000000006</v>
      </c>
      <c r="I10" s="14">
        <f>H10-F10</f>
        <v>8991.6000000000058</v>
      </c>
    </row>
    <row r="11" spans="1:9" ht="27.75" customHeight="1" x14ac:dyDescent="0.25">
      <c r="A11" s="43" t="s">
        <v>61</v>
      </c>
      <c r="B11" s="44">
        <v>40.98</v>
      </c>
      <c r="C11">
        <v>1</v>
      </c>
      <c r="D11">
        <v>100</v>
      </c>
      <c r="E11" s="4">
        <v>41003</v>
      </c>
      <c r="F11" s="14">
        <v>3460</v>
      </c>
      <c r="G11" s="6">
        <f>+G9</f>
        <v>30.22</v>
      </c>
      <c r="H11" s="14">
        <f>ROUND(G11*C11*D11,2)</f>
        <v>3022</v>
      </c>
      <c r="I11" s="14">
        <f>H11-F11</f>
        <v>-438</v>
      </c>
    </row>
    <row r="12" spans="1:9" ht="27.75" customHeight="1" x14ac:dyDescent="0.25">
      <c r="A12" s="43" t="s">
        <v>62</v>
      </c>
      <c r="B12" s="44">
        <v>119.68</v>
      </c>
      <c r="C12" s="14">
        <f>1/20</f>
        <v>0.05</v>
      </c>
      <c r="D12">
        <v>50</v>
      </c>
      <c r="E12" s="4">
        <v>41003</v>
      </c>
      <c r="F12" s="14">
        <v>5853.25</v>
      </c>
      <c r="G12" s="6">
        <f>+G10</f>
        <v>2641.02</v>
      </c>
      <c r="H12" s="14">
        <f>ROUND(G12*C12*D12,2)</f>
        <v>6602.55</v>
      </c>
      <c r="I12" s="14">
        <f>H12-F12</f>
        <v>749.30000000000018</v>
      </c>
    </row>
    <row r="13" spans="1:9" ht="27.75" customHeight="1" x14ac:dyDescent="0.25">
      <c r="A13" s="92" t="s">
        <v>148</v>
      </c>
      <c r="B13" s="44"/>
      <c r="C13" s="14"/>
      <c r="E13" s="4"/>
      <c r="F13" s="109">
        <f>SUM(F9:F12)</f>
        <v>97859.459999999992</v>
      </c>
      <c r="G13" s="6"/>
      <c r="H13" s="109">
        <f>SUM(H9:H12)</f>
        <v>104844.85</v>
      </c>
      <c r="I13" s="109">
        <f>SUM(I9:I12)</f>
        <v>6985.3900000000076</v>
      </c>
    </row>
    <row r="14" spans="1:9" ht="27.75" customHeight="1" x14ac:dyDescent="0.25">
      <c r="A14" s="43"/>
      <c r="B14" s="44"/>
      <c r="C14" s="14"/>
      <c r="E14" s="4"/>
      <c r="F14" s="14"/>
      <c r="G14" s="6"/>
      <c r="H14" s="14"/>
      <c r="I14" s="14"/>
    </row>
    <row r="15" spans="1:9" x14ac:dyDescent="0.25">
      <c r="B15" s="3" t="s">
        <v>52</v>
      </c>
      <c r="C15" s="3" t="s">
        <v>52</v>
      </c>
      <c r="E15" s="3" t="s">
        <v>52</v>
      </c>
      <c r="F15" s="3" t="s">
        <v>53</v>
      </c>
      <c r="G15" s="89" t="s">
        <v>173</v>
      </c>
      <c r="H15" s="3" t="s">
        <v>53</v>
      </c>
      <c r="I15" s="3" t="s">
        <v>54</v>
      </c>
    </row>
    <row r="16" spans="1:9" x14ac:dyDescent="0.25">
      <c r="A16" s="41" t="s">
        <v>172</v>
      </c>
      <c r="B16" s="9" t="s">
        <v>177</v>
      </c>
      <c r="C16" s="9" t="s">
        <v>57</v>
      </c>
      <c r="D16" t="s">
        <v>174</v>
      </c>
      <c r="E16" s="9" t="s">
        <v>3</v>
      </c>
      <c r="F16" s="42">
        <v>44377</v>
      </c>
      <c r="G16" s="8">
        <v>44617</v>
      </c>
      <c r="H16" s="42">
        <v>44617</v>
      </c>
      <c r="I16" s="9" t="s">
        <v>58</v>
      </c>
    </row>
    <row r="17" spans="1:9" x14ac:dyDescent="0.25">
      <c r="A17" t="s">
        <v>180</v>
      </c>
      <c r="B17" s="108">
        <v>118.49</v>
      </c>
      <c r="C17">
        <v>80</v>
      </c>
      <c r="D17">
        <v>19.95</v>
      </c>
      <c r="E17" s="4">
        <v>44319</v>
      </c>
      <c r="F17" s="14">
        <v>9912.7999999999993</v>
      </c>
      <c r="G17" s="14">
        <v>119.61</v>
      </c>
      <c r="H17" s="14">
        <f>+ROUND(G17*C17,2)</f>
        <v>9568.7999999999993</v>
      </c>
      <c r="I17" s="14">
        <f>H17-F17</f>
        <v>-344</v>
      </c>
    </row>
    <row r="18" spans="1:9" x14ac:dyDescent="0.25">
      <c r="E18" s="4"/>
      <c r="F18" s="3"/>
      <c r="G18" s="14"/>
      <c r="H18" s="10"/>
      <c r="I18" s="10"/>
    </row>
    <row r="19" spans="1:9" ht="15.75" thickBot="1" x14ac:dyDescent="0.3">
      <c r="A19" s="92" t="s">
        <v>175</v>
      </c>
      <c r="C19" s="24">
        <f>SUM(C17:C18)</f>
        <v>80</v>
      </c>
      <c r="F19" s="116"/>
      <c r="G19" s="87"/>
      <c r="H19" s="116"/>
      <c r="I19" s="116"/>
    </row>
    <row r="20" spans="1:9" ht="15.75" thickTop="1" x14ac:dyDescent="0.25"/>
    <row r="21" spans="1:9" x14ac:dyDescent="0.25">
      <c r="A21" s="84" t="s">
        <v>176</v>
      </c>
      <c r="F21" s="116"/>
      <c r="H21" s="116"/>
      <c r="I21" s="116"/>
    </row>
    <row r="22" spans="1:9" x14ac:dyDescent="0.25">
      <c r="F22" s="118" t="s">
        <v>201</v>
      </c>
    </row>
    <row r="23" spans="1:9" x14ac:dyDescent="0.25">
      <c r="F23" s="118" t="s">
        <v>58</v>
      </c>
      <c r="G23" t="s">
        <v>202</v>
      </c>
    </row>
    <row r="24" spans="1:9" x14ac:dyDescent="0.25">
      <c r="E24">
        <v>2021</v>
      </c>
      <c r="F24" s="14">
        <v>413.65</v>
      </c>
      <c r="G24" s="14">
        <f>F24</f>
        <v>413.65</v>
      </c>
    </row>
    <row r="25" spans="1:9" x14ac:dyDescent="0.25">
      <c r="E25">
        <v>2022</v>
      </c>
      <c r="F25" s="14">
        <v>-344</v>
      </c>
      <c r="G25" s="14">
        <f>G24+F25</f>
        <v>69.649999999999977</v>
      </c>
    </row>
    <row r="26" spans="1:9" x14ac:dyDescent="0.25">
      <c r="F26" t="s">
        <v>206</v>
      </c>
      <c r="G26" s="14">
        <v>-19.95</v>
      </c>
    </row>
    <row r="27" spans="1:9" ht="15.75" thickBot="1" x14ac:dyDescent="0.3">
      <c r="G27" s="117">
        <f>+G26+G25</f>
        <v>49.699999999999974</v>
      </c>
    </row>
    <row r="28" spans="1:9" ht="16.5" thickTop="1" thickBot="1" x14ac:dyDescent="0.3"/>
    <row r="29" spans="1:9" x14ac:dyDescent="0.25">
      <c r="F29" s="119" t="s">
        <v>123</v>
      </c>
      <c r="G29" s="120"/>
    </row>
    <row r="30" spans="1:9" x14ac:dyDescent="0.25">
      <c r="F30" s="121" t="s">
        <v>203</v>
      </c>
      <c r="G30" s="122">
        <v>9548.85</v>
      </c>
    </row>
    <row r="31" spans="1:9" x14ac:dyDescent="0.25">
      <c r="F31" s="123" t="s">
        <v>204</v>
      </c>
      <c r="G31" s="124">
        <v>-9499.15</v>
      </c>
    </row>
    <row r="32" spans="1:9" ht="15.75" thickBot="1" x14ac:dyDescent="0.3">
      <c r="F32" s="125" t="s">
        <v>205</v>
      </c>
      <c r="G32" s="126">
        <f>SUM(G30:G31)</f>
        <v>49.700000000000728</v>
      </c>
    </row>
    <row r="33" spans="6:7" ht="15.75" thickBot="1" x14ac:dyDescent="0.3">
      <c r="F33" s="127"/>
      <c r="G33" s="96"/>
    </row>
  </sheetData>
  <printOptions gridLines="1"/>
  <pageMargins left="0.11811023622047245" right="0.11811023622047245" top="0.15748031496062992" bottom="0.15748031496062992" header="0.31496062992125984" footer="0.31496062992125984"/>
  <pageSetup paperSize="9" scale="86" orientation="landscape" r:id="rId1"/>
  <headerFooter>
    <oddFooter>&amp;R&amp;D; &amp;Z&amp;F :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EB043-68DB-4EF0-B3B3-494394F922E3}">
  <sheetPr>
    <tabColor rgb="FF92D050"/>
  </sheetPr>
  <dimension ref="A1:C12"/>
  <sheetViews>
    <sheetView workbookViewId="0">
      <selection activeCell="N15" sqref="N15"/>
    </sheetView>
  </sheetViews>
  <sheetFormatPr defaultRowHeight="15" x14ac:dyDescent="0.25"/>
  <cols>
    <col min="1" max="1" width="10.7109375" bestFit="1" customWidth="1"/>
    <col min="2" max="2" width="17.28515625" bestFit="1" customWidth="1"/>
    <col min="3" max="3" width="9.5703125" bestFit="1" customWidth="1"/>
  </cols>
  <sheetData>
    <row r="1" spans="1:3" x14ac:dyDescent="0.25">
      <c r="A1" s="7" t="s">
        <v>0</v>
      </c>
    </row>
    <row r="2" spans="1:3" x14ac:dyDescent="0.25">
      <c r="A2" s="7" t="s">
        <v>221</v>
      </c>
    </row>
    <row r="3" spans="1:3" x14ac:dyDescent="0.25">
      <c r="A3" s="7" t="s">
        <v>183</v>
      </c>
    </row>
    <row r="5" spans="1:3" x14ac:dyDescent="0.25">
      <c r="A5" s="7" t="s">
        <v>222</v>
      </c>
    </row>
    <row r="7" spans="1:3" x14ac:dyDescent="0.25">
      <c r="A7" s="7" t="s">
        <v>3</v>
      </c>
      <c r="B7" s="7" t="s">
        <v>4</v>
      </c>
      <c r="C7" s="7" t="s">
        <v>210</v>
      </c>
    </row>
    <row r="8" spans="1:3" x14ac:dyDescent="0.25">
      <c r="A8" s="4">
        <v>44664</v>
      </c>
      <c r="B8" t="s">
        <v>223</v>
      </c>
      <c r="C8" s="14">
        <v>2000</v>
      </c>
    </row>
    <row r="9" spans="1:3" x14ac:dyDescent="0.25">
      <c r="A9" s="4">
        <v>44722</v>
      </c>
      <c r="B9" t="s">
        <v>224</v>
      </c>
      <c r="C9" s="14">
        <v>259</v>
      </c>
    </row>
    <row r="11" spans="1:3" ht="15.75" thickBot="1" x14ac:dyDescent="0.3">
      <c r="B11" s="84" t="s">
        <v>23</v>
      </c>
      <c r="C11" s="133">
        <f>SUM(C8:C10)</f>
        <v>2259</v>
      </c>
    </row>
    <row r="12" spans="1:3" ht="15.75" thickTop="1" x14ac:dyDescent="0.25"/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"/>
  <sheetViews>
    <sheetView workbookViewId="0">
      <selection sqref="A1:A3"/>
    </sheetView>
  </sheetViews>
  <sheetFormatPr defaultRowHeight="15" x14ac:dyDescent="0.25"/>
  <cols>
    <col min="1" max="1" width="11.7109375" customWidth="1"/>
    <col min="2" max="2" width="19.5703125" bestFit="1" customWidth="1"/>
    <col min="4" max="4" width="43" bestFit="1" customWidth="1"/>
    <col min="5" max="5" width="9.5703125" bestFit="1" customWidth="1"/>
  </cols>
  <sheetData>
    <row r="1" spans="1:5" x14ac:dyDescent="0.25">
      <c r="A1" s="7" t="s">
        <v>0</v>
      </c>
    </row>
    <row r="2" spans="1:5" x14ac:dyDescent="0.25">
      <c r="A2" s="7" t="s">
        <v>146</v>
      </c>
    </row>
    <row r="3" spans="1:5" x14ac:dyDescent="0.25">
      <c r="A3" s="7" t="s">
        <v>183</v>
      </c>
    </row>
    <row r="5" spans="1:5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</row>
    <row r="6" spans="1:5" x14ac:dyDescent="0.25">
      <c r="A6" s="4">
        <v>44589</v>
      </c>
      <c r="B6" t="s">
        <v>171</v>
      </c>
      <c r="C6" t="s">
        <v>9</v>
      </c>
      <c r="D6" t="s">
        <v>190</v>
      </c>
      <c r="E6" s="14">
        <v>-407.7</v>
      </c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E22"/>
  <sheetViews>
    <sheetView workbookViewId="0">
      <selection sqref="A1:A3"/>
    </sheetView>
  </sheetViews>
  <sheetFormatPr defaultRowHeight="15" x14ac:dyDescent="0.25"/>
  <cols>
    <col min="1" max="1" width="10.7109375" bestFit="1" customWidth="1"/>
    <col min="2" max="2" width="15.140625" bestFit="1" customWidth="1"/>
    <col min="4" max="4" width="31.140625" bestFit="1" customWidth="1"/>
  </cols>
  <sheetData>
    <row r="1" spans="1:5" x14ac:dyDescent="0.25">
      <c r="A1" s="7" t="s">
        <v>0</v>
      </c>
    </row>
    <row r="2" spans="1:5" x14ac:dyDescent="0.25">
      <c r="A2" s="7" t="s">
        <v>134</v>
      </c>
    </row>
    <row r="3" spans="1:5" x14ac:dyDescent="0.25">
      <c r="A3" s="7" t="s">
        <v>183</v>
      </c>
    </row>
    <row r="7" spans="1:5" x14ac:dyDescent="0.25">
      <c r="A7" t="s">
        <v>3</v>
      </c>
      <c r="B7" t="s">
        <v>4</v>
      </c>
      <c r="C7" t="s">
        <v>5</v>
      </c>
      <c r="D7" t="s">
        <v>6</v>
      </c>
      <c r="E7" t="s">
        <v>7</v>
      </c>
    </row>
    <row r="8" spans="1:5" x14ac:dyDescent="0.25">
      <c r="A8" s="4">
        <v>44532</v>
      </c>
      <c r="B8" t="s">
        <v>10</v>
      </c>
      <c r="C8" t="s">
        <v>18</v>
      </c>
      <c r="D8" t="s">
        <v>11</v>
      </c>
      <c r="E8">
        <v>-0.05</v>
      </c>
    </row>
    <row r="9" spans="1:5" x14ac:dyDescent="0.25">
      <c r="A9" s="4">
        <v>44530</v>
      </c>
      <c r="B9" t="s">
        <v>10</v>
      </c>
      <c r="C9" t="s">
        <v>18</v>
      </c>
      <c r="D9" t="s">
        <v>11</v>
      </c>
      <c r="E9">
        <v>-4.3600000000000003</v>
      </c>
    </row>
    <row r="10" spans="1:5" x14ac:dyDescent="0.25">
      <c r="A10" s="4">
        <v>44500</v>
      </c>
      <c r="B10" t="s">
        <v>10</v>
      </c>
      <c r="C10" t="s">
        <v>18</v>
      </c>
      <c r="D10" t="s">
        <v>11</v>
      </c>
      <c r="E10">
        <v>-4.74</v>
      </c>
    </row>
    <row r="11" spans="1:5" x14ac:dyDescent="0.25">
      <c r="A11" s="4">
        <v>44469</v>
      </c>
      <c r="B11" t="s">
        <v>10</v>
      </c>
      <c r="C11" t="s">
        <v>18</v>
      </c>
      <c r="D11" t="s">
        <v>11</v>
      </c>
      <c r="E11">
        <v>-5.08</v>
      </c>
    </row>
    <row r="12" spans="1:5" x14ac:dyDescent="0.25">
      <c r="A12" s="4">
        <v>44439</v>
      </c>
      <c r="B12" t="s">
        <v>10</v>
      </c>
      <c r="C12" t="s">
        <v>18</v>
      </c>
      <c r="D12" t="s">
        <v>11</v>
      </c>
      <c r="E12">
        <v>-5.25</v>
      </c>
    </row>
    <row r="13" spans="1:5" x14ac:dyDescent="0.25">
      <c r="A13" s="4">
        <v>44562</v>
      </c>
      <c r="B13" t="s">
        <v>10</v>
      </c>
      <c r="C13" t="s">
        <v>9</v>
      </c>
      <c r="D13" t="s">
        <v>188</v>
      </c>
      <c r="E13">
        <v>-0.02</v>
      </c>
    </row>
    <row r="14" spans="1:5" x14ac:dyDescent="0.25">
      <c r="A14" s="4">
        <v>44408</v>
      </c>
      <c r="B14" t="s">
        <v>10</v>
      </c>
      <c r="C14" t="s">
        <v>18</v>
      </c>
      <c r="D14" t="s">
        <v>11</v>
      </c>
      <c r="E14">
        <v>-5.25</v>
      </c>
    </row>
    <row r="15" spans="1:5" x14ac:dyDescent="0.25">
      <c r="A15" s="4">
        <v>44713</v>
      </c>
      <c r="B15" t="s">
        <v>10</v>
      </c>
      <c r="C15" t="s">
        <v>9</v>
      </c>
      <c r="D15" t="s">
        <v>188</v>
      </c>
      <c r="E15">
        <v>-2.0699999999999998</v>
      </c>
    </row>
    <row r="16" spans="1:5" x14ac:dyDescent="0.25">
      <c r="A16" s="4">
        <v>44593</v>
      </c>
      <c r="B16" t="s">
        <v>10</v>
      </c>
      <c r="C16" t="s">
        <v>9</v>
      </c>
      <c r="D16" t="s">
        <v>188</v>
      </c>
      <c r="E16">
        <v>-0.77</v>
      </c>
    </row>
    <row r="17" spans="1:5" x14ac:dyDescent="0.25">
      <c r="A17" s="4">
        <v>44621</v>
      </c>
      <c r="B17" t="s">
        <v>10</v>
      </c>
      <c r="C17" t="s">
        <v>9</v>
      </c>
      <c r="D17" t="s">
        <v>188</v>
      </c>
      <c r="E17">
        <v>-0.71</v>
      </c>
    </row>
    <row r="18" spans="1:5" x14ac:dyDescent="0.25">
      <c r="A18" s="4">
        <v>44682</v>
      </c>
      <c r="B18" t="s">
        <v>10</v>
      </c>
      <c r="C18" t="s">
        <v>9</v>
      </c>
      <c r="D18" t="s">
        <v>188</v>
      </c>
      <c r="E18">
        <v>-1.1399999999999999</v>
      </c>
    </row>
    <row r="19" spans="1:5" x14ac:dyDescent="0.25">
      <c r="A19" s="4">
        <v>44652</v>
      </c>
      <c r="B19" t="s">
        <v>10</v>
      </c>
      <c r="C19" t="s">
        <v>9</v>
      </c>
      <c r="D19" t="s">
        <v>188</v>
      </c>
      <c r="E19">
        <v>-1.19</v>
      </c>
    </row>
    <row r="20" spans="1:5" x14ac:dyDescent="0.25">
      <c r="E20" s="14"/>
    </row>
    <row r="21" spans="1:5" ht="15.75" thickBot="1" x14ac:dyDescent="0.3">
      <c r="D21" s="84" t="s">
        <v>164</v>
      </c>
      <c r="E21" s="87">
        <f>SUM(E8:E20)</f>
        <v>-30.630000000000003</v>
      </c>
    </row>
    <row r="22" spans="1:5" ht="15.75" thickTop="1" x14ac:dyDescent="0.25"/>
  </sheetData>
  <pageMargins left="0.7" right="0.7" top="0.75" bottom="0.75" header="0.3" footer="0.3"/>
  <pageSetup paperSize="9" orientation="portrait" horizontalDpi="30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CD974-46D7-4D40-9116-905DF1042A7A}">
  <sheetPr>
    <tabColor rgb="FF92D050"/>
    <pageSetUpPr fitToPage="1"/>
  </sheetPr>
  <dimension ref="A1:H11"/>
  <sheetViews>
    <sheetView workbookViewId="0">
      <selection activeCell="E35" sqref="E35"/>
    </sheetView>
  </sheetViews>
  <sheetFormatPr defaultRowHeight="15" x14ac:dyDescent="0.25"/>
  <cols>
    <col min="1" max="1" width="10.7109375" bestFit="1" customWidth="1"/>
    <col min="2" max="2" width="16.140625" bestFit="1" customWidth="1"/>
    <col min="3" max="3" width="7.5703125" bestFit="1" customWidth="1"/>
    <col min="4" max="4" width="45.42578125" bestFit="1" customWidth="1"/>
    <col min="5" max="8" width="13" customWidth="1"/>
  </cols>
  <sheetData>
    <row r="1" spans="1:8" x14ac:dyDescent="0.25">
      <c r="A1" s="7" t="s">
        <v>0</v>
      </c>
    </row>
    <row r="2" spans="1:8" x14ac:dyDescent="0.25">
      <c r="A2" s="7" t="s">
        <v>134</v>
      </c>
    </row>
    <row r="3" spans="1:8" x14ac:dyDescent="0.25">
      <c r="A3" s="7" t="s">
        <v>183</v>
      </c>
    </row>
    <row r="8" spans="1:8" ht="30" x14ac:dyDescent="0.25">
      <c r="A8" t="s">
        <v>3</v>
      </c>
      <c r="B8" t="s">
        <v>4</v>
      </c>
      <c r="C8" t="s">
        <v>5</v>
      </c>
      <c r="D8" t="s">
        <v>6</v>
      </c>
      <c r="E8" s="43" t="s">
        <v>219</v>
      </c>
      <c r="F8" s="43" t="s">
        <v>218</v>
      </c>
      <c r="G8" s="43" t="s">
        <v>195</v>
      </c>
      <c r="H8" s="43" t="s">
        <v>220</v>
      </c>
    </row>
    <row r="9" spans="1:8" x14ac:dyDescent="0.25">
      <c r="A9" s="4">
        <v>44393</v>
      </c>
      <c r="B9" t="s">
        <v>196</v>
      </c>
      <c r="C9" t="s">
        <v>9</v>
      </c>
      <c r="D9" t="s">
        <v>184</v>
      </c>
      <c r="E9" s="14">
        <v>45.24</v>
      </c>
      <c r="F9" s="14">
        <v>10.6</v>
      </c>
      <c r="G9" s="14">
        <v>20.5</v>
      </c>
      <c r="H9" s="14">
        <v>24.74</v>
      </c>
    </row>
    <row r="10" spans="1:8" x14ac:dyDescent="0.25">
      <c r="A10" s="4">
        <v>44487</v>
      </c>
      <c r="B10" t="s">
        <v>196</v>
      </c>
      <c r="C10" t="s">
        <v>9</v>
      </c>
      <c r="D10" t="s">
        <v>186</v>
      </c>
      <c r="E10" s="14">
        <v>135.94</v>
      </c>
      <c r="F10" s="14">
        <v>52.01</v>
      </c>
      <c r="G10" s="14">
        <v>14.58</v>
      </c>
      <c r="H10" s="14">
        <v>121.36</v>
      </c>
    </row>
    <row r="11" spans="1:8" x14ac:dyDescent="0.25">
      <c r="A11" s="4">
        <v>44580</v>
      </c>
      <c r="B11" t="s">
        <v>196</v>
      </c>
      <c r="C11" t="s">
        <v>9</v>
      </c>
      <c r="D11" t="s">
        <v>189</v>
      </c>
      <c r="E11" s="14">
        <v>62.84</v>
      </c>
      <c r="F11" s="14">
        <v>19.46</v>
      </c>
      <c r="G11" s="14">
        <v>17.43</v>
      </c>
      <c r="H11" s="14">
        <v>45.42</v>
      </c>
    </row>
  </sheetData>
  <pageMargins left="0.70866141732283472" right="0.70866141732283472" top="0.74803149606299213" bottom="0.74803149606299213" header="0.31496062992125984" footer="0.31496062992125984"/>
  <pageSetup scale="94" orientation="landscape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8</vt:i4>
      </vt:variant>
    </vt:vector>
  </HeadingPairs>
  <TitlesOfParts>
    <vt:vector size="25" baseType="lpstr">
      <vt:lpstr>Bank Statement</vt:lpstr>
      <vt:lpstr>Bank Pivot</vt:lpstr>
      <vt:lpstr>Jnl</vt:lpstr>
      <vt:lpstr>A1 Cash at Bank</vt:lpstr>
      <vt:lpstr>A3 Investment</vt:lpstr>
      <vt:lpstr>A4 Loan - Related parties</vt:lpstr>
      <vt:lpstr>O1 Govt contribution</vt:lpstr>
      <vt:lpstr>O2 Interest Income</vt:lpstr>
      <vt:lpstr>O5 Dividend Income</vt:lpstr>
      <vt:lpstr>O3 Accounting fee</vt:lpstr>
      <vt:lpstr>O4 Filing Fee</vt:lpstr>
      <vt:lpstr>O6 Bank Safe Box fee</vt:lpstr>
      <vt:lpstr>Member Benefits</vt:lpstr>
      <vt:lpstr>Member Balance</vt:lpstr>
      <vt:lpstr>Reconciliation</vt:lpstr>
      <vt:lpstr>Report</vt:lpstr>
      <vt:lpstr>Tax Losses</vt:lpstr>
      <vt:lpstr>'A3 Investment'!Print_Area</vt:lpstr>
      <vt:lpstr>'A4 Loan - Related parties'!Print_Area</vt:lpstr>
      <vt:lpstr>'Bank Statement'!Print_Area</vt:lpstr>
      <vt:lpstr>'Member Benefits'!Print_Area</vt:lpstr>
      <vt:lpstr>'O2 Interest Income'!Print_Area</vt:lpstr>
      <vt:lpstr>'O3 Accounting fee'!Print_Area</vt:lpstr>
      <vt:lpstr>'O4 Filing Fee'!Print_Area</vt:lpstr>
      <vt:lpstr>'O6 Bank Safe Box fee'!Print_Area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2023-03-17T05:21:31Z</dcterms:modified>
</cp:coreProperties>
</file>