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LIENTS\ADAISUP - BG &amp; RF Adair Super Fund\2019\D. Tax Workpapers\"/>
    </mc:Choice>
  </mc:AlternateContent>
  <bookViews>
    <workbookView xWindow="12590" yWindow="-20" windowWidth="12630" windowHeight="12120"/>
  </bookViews>
  <sheets>
    <sheet name="Rental Property Summary" sheetId="14" r:id="rId1"/>
  </sheets>
  <calcPr calcId="162913"/>
</workbook>
</file>

<file path=xl/calcChain.xml><?xml version="1.0" encoding="utf-8"?>
<calcChain xmlns="http://schemas.openxmlformats.org/spreadsheetml/2006/main">
  <c r="H38" i="14" l="1"/>
  <c r="H39" i="14"/>
  <c r="H40" i="14"/>
  <c r="H41" i="14"/>
  <c r="H42" i="14"/>
  <c r="H43" i="14"/>
  <c r="H44" i="14"/>
  <c r="H45" i="14"/>
  <c r="H46" i="14"/>
  <c r="H47" i="14"/>
  <c r="H48" i="14"/>
  <c r="H49" i="14"/>
  <c r="H50" i="14"/>
  <c r="H51" i="14"/>
  <c r="H52" i="14"/>
  <c r="H53" i="14"/>
  <c r="H54" i="14"/>
  <c r="H55" i="14"/>
  <c r="H56" i="14"/>
  <c r="H37" i="14"/>
  <c r="J25" i="14" l="1"/>
  <c r="M25" i="14"/>
  <c r="M35" i="14"/>
  <c r="L25" i="14"/>
  <c r="K25" i="14"/>
  <c r="K35" i="14" s="1"/>
  <c r="H57" i="14"/>
  <c r="H32" i="14"/>
  <c r="G22" i="14"/>
  <c r="M30" i="14" l="1"/>
  <c r="M27" i="14"/>
  <c r="M31" i="14"/>
  <c r="M29" i="14"/>
  <c r="M28" i="14"/>
  <c r="M38" i="14"/>
  <c r="M41" i="14"/>
  <c r="M53" i="14"/>
  <c r="M37" i="14"/>
  <c r="M49" i="14"/>
  <c r="M40" i="14"/>
  <c r="M42" i="14"/>
  <c r="M54" i="14"/>
  <c r="M55" i="14"/>
  <c r="M44" i="14"/>
  <c r="M56" i="14"/>
  <c r="M45" i="14"/>
  <c r="J21" i="14" s="1"/>
  <c r="M47" i="14"/>
  <c r="M48" i="14"/>
  <c r="M50" i="14"/>
  <c r="M39" i="14"/>
  <c r="M51" i="14"/>
  <c r="K21" i="14" s="1"/>
  <c r="M52" i="14"/>
  <c r="M43" i="14"/>
  <c r="M46" i="14"/>
  <c r="J27" i="14"/>
  <c r="J29" i="14"/>
  <c r="J30" i="14"/>
  <c r="J28" i="14"/>
  <c r="J31" i="14"/>
  <c r="H59" i="14"/>
  <c r="L35" i="14"/>
  <c r="J35" i="14"/>
  <c r="M57" i="14" l="1"/>
  <c r="L21" i="14" s="1"/>
  <c r="M32" i="14"/>
  <c r="H21" i="14" s="1"/>
  <c r="K31" i="14"/>
  <c r="L31" i="14" s="1"/>
  <c r="K30" i="14"/>
  <c r="L30" i="14"/>
  <c r="K29" i="14"/>
  <c r="L29" i="14" s="1"/>
  <c r="K27" i="14"/>
  <c r="L27" i="14" s="1"/>
  <c r="J32" i="14"/>
  <c r="H18" i="14" s="1"/>
  <c r="K28" i="14"/>
  <c r="J38" i="14"/>
  <c r="J41" i="14"/>
  <c r="J44" i="14"/>
  <c r="J47" i="14"/>
  <c r="J50" i="14"/>
  <c r="J53" i="14"/>
  <c r="J56" i="14"/>
  <c r="J37" i="14"/>
  <c r="J52" i="14"/>
  <c r="J55" i="14"/>
  <c r="J40" i="14"/>
  <c r="J49" i="14"/>
  <c r="J39" i="14"/>
  <c r="J42" i="14"/>
  <c r="J45" i="14"/>
  <c r="J48" i="14"/>
  <c r="J51" i="14"/>
  <c r="J54" i="14"/>
  <c r="J46" i="14"/>
  <c r="J43" i="14"/>
  <c r="M21" i="14" l="1"/>
  <c r="M59" i="14"/>
  <c r="K32" i="14"/>
  <c r="H19" i="14" s="1"/>
  <c r="K49" i="14"/>
  <c r="L49" i="14" s="1"/>
  <c r="K40" i="14"/>
  <c r="L40" i="14"/>
  <c r="K55" i="14"/>
  <c r="L55" i="14"/>
  <c r="K52" i="14"/>
  <c r="L52" i="14"/>
  <c r="L28" i="14"/>
  <c r="L32" i="14" s="1"/>
  <c r="H20" i="14" s="1"/>
  <c r="K53" i="14"/>
  <c r="L53" i="14" s="1"/>
  <c r="K38" i="14"/>
  <c r="L38" i="14" s="1"/>
  <c r="K43" i="14"/>
  <c r="L43" i="14"/>
  <c r="K46" i="14"/>
  <c r="L46" i="14"/>
  <c r="K54" i="14"/>
  <c r="L54" i="14"/>
  <c r="K50" i="14"/>
  <c r="L50" i="14"/>
  <c r="K47" i="14"/>
  <c r="L47" i="14" s="1"/>
  <c r="K44" i="14"/>
  <c r="L44" i="14"/>
  <c r="K39" i="14"/>
  <c r="L39" i="14"/>
  <c r="K37" i="14"/>
  <c r="L37" i="14" s="1"/>
  <c r="K56" i="14"/>
  <c r="L56" i="14" s="1"/>
  <c r="K48" i="14"/>
  <c r="L48" i="14"/>
  <c r="K42" i="14"/>
  <c r="L42" i="14" s="1"/>
  <c r="K41" i="14"/>
  <c r="L41" i="14"/>
  <c r="J18" i="14"/>
  <c r="K45" i="14"/>
  <c r="J19" i="14" s="1"/>
  <c r="K18" i="14"/>
  <c r="K51" i="14"/>
  <c r="K19" i="14" s="1"/>
  <c r="J57" i="14"/>
  <c r="L18" i="14" l="1"/>
  <c r="H22" i="14"/>
  <c r="L51" i="14"/>
  <c r="K20" i="14" s="1"/>
  <c r="K22" i="14" s="1"/>
  <c r="L45" i="14"/>
  <c r="J20" i="14" s="1"/>
  <c r="J22" i="14" s="1"/>
  <c r="K57" i="14"/>
  <c r="J59" i="14"/>
  <c r="M18" i="14"/>
  <c r="L57" i="14" l="1"/>
  <c r="L19" i="14"/>
  <c r="M19" i="14" s="1"/>
  <c r="K59" i="14"/>
  <c r="L20" i="14" l="1"/>
  <c r="M20" i="14" s="1"/>
  <c r="M22" i="14" s="1"/>
  <c r="L59" i="14"/>
  <c r="L22" i="14" l="1"/>
</calcChain>
</file>

<file path=xl/sharedStrings.xml><?xml version="1.0" encoding="utf-8"?>
<sst xmlns="http://schemas.openxmlformats.org/spreadsheetml/2006/main" count="69" uniqueCount="68">
  <si>
    <t>Total</t>
  </si>
  <si>
    <t>Rental Property:</t>
  </si>
  <si>
    <t>Annual Income</t>
  </si>
  <si>
    <t>Annual Expenses</t>
  </si>
  <si>
    <t>$</t>
  </si>
  <si>
    <t>Advertising</t>
  </si>
  <si>
    <t>Body Corporate</t>
  </si>
  <si>
    <t>Cleaning</t>
  </si>
  <si>
    <t>Council Rates</t>
  </si>
  <si>
    <t>Depreciation (This is for the accountant only)</t>
  </si>
  <si>
    <t>Gardening/Lawn Mowing</t>
  </si>
  <si>
    <t>Insurance</t>
  </si>
  <si>
    <t>Interest on loans</t>
  </si>
  <si>
    <t>Land Tax</t>
  </si>
  <si>
    <t>Legal fees</t>
  </si>
  <si>
    <t>Pest Control</t>
  </si>
  <si>
    <t>Property Agent Commission</t>
  </si>
  <si>
    <t>Repairs &amp; Maintenance</t>
  </si>
  <si>
    <t>Stationery/Telephone/Postage</t>
  </si>
  <si>
    <t>Travel Expenses</t>
  </si>
  <si>
    <t>Other</t>
  </si>
  <si>
    <t>Annual Net Rental Income/Loss</t>
  </si>
  <si>
    <t>Borrowing Expenses (This is for the accountant only)</t>
  </si>
  <si>
    <t>Commercial</t>
  </si>
  <si>
    <t xml:space="preserve">      Residential </t>
  </si>
  <si>
    <t>CLIENT CODE</t>
  </si>
  <si>
    <t>PERIOD ENDED</t>
  </si>
  <si>
    <t>PREPARED BY</t>
  </si>
  <si>
    <t>REVIEWED BY</t>
  </si>
  <si>
    <t>RENTAL PROPERTY SUMMARY</t>
  </si>
  <si>
    <t>Special Building Write-Off (This is for the accountant only)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</si>
  <si>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</si>
  <si>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</si>
  <si>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</si>
  <si>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</si>
  <si>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</si>
  <si>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</si>
  <si>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</si>
  <si>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</si>
  <si>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</si>
  <si>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</si>
  <si>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</si>
  <si>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</si>
  <si>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</si>
  <si>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</si>
  <si>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</si>
  <si>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</si>
  <si>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</si>
  <si>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</si>
  <si>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V</t>
  </si>
  <si>
    <t>Date property first earned rental income:</t>
  </si>
  <si>
    <t>No. of weeks property was rented this year:</t>
  </si>
  <si>
    <t>Name of owner</t>
  </si>
  <si>
    <t>Percentage</t>
  </si>
  <si>
    <t>Information to complete the ITR</t>
  </si>
  <si>
    <t>Interest</t>
  </si>
  <si>
    <t>Cap works</t>
  </si>
  <si>
    <t>Expenses</t>
  </si>
  <si>
    <t>Distribution to owners:</t>
  </si>
  <si>
    <t>Rental Income</t>
  </si>
  <si>
    <t>Net P/L</t>
  </si>
  <si>
    <t>ADAISUP</t>
  </si>
  <si>
    <t>ROS</t>
  </si>
  <si>
    <t>10 COLONIAL STREET, OORALEA</t>
  </si>
  <si>
    <t>ANNUAL RENTAL</t>
  </si>
  <si>
    <t>REIMBURSED WATER RATES</t>
  </si>
  <si>
    <t>7. Annual Rental Statement.pdf</t>
  </si>
  <si>
    <t>Water Charges    REIMBURSED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</si>
</sst>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_-;\-* #,##0_-;_-* &quot;-&quot;??_-;_-@_-"/>
    <numFmt numFmtId="165" formatCode="_(&quot;$&quot;* #,##0_);_(&quot;$&quot;* \(#,##0\);_(&quot;$&quot;* &quot;-&quot;??_);_(@_)"/>
  </numFmts>
  <fonts count="16" x14ac:knownFonts="1">
    <font>
      <sz val="11"/>
      <color theme="1"/>
      <name val="Calibri"/>
      <family val="2"/>
      <scheme val="minor"/>
    </font>
    <font>
      <sz val="10"/>
      <name val="Verdana"/>
      <family val="2"/>
    </font>
    <font>
      <sz val="11"/>
      <color theme="1"/>
      <name val="Calibri"/>
      <family val="2"/>
      <scheme val="minor"/>
    </font>
    <font>
      <b/>
      <i/>
      <sz val="12"/>
      <color indexed="8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11"/>
      <color rgb="FF002060"/>
      <name val="Arial"/>
      <family val="2"/>
    </font>
    <font>
      <sz val="11"/>
      <color theme="1"/>
      <name val="Arial"/>
      <family val="2"/>
    </font>
    <font>
      <sz val="11"/>
      <color indexed="8"/>
      <name val="Arial"/>
      <family val="2"/>
    </font>
    <font>
      <i/>
      <sz val="11"/>
      <color theme="1"/>
      <name val="Arial"/>
      <family val="2"/>
    </font>
    <font>
      <b/>
      <sz val="11"/>
      <color indexed="8"/>
      <name val="Arial"/>
      <family val="2"/>
    </font>
    <font>
      <b/>
      <sz val="11"/>
      <color theme="1"/>
      <name val="Arial"/>
      <family val="2"/>
    </font>
    <font>
      <b/>
      <sz val="12"/>
      <color rgb="FF002060"/>
      <name val="Arial"/>
      <family val="2"/>
    </font>
    <font>
      <sz val="11"/>
      <color theme="9" tint="-0.499984740745262"/>
      <name val="Arial"/>
      <family val="2"/>
    </font>
    <font>
      <sz val="11"/>
      <color rgb="FF00206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5" fillId="0" borderId="0" applyNumberFormat="0" applyFill="0" applyBorder="0" applyAlignment="0" applyProtection="0"/>
  </cellStyleXfs>
  <cellXfs count="86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4" fillId="0" borderId="0" xfId="0" applyFont="1" applyBorder="1" applyAlignment="1">
      <alignment horizontal="center"/>
    </xf>
    <xf numFmtId="0" fontId="6" fillId="0" borderId="0" xfId="0" applyFont="1" applyFill="1" applyAlignment="1">
      <alignment horizontal="left"/>
    </xf>
    <xf numFmtId="0" fontId="6" fillId="0" borderId="0" xfId="0" applyFont="1"/>
    <xf numFmtId="0" fontId="6" fillId="0" borderId="0" xfId="0" applyFont="1" applyFill="1"/>
    <xf numFmtId="0" fontId="9" fillId="0" borderId="0" xfId="0" applyFont="1" applyAlignment="1">
      <alignment horizontal="center"/>
    </xf>
    <xf numFmtId="0" fontId="0" fillId="0" borderId="0" xfId="0" applyFont="1"/>
    <xf numFmtId="0" fontId="10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5" xfId="0" applyFont="1" applyBorder="1"/>
    <xf numFmtId="0" fontId="8" fillId="0" borderId="0" xfId="0" applyFont="1" applyAlignment="1">
      <alignment horizontal="center"/>
    </xf>
    <xf numFmtId="0" fontId="8" fillId="0" borderId="0" xfId="0" applyFont="1"/>
    <xf numFmtId="0" fontId="11" fillId="0" borderId="0" xfId="0" applyFont="1"/>
    <xf numFmtId="0" fontId="7" fillId="0" borderId="0" xfId="0" applyFont="1" applyBorder="1"/>
    <xf numFmtId="0" fontId="7" fillId="0" borderId="0" xfId="0" applyFont="1" applyBorder="1" applyAlignment="1">
      <alignment horizontal="left" vertical="center"/>
    </xf>
    <xf numFmtId="0" fontId="13" fillId="3" borderId="0" xfId="0" applyFont="1" applyFill="1" applyBorder="1" applyAlignment="1">
      <alignment horizontal="center"/>
    </xf>
    <xf numFmtId="0" fontId="13" fillId="0" borderId="0" xfId="0" applyFont="1" applyAlignment="1">
      <alignment horizontal="right"/>
    </xf>
    <xf numFmtId="0" fontId="13" fillId="0" borderId="0" xfId="0" applyFont="1" applyBorder="1" applyAlignment="1">
      <alignment horizontal="right"/>
    </xf>
    <xf numFmtId="0" fontId="8" fillId="0" borderId="7" xfId="0" applyFont="1" applyBorder="1" applyAlignment="1">
      <alignment horizontal="center" wrapText="1"/>
    </xf>
    <xf numFmtId="0" fontId="9" fillId="0" borderId="0" xfId="2" applyFont="1" applyAlignment="1">
      <alignment horizontal="left"/>
    </xf>
    <xf numFmtId="0" fontId="9" fillId="0" borderId="0" xfId="2" applyFont="1" applyAlignment="1">
      <alignment horizontal="center"/>
    </xf>
    <xf numFmtId="0" fontId="9" fillId="3" borderId="0" xfId="0" applyFont="1" applyFill="1" applyAlignment="1">
      <alignment horizontal="center"/>
    </xf>
    <xf numFmtId="0" fontId="8" fillId="3" borderId="3" xfId="0" applyFont="1" applyFill="1" applyBorder="1"/>
    <xf numFmtId="43" fontId="8" fillId="3" borderId="3" xfId="3" applyFont="1" applyFill="1" applyBorder="1" applyAlignment="1"/>
    <xf numFmtId="43" fontId="8" fillId="3" borderId="3" xfId="3" applyFont="1" applyFill="1" applyBorder="1"/>
    <xf numFmtId="164" fontId="8" fillId="0" borderId="3" xfId="3" applyNumberFormat="1" applyFont="1" applyBorder="1"/>
    <xf numFmtId="164" fontId="8" fillId="0" borderId="5" xfId="3" applyNumberFormat="1" applyFont="1" applyBorder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9" fontId="9" fillId="3" borderId="0" xfId="4" applyFont="1" applyFill="1" applyAlignment="1">
      <alignment horizontal="center"/>
    </xf>
    <xf numFmtId="9" fontId="9" fillId="0" borderId="2" xfId="0" applyNumberFormat="1" applyFont="1" applyBorder="1" applyAlignment="1">
      <alignment horizontal="center"/>
    </xf>
    <xf numFmtId="164" fontId="8" fillId="0" borderId="0" xfId="3" applyNumberFormat="1" applyFont="1" applyBorder="1"/>
    <xf numFmtId="9" fontId="10" fillId="0" borderId="0" xfId="0" applyNumberFormat="1" applyFont="1" applyAlignment="1">
      <alignment horizontal="center"/>
    </xf>
    <xf numFmtId="0" fontId="6" fillId="2" borderId="0" xfId="0" applyFont="1" applyFill="1" applyAlignment="1">
      <alignment horizontal="center"/>
    </xf>
    <xf numFmtId="0" fontId="14" fillId="2" borderId="0" xfId="0" applyFont="1" applyFill="1"/>
    <xf numFmtId="9" fontId="6" fillId="2" borderId="0" xfId="0" applyNumberFormat="1" applyFont="1" applyFill="1" applyAlignment="1">
      <alignment horizontal="center"/>
    </xf>
    <xf numFmtId="0" fontId="8" fillId="0" borderId="0" xfId="0" applyFont="1" applyBorder="1"/>
    <xf numFmtId="0" fontId="9" fillId="0" borderId="6" xfId="2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7" fillId="0" borderId="4" xfId="0" applyFont="1" applyBorder="1"/>
    <xf numFmtId="0" fontId="7" fillId="0" borderId="6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0" fillId="0" borderId="0" xfId="0" applyBorder="1"/>
    <xf numFmtId="164" fontId="8" fillId="0" borderId="0" xfId="3" applyNumberFormat="1" applyFont="1"/>
    <xf numFmtId="164" fontId="0" fillId="0" borderId="0" xfId="3" applyNumberFormat="1" applyFont="1"/>
    <xf numFmtId="9" fontId="6" fillId="2" borderId="0" xfId="4" applyFont="1" applyFill="1" applyAlignment="1">
      <alignment horizontal="center"/>
    </xf>
    <xf numFmtId="164" fontId="8" fillId="0" borderId="3" xfId="3" applyNumberFormat="1" applyFont="1" applyFill="1" applyBorder="1"/>
    <xf numFmtId="165" fontId="0" fillId="0" borderId="0" xfId="0" applyNumberFormat="1"/>
    <xf numFmtId="165" fontId="10" fillId="0" borderId="2" xfId="3" applyNumberFormat="1" applyFont="1" applyBorder="1"/>
    <xf numFmtId="165" fontId="7" fillId="0" borderId="2" xfId="0" applyNumberFormat="1" applyFont="1" applyBorder="1" applyAlignment="1">
      <alignment horizontal="center"/>
    </xf>
    <xf numFmtId="165" fontId="7" fillId="0" borderId="2" xfId="0" applyNumberFormat="1" applyFont="1" applyBorder="1"/>
    <xf numFmtId="165" fontId="7" fillId="0" borderId="10" xfId="0" applyNumberFormat="1" applyFont="1" applyBorder="1" applyAlignment="1">
      <alignment horizontal="center"/>
    </xf>
    <xf numFmtId="165" fontId="7" fillId="0" borderId="0" xfId="0" applyNumberFormat="1" applyFont="1" applyBorder="1"/>
    <xf numFmtId="165" fontId="7" fillId="0" borderId="11" xfId="0" applyNumberFormat="1" applyFont="1" applyBorder="1" applyAlignment="1">
      <alignment horizontal="center"/>
    </xf>
    <xf numFmtId="165" fontId="8" fillId="0" borderId="10" xfId="0" applyNumberFormat="1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15" fillId="0" borderId="10" xfId="5" applyBorder="1" applyAlignment="1">
      <alignment horizontal="center"/>
    </xf>
    <xf numFmtId="0" fontId="8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0" xfId="0" applyFont="1"/>
    <xf numFmtId="0" fontId="8" fillId="3" borderId="1" xfId="0" applyFont="1" applyFill="1" applyBorder="1" applyAlignment="1">
      <alignment horizontal="center"/>
    </xf>
    <xf numFmtId="0" fontId="9" fillId="0" borderId="0" xfId="0" applyFont="1" applyAlignment="1">
      <alignment horizontal="center"/>
    </xf>
    <xf numFmtId="0" fontId="6" fillId="2" borderId="0" xfId="2" applyFont="1" applyFill="1" applyAlignment="1">
      <alignment horizontal="center"/>
    </xf>
    <xf numFmtId="0" fontId="7" fillId="3" borderId="0" xfId="2" applyFont="1" applyFill="1" applyAlignment="1">
      <alignment horizontal="left"/>
    </xf>
    <xf numFmtId="0" fontId="13" fillId="3" borderId="0" xfId="0" applyFont="1" applyFill="1" applyAlignment="1">
      <alignment horizontal="center"/>
    </xf>
    <xf numFmtId="0" fontId="6" fillId="2" borderId="10" xfId="2" applyFont="1" applyFill="1" applyBorder="1" applyAlignment="1">
      <alignment horizontal="center"/>
    </xf>
    <xf numFmtId="0" fontId="6" fillId="2" borderId="0" xfId="2" applyFont="1" applyFill="1" applyBorder="1" applyAlignment="1">
      <alignment horizontal="center"/>
    </xf>
    <xf numFmtId="0" fontId="8" fillId="0" borderId="3" xfId="0" applyFont="1" applyBorder="1" applyAlignment="1">
      <alignment horizontal="left"/>
    </xf>
    <xf numFmtId="0" fontId="6" fillId="2" borderId="0" xfId="0" applyFont="1" applyFill="1" applyAlignment="1">
      <alignment horizontal="left"/>
    </xf>
    <xf numFmtId="0" fontId="8" fillId="0" borderId="3" xfId="0" applyFont="1" applyBorder="1" applyAlignment="1">
      <alignment horizontal="center"/>
    </xf>
    <xf numFmtId="0" fontId="10" fillId="0" borderId="0" xfId="0" applyFont="1" applyAlignment="1">
      <alignment horizontal="left"/>
    </xf>
    <xf numFmtId="0" fontId="8" fillId="0" borderId="6" xfId="0" applyFont="1" applyBorder="1" applyAlignment="1">
      <alignment horizontal="left" wrapText="1"/>
    </xf>
    <xf numFmtId="0" fontId="8" fillId="0" borderId="4" xfId="0" applyFont="1" applyBorder="1" applyAlignment="1">
      <alignment horizontal="left" wrapText="1"/>
    </xf>
    <xf numFmtId="0" fontId="8" fillId="0" borderId="7" xfId="0" applyFont="1" applyBorder="1" applyAlignment="1">
      <alignment horizontal="left" wrapText="1"/>
    </xf>
    <xf numFmtId="0" fontId="11" fillId="0" borderId="0" xfId="0" applyFont="1"/>
    <xf numFmtId="0" fontId="7" fillId="0" borderId="8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12" fillId="2" borderId="0" xfId="0" applyFont="1" applyFill="1" applyAlignment="1">
      <alignment horizontal="center"/>
    </xf>
    <xf numFmtId="14" fontId="7" fillId="0" borderId="8" xfId="0" applyNumberFormat="1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</cellXfs>
  <cellStyles count="6">
    <cellStyle name="Comma" xfId="3" builtinId="3"/>
    <cellStyle name="Hyperlink" xfId="5" builtinId="8"/>
    <cellStyle name="Normal" xfId="0" builtinId="0"/>
    <cellStyle name="Normal 2" xfId="1"/>
    <cellStyle name="Normal 3" xfId="2"/>
    <cellStyle name="Percent" xfId="4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133349</xdr:colOff>
      <xdr:row>1</xdr:row>
      <xdr:rowOff>0</xdr:rowOff>
    </xdr:from>
    <xdr:to>
      <xdr:col>3</xdr:col>
      <xdr:colOff>504824</xdr:colOff>
      <xdr:row>8</xdr:row>
      <xdr:rowOff>0</xdr:rowOff>
    </xdr:to>
    <xdr:pic>
      <xdr:nvPicPr>
        <xdr:cNvPr id="3" name="Picture 2"/>
        <xdr:cNvPicPr/>
      </xdr:nvPicPr>
      <xdr:blipFill rotWithShape="1">
        <a:blip xmlns:r="http://schemas.openxmlformats.org/officeDocument/2006/relationships" r:embed="rId1"/>
        <a:srcRect l="9142" t="29787" r="59607" b="20745"/>
        <a:stretch/>
      </xdr:blipFill>
      <xdr:spPr bwMode="auto">
        <a:xfrm>
          <a:off x="133349" y="209550"/>
          <a:ext cx="2314575" cy="10096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7.%20Annual%20Rental%20Statement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62"/>
  <sheetViews>
    <sheetView tabSelected="1" view="pageLayout" topLeftCell="A40" zoomScaleNormal="100" workbookViewId="0">
      <selection activeCell="H54" sqref="H54"/>
    </sheetView>
  </sheetViews>
  <sheetFormatPr defaultRowHeight="14.5" x14ac:dyDescent="0.35"/>
  <cols>
    <col min="1" max="1" width="1.81640625" customWidth="1"/>
    <col min="2" max="2" width="18.54296875" customWidth="1"/>
    <col min="3" max="3" width="6.7265625" customWidth="1"/>
    <col min="5" max="5" width="12" customWidth="1"/>
    <col min="6" max="6" width="4.81640625" customWidth="1"/>
    <col min="7" max="7" width="13.81640625" customWidth="1"/>
    <col min="8" max="8" width="14.7265625" customWidth="1"/>
    <col min="9" max="9" width="1.1796875" customWidth="1"/>
    <col min="10" max="11" width="12" customWidth="1"/>
    <col min="12" max="12" width="11.453125" customWidth="1"/>
    <col min="13" max="13" width="12" customWidth="1"/>
  </cols>
  <sheetData>
    <row r="1" spans="2:13" ht="16" thickBot="1" x14ac:dyDescent="0.4">
      <c r="B1" s="1"/>
      <c r="C1" s="3"/>
      <c r="D1" s="3"/>
      <c r="E1" s="3"/>
      <c r="F1" s="3"/>
      <c r="G1" s="2"/>
      <c r="H1" s="3"/>
    </row>
    <row r="2" spans="2:13" ht="16" thickBot="1" x14ac:dyDescent="0.4">
      <c r="B2" s="1"/>
      <c r="C2" s="3"/>
      <c r="D2" s="3"/>
      <c r="E2" s="4" t="s">
        <v>25</v>
      </c>
      <c r="F2" s="4"/>
      <c r="G2" s="80" t="s">
        <v>61</v>
      </c>
      <c r="H2" s="81"/>
    </row>
    <row r="3" spans="2:13" ht="5.25" customHeight="1" thickBot="1" x14ac:dyDescent="0.4">
      <c r="B3" s="1"/>
      <c r="C3" s="3"/>
      <c r="D3" s="3"/>
      <c r="E3" s="5"/>
      <c r="F3" s="5"/>
      <c r="G3" s="16"/>
      <c r="H3" s="16"/>
    </row>
    <row r="4" spans="2:13" ht="16" thickBot="1" x14ac:dyDescent="0.4">
      <c r="B4" s="1"/>
      <c r="C4" s="3"/>
      <c r="D4" s="3"/>
      <c r="E4" s="5" t="s">
        <v>26</v>
      </c>
      <c r="F4" s="5"/>
      <c r="G4" s="83">
        <v>43646</v>
      </c>
      <c r="H4" s="84"/>
    </row>
    <row r="5" spans="2:13" ht="4.5" customHeight="1" thickBot="1" x14ac:dyDescent="0.4">
      <c r="B5" s="1"/>
      <c r="C5" s="3"/>
      <c r="D5" s="3"/>
      <c r="E5" s="6"/>
      <c r="F5" s="6"/>
      <c r="G5" s="17"/>
      <c r="H5" s="17"/>
    </row>
    <row r="6" spans="2:13" ht="16" thickBot="1" x14ac:dyDescent="0.4">
      <c r="B6" s="1"/>
      <c r="C6" s="3"/>
      <c r="D6" s="3"/>
      <c r="E6" s="6" t="s">
        <v>27</v>
      </c>
      <c r="F6" s="6"/>
      <c r="G6" s="85" t="s">
        <v>62</v>
      </c>
      <c r="H6" s="84"/>
    </row>
    <row r="7" spans="2:13" ht="3.75" customHeight="1" thickBot="1" x14ac:dyDescent="0.4">
      <c r="B7" s="1"/>
      <c r="C7" s="3"/>
      <c r="D7" s="3"/>
      <c r="E7" s="6"/>
      <c r="F7" s="6"/>
      <c r="G7" s="17"/>
      <c r="H7" s="17"/>
    </row>
    <row r="8" spans="2:13" ht="16" thickBot="1" x14ac:dyDescent="0.4">
      <c r="B8" s="1"/>
      <c r="C8" s="3"/>
      <c r="D8" s="3"/>
      <c r="E8" s="6" t="s">
        <v>28</v>
      </c>
      <c r="F8" s="6"/>
      <c r="G8" s="85"/>
      <c r="H8" s="84"/>
    </row>
    <row r="9" spans="2:13" ht="15.5" x14ac:dyDescent="0.35">
      <c r="B9" s="1"/>
      <c r="C9" s="3"/>
      <c r="D9" s="3"/>
      <c r="E9" s="6"/>
      <c r="F9" s="6"/>
      <c r="G9" s="2"/>
      <c r="H9" s="3"/>
    </row>
    <row r="10" spans="2:13" ht="15.5" x14ac:dyDescent="0.35">
      <c r="B10" s="82" t="s">
        <v>29</v>
      </c>
      <c r="C10" s="82"/>
      <c r="D10" s="82"/>
      <c r="E10" s="82"/>
      <c r="F10" s="82"/>
      <c r="G10" s="82"/>
      <c r="H10" s="82"/>
    </row>
    <row r="11" spans="2:13" ht="15.5" x14ac:dyDescent="0.35">
      <c r="B11" s="63"/>
      <c r="C11" s="63"/>
      <c r="D11" s="63"/>
      <c r="E11" s="63"/>
      <c r="F11" s="63"/>
      <c r="G11" s="63"/>
      <c r="H11" s="63"/>
    </row>
    <row r="12" spans="2:13" x14ac:dyDescent="0.35">
      <c r="B12" s="64" t="s">
        <v>1</v>
      </c>
      <c r="C12" s="64"/>
      <c r="D12" s="65" t="s">
        <v>63</v>
      </c>
      <c r="E12" s="65"/>
      <c r="F12" s="65"/>
      <c r="G12" s="65"/>
      <c r="H12" s="65"/>
    </row>
    <row r="13" spans="2:13" x14ac:dyDescent="0.35">
      <c r="B13" s="66"/>
      <c r="C13" s="66"/>
      <c r="D13" s="66"/>
      <c r="E13" s="66"/>
      <c r="F13" s="66"/>
      <c r="G13" s="66"/>
      <c r="H13" s="66"/>
    </row>
    <row r="14" spans="2:13" x14ac:dyDescent="0.35">
      <c r="B14" s="22" t="s">
        <v>50</v>
      </c>
      <c r="C14" s="23"/>
      <c r="D14" s="23"/>
      <c r="E14" s="23"/>
      <c r="F14" s="7"/>
      <c r="G14" s="24"/>
      <c r="H14" s="61" t="s">
        <v>66</v>
      </c>
    </row>
    <row r="15" spans="2:13" x14ac:dyDescent="0.35">
      <c r="B15" s="22" t="s">
        <v>51</v>
      </c>
      <c r="C15" s="23"/>
      <c r="D15" s="23"/>
      <c r="E15" s="23"/>
      <c r="F15" s="7"/>
      <c r="G15" s="24"/>
      <c r="H15" s="60"/>
    </row>
    <row r="16" spans="2:13" x14ac:dyDescent="0.35">
      <c r="B16" s="67" t="s">
        <v>58</v>
      </c>
      <c r="C16" s="67"/>
      <c r="D16" s="67"/>
      <c r="E16" s="67"/>
      <c r="F16" s="67"/>
      <c r="G16" s="67"/>
      <c r="H16" s="70" t="s">
        <v>54</v>
      </c>
      <c r="I16" s="71"/>
      <c r="J16" s="71"/>
      <c r="K16" s="71"/>
      <c r="L16" s="71"/>
      <c r="M16" s="71"/>
    </row>
    <row r="17" spans="2:14" x14ac:dyDescent="0.35">
      <c r="B17" s="40" t="s">
        <v>52</v>
      </c>
      <c r="C17" s="41"/>
      <c r="D17" s="41"/>
      <c r="E17" s="41"/>
      <c r="F17" s="42"/>
      <c r="G17" s="42" t="s">
        <v>53</v>
      </c>
      <c r="H17" s="44" t="s">
        <v>59</v>
      </c>
      <c r="I17" s="43"/>
      <c r="J17" s="45" t="s">
        <v>55</v>
      </c>
      <c r="K17" s="45" t="s">
        <v>56</v>
      </c>
      <c r="L17" s="45" t="s">
        <v>57</v>
      </c>
      <c r="M17" s="46" t="s">
        <v>60</v>
      </c>
      <c r="N17" s="47"/>
    </row>
    <row r="18" spans="2:14" x14ac:dyDescent="0.35">
      <c r="B18" s="68"/>
      <c r="C18" s="68"/>
      <c r="D18" s="68"/>
      <c r="E18" s="68"/>
      <c r="F18" s="31"/>
      <c r="G18" s="32"/>
      <c r="H18" s="56">
        <f>+J32</f>
        <v>0</v>
      </c>
      <c r="I18" s="57"/>
      <c r="J18" s="57">
        <f>+J45</f>
        <v>0</v>
      </c>
      <c r="K18" s="57">
        <f>+J51</f>
        <v>0</v>
      </c>
      <c r="L18" s="57">
        <f>+J57-J18-K18</f>
        <v>0</v>
      </c>
      <c r="M18" s="57">
        <f>+H18-SUM(J18:L18)</f>
        <v>0</v>
      </c>
    </row>
    <row r="19" spans="2:14" x14ac:dyDescent="0.35">
      <c r="B19" s="68"/>
      <c r="C19" s="68"/>
      <c r="D19" s="68"/>
      <c r="E19" s="68"/>
      <c r="F19" s="31"/>
      <c r="G19" s="32"/>
      <c r="H19" s="56">
        <f>+K32</f>
        <v>0</v>
      </c>
      <c r="I19" s="57"/>
      <c r="J19" s="57">
        <f>+K45</f>
        <v>0</v>
      </c>
      <c r="K19" s="57">
        <f>+K51</f>
        <v>0</v>
      </c>
      <c r="L19" s="57">
        <f>+K57-J19-K19</f>
        <v>0</v>
      </c>
      <c r="M19" s="57">
        <f>+H19-SUM(J19:L19)</f>
        <v>0</v>
      </c>
    </row>
    <row r="20" spans="2:14" x14ac:dyDescent="0.35">
      <c r="B20" s="68"/>
      <c r="C20" s="68"/>
      <c r="D20" s="68"/>
      <c r="E20" s="68"/>
      <c r="F20" s="31"/>
      <c r="G20" s="32"/>
      <c r="H20" s="56">
        <f>+L32</f>
        <v>0</v>
      </c>
      <c r="I20" s="57"/>
      <c r="J20" s="57">
        <f>+L45</f>
        <v>0</v>
      </c>
      <c r="K20" s="57">
        <f>+L51</f>
        <v>0</v>
      </c>
      <c r="L20" s="57">
        <f>+L57-K20-J20</f>
        <v>0</v>
      </c>
      <c r="M20" s="57">
        <f>+H20-SUM(J20:L20)</f>
        <v>0</v>
      </c>
    </row>
    <row r="21" spans="2:14" x14ac:dyDescent="0.35">
      <c r="B21" s="68"/>
      <c r="C21" s="68"/>
      <c r="D21" s="68"/>
      <c r="E21" s="68"/>
      <c r="F21" s="7"/>
      <c r="G21" s="32"/>
      <c r="H21" s="56">
        <f>+M32</f>
        <v>0</v>
      </c>
      <c r="I21" s="57"/>
      <c r="J21" s="57">
        <f>+M45</f>
        <v>0</v>
      </c>
      <c r="K21" s="57">
        <f>+M51</f>
        <v>0</v>
      </c>
      <c r="L21" s="57">
        <f>+M57-J21-K21</f>
        <v>0</v>
      </c>
      <c r="M21" s="57">
        <f>+H21-SUM(J21:L21)</f>
        <v>0</v>
      </c>
    </row>
    <row r="22" spans="2:14" ht="15" thickBot="1" x14ac:dyDescent="0.4">
      <c r="B22" s="22"/>
      <c r="C22" s="22"/>
      <c r="D22" s="22"/>
      <c r="E22" s="22"/>
      <c r="F22" s="31"/>
      <c r="G22" s="33">
        <f>SUM(G18:G21)</f>
        <v>0</v>
      </c>
      <c r="H22" s="58">
        <f>SUM(H18:H21)</f>
        <v>0</v>
      </c>
      <c r="I22" s="55"/>
      <c r="J22" s="54">
        <f>SUM(J18:J21)</f>
        <v>0</v>
      </c>
      <c r="K22" s="54">
        <f>SUM(K18:K21)</f>
        <v>0</v>
      </c>
      <c r="L22" s="54">
        <f>SUM(L18:L21)</f>
        <v>0</v>
      </c>
      <c r="M22" s="54">
        <f>SUM(M18:M21)</f>
        <v>0</v>
      </c>
    </row>
    <row r="23" spans="2:14" ht="15" thickTop="1" x14ac:dyDescent="0.35">
      <c r="B23" s="19" t="s">
        <v>24</v>
      </c>
      <c r="C23" s="69"/>
      <c r="D23" s="69"/>
      <c r="E23" s="20" t="s">
        <v>23</v>
      </c>
      <c r="F23" s="20"/>
      <c r="G23" s="18"/>
      <c r="H23" s="59"/>
      <c r="I23" s="57"/>
      <c r="J23" s="57"/>
      <c r="K23" s="57"/>
      <c r="L23" s="57"/>
      <c r="M23" s="57"/>
    </row>
    <row r="24" spans="2:14" x14ac:dyDescent="0.35">
      <c r="B24" s="62"/>
      <c r="C24" s="62"/>
      <c r="D24" s="62"/>
      <c r="E24" s="62"/>
      <c r="F24" s="62"/>
      <c r="G24" s="62"/>
      <c r="H24" s="8"/>
    </row>
    <row r="25" spans="2:14" x14ac:dyDescent="0.35">
      <c r="B25" s="73"/>
      <c r="C25" s="73"/>
      <c r="D25" s="73"/>
      <c r="E25" s="73"/>
      <c r="F25" s="73"/>
      <c r="G25" s="73"/>
      <c r="H25" s="36" t="s">
        <v>0</v>
      </c>
      <c r="I25" s="37"/>
      <c r="J25" s="38">
        <f>+G18</f>
        <v>0</v>
      </c>
      <c r="K25" s="38">
        <f>+G19</f>
        <v>0</v>
      </c>
      <c r="L25" s="38">
        <f>+G20</f>
        <v>0</v>
      </c>
      <c r="M25" s="38">
        <f>+G21</f>
        <v>0</v>
      </c>
    </row>
    <row r="26" spans="2:14" x14ac:dyDescent="0.35">
      <c r="B26" s="75" t="s">
        <v>2</v>
      </c>
      <c r="C26" s="75"/>
      <c r="D26" s="75"/>
      <c r="E26" s="75"/>
      <c r="F26" s="75"/>
      <c r="G26" s="75"/>
      <c r="H26" s="10"/>
      <c r="J26" s="35"/>
      <c r="K26" s="35"/>
      <c r="L26" s="35"/>
      <c r="M26" s="10"/>
    </row>
    <row r="27" spans="2:14" x14ac:dyDescent="0.35">
      <c r="B27" s="74" t="s">
        <v>64</v>
      </c>
      <c r="C27" s="74"/>
      <c r="D27" s="74"/>
      <c r="E27" s="74"/>
      <c r="F27" s="74"/>
      <c r="G27" s="74"/>
      <c r="H27" s="25">
        <v>22240</v>
      </c>
      <c r="J27" s="51">
        <f>ROUND(+$H27*$J$25,-0.2)</f>
        <v>0</v>
      </c>
      <c r="K27" s="51">
        <f>IF($G$19=0.5,H27-J27,(ROUND(+$H27*$K$25,-0.2)))</f>
        <v>0</v>
      </c>
      <c r="L27" s="51">
        <f>IF($G$20&gt;0.32,H27-(J27+K27),(ROUND(+$H27*$L$25,-0.2)))</f>
        <v>0</v>
      </c>
      <c r="M27" s="51">
        <f>IF($G$21=0.25,H27-(J27+K27+L27),(ROUND(+$H27*$M$25,-0.2)))</f>
        <v>0</v>
      </c>
    </row>
    <row r="28" spans="2:14" x14ac:dyDescent="0.35">
      <c r="B28" s="74" t="s">
        <v>65</v>
      </c>
      <c r="C28" s="74"/>
      <c r="D28" s="74"/>
      <c r="E28" s="74"/>
      <c r="F28" s="74"/>
      <c r="G28" s="74"/>
      <c r="H28" s="25">
        <v>268.5</v>
      </c>
      <c r="J28" s="51">
        <f t="shared" ref="J28:J31" si="0">ROUND(+$H28*$J$25,-0.2)</f>
        <v>0</v>
      </c>
      <c r="K28" s="51">
        <f>IF($G$19=0.5,H28-J28,(ROUND(+$H28*$K$25,-0.2)))</f>
        <v>0</v>
      </c>
      <c r="L28" s="51">
        <f t="shared" ref="L28:L31" si="1">IF($G$20&gt;0.32,H28-(J28+K28),(ROUND(+$H28*$L$25,-0.2)))</f>
        <v>0</v>
      </c>
      <c r="M28" s="51">
        <f t="shared" ref="M28:M31" si="2">IF($G$21=0.25,H28-(J28+K28+L28),(ROUND(+$H28*$M$25,-0.2)))</f>
        <v>0</v>
      </c>
    </row>
    <row r="29" spans="2:14" x14ac:dyDescent="0.35">
      <c r="B29" s="74"/>
      <c r="C29" s="74"/>
      <c r="D29" s="74"/>
      <c r="E29" s="74"/>
      <c r="F29" s="74"/>
      <c r="G29" s="74"/>
      <c r="H29" s="25"/>
      <c r="J29" s="51">
        <f t="shared" si="0"/>
        <v>0</v>
      </c>
      <c r="K29" s="51">
        <f>IF($G$19=0.5,H29-J29,(ROUND(+$H29*$K$25,-0.2)))</f>
        <v>0</v>
      </c>
      <c r="L29" s="51">
        <f t="shared" si="1"/>
        <v>0</v>
      </c>
      <c r="M29" s="51">
        <f t="shared" si="2"/>
        <v>0</v>
      </c>
    </row>
    <row r="30" spans="2:14" x14ac:dyDescent="0.35">
      <c r="B30" s="74"/>
      <c r="C30" s="74"/>
      <c r="D30" s="74"/>
      <c r="E30" s="74"/>
      <c r="F30" s="74"/>
      <c r="G30" s="74"/>
      <c r="H30" s="25"/>
      <c r="J30" s="51">
        <f t="shared" si="0"/>
        <v>0</v>
      </c>
      <c r="K30" s="51">
        <f>IF($G$19=0.5,H30-J30,(ROUND(+$H30*$K$25,-0.2)))</f>
        <v>0</v>
      </c>
      <c r="L30" s="51">
        <f t="shared" si="1"/>
        <v>0</v>
      </c>
      <c r="M30" s="51">
        <f t="shared" si="2"/>
        <v>0</v>
      </c>
    </row>
    <row r="31" spans="2:14" x14ac:dyDescent="0.35">
      <c r="B31" s="74"/>
      <c r="C31" s="74"/>
      <c r="D31" s="74"/>
      <c r="E31" s="74"/>
      <c r="F31" s="74"/>
      <c r="G31" s="74"/>
      <c r="H31" s="25"/>
      <c r="J31" s="51">
        <f t="shared" si="0"/>
        <v>0</v>
      </c>
      <c r="K31" s="51">
        <f>IF($G$19=0.5,H31-J31,(ROUND(+$H31*$K$25,-0.2)))</f>
        <v>0</v>
      </c>
      <c r="L31" s="51">
        <f t="shared" si="1"/>
        <v>0</v>
      </c>
      <c r="M31" s="51">
        <f t="shared" si="2"/>
        <v>0</v>
      </c>
    </row>
    <row r="32" spans="2:14" ht="15" thickBot="1" x14ac:dyDescent="0.4">
      <c r="B32" s="62"/>
      <c r="C32" s="62"/>
      <c r="D32" s="62"/>
      <c r="E32" s="62"/>
      <c r="F32" s="62"/>
      <c r="G32" s="62"/>
      <c r="H32" s="12">
        <f>ROUND(SUM(H27:H31),0)</f>
        <v>22509</v>
      </c>
      <c r="J32" s="29">
        <f>SUM(J27:J31)</f>
        <v>0</v>
      </c>
      <c r="K32" s="29">
        <f>SUM(K27:K31)</f>
        <v>0</v>
      </c>
      <c r="L32" s="29">
        <f>SUM(L27:L31)</f>
        <v>0</v>
      </c>
      <c r="M32" s="29">
        <f>SUM(M27:M31)</f>
        <v>0</v>
      </c>
    </row>
    <row r="33" spans="2:13" x14ac:dyDescent="0.35">
      <c r="B33" s="30"/>
      <c r="C33" s="30"/>
      <c r="D33" s="30"/>
      <c r="E33" s="30"/>
      <c r="F33" s="30"/>
      <c r="G33" s="30"/>
      <c r="H33" s="39"/>
      <c r="J33" s="34"/>
      <c r="K33" s="34"/>
      <c r="L33" s="34"/>
      <c r="M33" s="34"/>
    </row>
    <row r="34" spans="2:13" x14ac:dyDescent="0.35">
      <c r="B34" s="30"/>
      <c r="C34" s="30"/>
      <c r="D34" s="30"/>
      <c r="E34" s="30"/>
      <c r="F34" s="30"/>
      <c r="G34" s="30"/>
      <c r="H34" s="39"/>
      <c r="J34" s="34"/>
      <c r="K34" s="34"/>
      <c r="L34" s="34"/>
      <c r="M34" s="34"/>
    </row>
    <row r="35" spans="2:13" x14ac:dyDescent="0.35">
      <c r="B35" s="73"/>
      <c r="C35" s="73"/>
      <c r="D35" s="73"/>
      <c r="E35" s="73"/>
      <c r="F35" s="73"/>
      <c r="G35" s="73"/>
      <c r="H35" s="36" t="s">
        <v>0</v>
      </c>
      <c r="I35" s="37"/>
      <c r="J35" s="50">
        <f>+J25</f>
        <v>0</v>
      </c>
      <c r="K35" s="50">
        <f t="shared" ref="K35:M35" si="3">+K25</f>
        <v>0</v>
      </c>
      <c r="L35" s="50">
        <f t="shared" si="3"/>
        <v>0</v>
      </c>
      <c r="M35" s="50">
        <f t="shared" si="3"/>
        <v>0</v>
      </c>
    </row>
    <row r="36" spans="2:13" x14ac:dyDescent="0.35">
      <c r="B36" s="75" t="s">
        <v>3</v>
      </c>
      <c r="C36" s="75"/>
      <c r="D36" s="75"/>
      <c r="E36" s="75"/>
      <c r="F36" s="9"/>
      <c r="G36" s="13" t="s">
        <v>4</v>
      </c>
      <c r="H36" s="14"/>
      <c r="J36" s="48"/>
      <c r="K36" s="48"/>
      <c r="L36" s="48"/>
      <c r="M36" s="48"/>
    </row>
    <row r="37" spans="2:13" x14ac:dyDescent="0.35">
      <c r="B37" s="72" t="s">
        <v>5</v>
      </c>
      <c r="C37" s="72"/>
      <c r="D37" s="72"/>
      <c r="E37" s="72"/>
      <c r="F37" s="11" t="s">
        <v>31</v>
      </c>
      <c r="G37" s="26"/>
      <c r="H37" s="28" t="str">
        <f>IF(G37&gt;0,INT(G37),"")</f>
        <v/>
      </c>
      <c r="J37" s="28">
        <f>ROUND(+$G37*$J$35,-0.2)</f>
        <v>0</v>
      </c>
      <c r="K37" s="28">
        <f>IF($G$19=0.5,G37-J37,(ROUND(+$G37*$K$35,-0.2)))</f>
        <v>0</v>
      </c>
      <c r="L37" s="28">
        <f>IF($G$20&gt;0.33,G37-(J37+K37),(ROUND(+$G37*$L$35,-0.2)))</f>
        <v>0</v>
      </c>
      <c r="M37" s="28">
        <f>IF($G$21=0.25,G37-(J37+K37+L37),(ROUND(+$G37*$M$35,-0.2)))</f>
        <v>0</v>
      </c>
    </row>
    <row r="38" spans="2:13" x14ac:dyDescent="0.35">
      <c r="B38" s="72" t="s">
        <v>6</v>
      </c>
      <c r="C38" s="72"/>
      <c r="D38" s="72"/>
      <c r="E38" s="72"/>
      <c r="F38" s="11" t="s">
        <v>32</v>
      </c>
      <c r="G38" s="26"/>
      <c r="H38" s="28" t="str">
        <f t="shared" ref="H38:H56" si="4">IF(G38&gt;0,INT(G38),"")</f>
        <v/>
      </c>
      <c r="J38" s="28">
        <f t="shared" ref="J38:J56" si="5">ROUND(+$G38*$J$35,-0.2)</f>
        <v>0</v>
      </c>
      <c r="K38" s="28">
        <f t="shared" ref="K38:K56" si="6">IF($G$19=0.5,G38-J38,(ROUND(+$G38*$K$35,-0.2)))</f>
        <v>0</v>
      </c>
      <c r="L38" s="28">
        <f t="shared" ref="L38:L56" si="7">IF($G$20&gt;0.33,G38-(J38+K38),(ROUND(+$G38*$L$35,-0.2)))</f>
        <v>0</v>
      </c>
      <c r="M38" s="28">
        <f t="shared" ref="M38:M56" si="8">IF($G$21=0.25,G38-(J38+K38+L38),(ROUND(+$G38*$M$35,-0.2)))</f>
        <v>0</v>
      </c>
    </row>
    <row r="39" spans="2:13" ht="32.25" customHeight="1" x14ac:dyDescent="0.35">
      <c r="B39" s="76" t="s">
        <v>22</v>
      </c>
      <c r="C39" s="77"/>
      <c r="D39" s="77"/>
      <c r="E39" s="78"/>
      <c r="F39" s="21" t="s">
        <v>33</v>
      </c>
      <c r="G39" s="26"/>
      <c r="H39" s="28" t="str">
        <f t="shared" si="4"/>
        <v/>
      </c>
      <c r="J39" s="28">
        <f t="shared" si="5"/>
        <v>0</v>
      </c>
      <c r="K39" s="28">
        <f t="shared" si="6"/>
        <v>0</v>
      </c>
      <c r="L39" s="28">
        <f t="shared" si="7"/>
        <v>0</v>
      </c>
      <c r="M39" s="28">
        <f t="shared" si="8"/>
        <v>0</v>
      </c>
    </row>
    <row r="40" spans="2:13" x14ac:dyDescent="0.35">
      <c r="B40" s="72" t="s">
        <v>7</v>
      </c>
      <c r="C40" s="72"/>
      <c r="D40" s="72"/>
      <c r="E40" s="72"/>
      <c r="F40" s="11" t="s">
        <v>34</v>
      </c>
      <c r="G40" s="26"/>
      <c r="H40" s="28" t="str">
        <f t="shared" si="4"/>
        <v/>
      </c>
      <c r="J40" s="28">
        <f t="shared" si="5"/>
        <v>0</v>
      </c>
      <c r="K40" s="28">
        <f t="shared" si="6"/>
        <v>0</v>
      </c>
      <c r="L40" s="28">
        <f t="shared" si="7"/>
        <v>0</v>
      </c>
      <c r="M40" s="28">
        <f t="shared" si="8"/>
        <v>0</v>
      </c>
    </row>
    <row r="41" spans="2:13" x14ac:dyDescent="0.35">
      <c r="B41" s="72" t="s">
        <v>8</v>
      </c>
      <c r="C41" s="72"/>
      <c r="D41" s="72"/>
      <c r="E41" s="72"/>
      <c r="F41" s="11" t="s">
        <v>35</v>
      </c>
      <c r="G41" s="26">
        <v>3435.74</v>
      </c>
      <c r="H41" s="28">
        <f t="shared" si="4"/>
        <v>3435</v>
      </c>
      <c r="J41" s="28">
        <f t="shared" si="5"/>
        <v>0</v>
      </c>
      <c r="K41" s="28">
        <f t="shared" si="6"/>
        <v>0</v>
      </c>
      <c r="L41" s="28">
        <f t="shared" si="7"/>
        <v>0</v>
      </c>
      <c r="M41" s="28">
        <f t="shared" si="8"/>
        <v>0</v>
      </c>
    </row>
    <row r="42" spans="2:13" x14ac:dyDescent="0.35">
      <c r="B42" s="72" t="s">
        <v>9</v>
      </c>
      <c r="C42" s="72"/>
      <c r="D42" s="72"/>
      <c r="E42" s="72"/>
      <c r="F42" s="11" t="s">
        <v>36</v>
      </c>
      <c r="G42" s="26"/>
      <c r="H42" s="28" t="str">
        <f t="shared" si="4"/>
        <v/>
      </c>
      <c r="J42" s="28">
        <f t="shared" si="5"/>
        <v>0</v>
      </c>
      <c r="K42" s="28">
        <f t="shared" si="6"/>
        <v>0</v>
      </c>
      <c r="L42" s="28">
        <f t="shared" si="7"/>
        <v>0</v>
      </c>
      <c r="M42" s="28">
        <f t="shared" si="8"/>
        <v>0</v>
      </c>
    </row>
    <row r="43" spans="2:13" x14ac:dyDescent="0.35">
      <c r="B43" s="72" t="s">
        <v>10</v>
      </c>
      <c r="C43" s="72"/>
      <c r="D43" s="72"/>
      <c r="E43" s="72"/>
      <c r="F43" s="11" t="s">
        <v>37</v>
      </c>
      <c r="G43" s="26"/>
      <c r="H43" s="28" t="str">
        <f t="shared" si="4"/>
        <v/>
      </c>
      <c r="J43" s="28">
        <f t="shared" si="5"/>
        <v>0</v>
      </c>
      <c r="K43" s="28">
        <f t="shared" si="6"/>
        <v>0</v>
      </c>
      <c r="L43" s="28">
        <f t="shared" si="7"/>
        <v>0</v>
      </c>
      <c r="M43" s="28">
        <f t="shared" si="8"/>
        <v>0</v>
      </c>
    </row>
    <row r="44" spans="2:13" x14ac:dyDescent="0.35">
      <c r="B44" s="72" t="s">
        <v>11</v>
      </c>
      <c r="C44" s="72"/>
      <c r="D44" s="72"/>
      <c r="E44" s="72"/>
      <c r="F44" s="11" t="s">
        <v>38</v>
      </c>
      <c r="G44" s="26">
        <v>2651.38</v>
      </c>
      <c r="H44" s="28">
        <f t="shared" si="4"/>
        <v>2651</v>
      </c>
      <c r="J44" s="28">
        <f t="shared" si="5"/>
        <v>0</v>
      </c>
      <c r="K44" s="28">
        <f t="shared" si="6"/>
        <v>0</v>
      </c>
      <c r="L44" s="28">
        <f t="shared" si="7"/>
        <v>0</v>
      </c>
      <c r="M44" s="28">
        <f t="shared" si="8"/>
        <v>0</v>
      </c>
    </row>
    <row r="45" spans="2:13" x14ac:dyDescent="0.35">
      <c r="B45" s="72" t="s">
        <v>12</v>
      </c>
      <c r="C45" s="72"/>
      <c r="D45" s="72"/>
      <c r="E45" s="72"/>
      <c r="F45" s="11" t="s">
        <v>39</v>
      </c>
      <c r="G45" s="26"/>
      <c r="H45" s="28" t="str">
        <f t="shared" si="4"/>
        <v/>
      </c>
      <c r="J45" s="28">
        <f t="shared" si="5"/>
        <v>0</v>
      </c>
      <c r="K45" s="28">
        <f t="shared" si="6"/>
        <v>0</v>
      </c>
      <c r="L45" s="28">
        <f t="shared" si="7"/>
        <v>0</v>
      </c>
      <c r="M45" s="28">
        <f t="shared" si="8"/>
        <v>0</v>
      </c>
    </row>
    <row r="46" spans="2:13" x14ac:dyDescent="0.35">
      <c r="B46" s="72" t="s">
        <v>13</v>
      </c>
      <c r="C46" s="72"/>
      <c r="D46" s="72"/>
      <c r="E46" s="72"/>
      <c r="F46" s="11" t="s">
        <v>40</v>
      </c>
      <c r="G46" s="26"/>
      <c r="H46" s="28" t="str">
        <f t="shared" si="4"/>
        <v/>
      </c>
      <c r="J46" s="28">
        <f t="shared" si="5"/>
        <v>0</v>
      </c>
      <c r="K46" s="28">
        <f t="shared" si="6"/>
        <v>0</v>
      </c>
      <c r="L46" s="28">
        <f t="shared" si="7"/>
        <v>0</v>
      </c>
      <c r="M46" s="28">
        <f t="shared" si="8"/>
        <v>0</v>
      </c>
    </row>
    <row r="47" spans="2:13" x14ac:dyDescent="0.35">
      <c r="B47" s="72" t="s">
        <v>14</v>
      </c>
      <c r="C47" s="72"/>
      <c r="D47" s="72"/>
      <c r="E47" s="72"/>
      <c r="F47" s="11" t="s">
        <v>41</v>
      </c>
      <c r="G47" s="26"/>
      <c r="H47" s="28" t="str">
        <f t="shared" si="4"/>
        <v/>
      </c>
      <c r="J47" s="28">
        <f t="shared" si="5"/>
        <v>0</v>
      </c>
      <c r="K47" s="28">
        <f t="shared" si="6"/>
        <v>0</v>
      </c>
      <c r="L47" s="28">
        <f t="shared" si="7"/>
        <v>0</v>
      </c>
      <c r="M47" s="28">
        <f t="shared" si="8"/>
        <v>0</v>
      </c>
    </row>
    <row r="48" spans="2:13" x14ac:dyDescent="0.35">
      <c r="B48" s="72" t="s">
        <v>15</v>
      </c>
      <c r="C48" s="72"/>
      <c r="D48" s="72"/>
      <c r="E48" s="72"/>
      <c r="F48" s="11" t="s">
        <v>42</v>
      </c>
      <c r="G48" s="26"/>
      <c r="H48" s="28" t="str">
        <f t="shared" si="4"/>
        <v/>
      </c>
      <c r="J48" s="28">
        <f t="shared" si="5"/>
        <v>0</v>
      </c>
      <c r="K48" s="28">
        <f t="shared" si="6"/>
        <v>0</v>
      </c>
      <c r="L48" s="28">
        <f t="shared" si="7"/>
        <v>0</v>
      </c>
      <c r="M48" s="28">
        <f t="shared" si="8"/>
        <v>0</v>
      </c>
    </row>
    <row r="49" spans="2:13" x14ac:dyDescent="0.35">
      <c r="B49" s="72" t="s">
        <v>16</v>
      </c>
      <c r="C49" s="72"/>
      <c r="D49" s="72"/>
      <c r="E49" s="72"/>
      <c r="F49" s="11" t="s">
        <v>43</v>
      </c>
      <c r="G49" s="26">
        <v>2554.42</v>
      </c>
      <c r="H49" s="28">
        <f t="shared" si="4"/>
        <v>2554</v>
      </c>
      <c r="J49" s="28">
        <f t="shared" si="5"/>
        <v>0</v>
      </c>
      <c r="K49" s="28">
        <f t="shared" si="6"/>
        <v>0</v>
      </c>
      <c r="L49" s="28">
        <f t="shared" si="7"/>
        <v>0</v>
      </c>
      <c r="M49" s="28">
        <f t="shared" si="8"/>
        <v>0</v>
      </c>
    </row>
    <row r="50" spans="2:13" x14ac:dyDescent="0.35">
      <c r="B50" s="72" t="s">
        <v>17</v>
      </c>
      <c r="C50" s="72"/>
      <c r="D50" s="72"/>
      <c r="E50" s="72"/>
      <c r="F50" s="11" t="s">
        <v>44</v>
      </c>
      <c r="G50" s="26">
        <v>273.14999999999998</v>
      </c>
      <c r="H50" s="28">
        <f t="shared" si="4"/>
        <v>273</v>
      </c>
      <c r="J50" s="28">
        <f t="shared" si="5"/>
        <v>0</v>
      </c>
      <c r="K50" s="28">
        <f t="shared" si="6"/>
        <v>0</v>
      </c>
      <c r="L50" s="28">
        <f t="shared" si="7"/>
        <v>0</v>
      </c>
      <c r="M50" s="28">
        <f t="shared" si="8"/>
        <v>0</v>
      </c>
    </row>
    <row r="51" spans="2:13" ht="30" customHeight="1" x14ac:dyDescent="0.35">
      <c r="B51" s="76" t="s">
        <v>30</v>
      </c>
      <c r="C51" s="77"/>
      <c r="D51" s="77"/>
      <c r="E51" s="78"/>
      <c r="F51" s="21" t="s">
        <v>45</v>
      </c>
      <c r="G51" s="26"/>
      <c r="H51" s="28" t="str">
        <f t="shared" si="4"/>
        <v/>
      </c>
      <c r="J51" s="28">
        <f t="shared" si="5"/>
        <v>0</v>
      </c>
      <c r="K51" s="28">
        <f t="shared" si="6"/>
        <v>0</v>
      </c>
      <c r="L51" s="28">
        <f t="shared" si="7"/>
        <v>0</v>
      </c>
      <c r="M51" s="28">
        <f t="shared" si="8"/>
        <v>0</v>
      </c>
    </row>
    <row r="52" spans="2:13" x14ac:dyDescent="0.35">
      <c r="B52" s="72" t="s">
        <v>18</v>
      </c>
      <c r="C52" s="72"/>
      <c r="D52" s="72"/>
      <c r="E52" s="72"/>
      <c r="F52" s="11" t="s">
        <v>46</v>
      </c>
      <c r="G52" s="26"/>
      <c r="H52" s="28" t="str">
        <f t="shared" si="4"/>
        <v/>
      </c>
      <c r="J52" s="28">
        <f t="shared" si="5"/>
        <v>0</v>
      </c>
      <c r="K52" s="28">
        <f t="shared" si="6"/>
        <v>0</v>
      </c>
      <c r="L52" s="28">
        <f t="shared" si="7"/>
        <v>0</v>
      </c>
      <c r="M52" s="28">
        <f t="shared" si="8"/>
        <v>0</v>
      </c>
    </row>
    <row r="53" spans="2:13" x14ac:dyDescent="0.35">
      <c r="B53" s="72" t="s">
        <v>19</v>
      </c>
      <c r="C53" s="72"/>
      <c r="D53" s="72"/>
      <c r="E53" s="72"/>
      <c r="F53" s="11" t="s">
        <v>47</v>
      </c>
      <c r="G53" s="26"/>
      <c r="H53" s="28" t="str">
        <f t="shared" si="4"/>
        <v/>
      </c>
      <c r="J53" s="28">
        <f t="shared" si="5"/>
        <v>0</v>
      </c>
      <c r="K53" s="28">
        <f t="shared" si="6"/>
        <v>0</v>
      </c>
      <c r="L53" s="28">
        <f t="shared" si="7"/>
        <v>0</v>
      </c>
      <c r="M53" s="28">
        <f t="shared" si="8"/>
        <v>0</v>
      </c>
    </row>
    <row r="54" spans="2:13" x14ac:dyDescent="0.35">
      <c r="B54" s="72" t="s">
        <v>67</v>
      </c>
      <c r="C54" s="72"/>
      <c r="D54" s="72"/>
      <c r="E54" s="72"/>
      <c r="F54" s="11" t="s">
        <v>48</v>
      </c>
      <c r="G54" s="26">
        <v>268.5</v>
      </c>
      <c r="H54" s="28">
        <f t="shared" si="4"/>
        <v>268</v>
      </c>
      <c r="J54" s="28">
        <f t="shared" si="5"/>
        <v>0</v>
      </c>
      <c r="K54" s="28">
        <f t="shared" si="6"/>
        <v>0</v>
      </c>
      <c r="L54" s="28">
        <f t="shared" si="7"/>
        <v>0</v>
      </c>
      <c r="M54" s="28">
        <f t="shared" si="8"/>
        <v>0</v>
      </c>
    </row>
    <row r="55" spans="2:13" x14ac:dyDescent="0.35">
      <c r="B55" s="72" t="s">
        <v>20</v>
      </c>
      <c r="C55" s="72"/>
      <c r="D55" s="72"/>
      <c r="E55" s="72"/>
      <c r="F55" s="11" t="s">
        <v>49</v>
      </c>
      <c r="G55" s="26"/>
      <c r="H55" s="28" t="str">
        <f t="shared" si="4"/>
        <v/>
      </c>
      <c r="J55" s="28">
        <f t="shared" si="5"/>
        <v>0</v>
      </c>
      <c r="K55" s="28">
        <f t="shared" si="6"/>
        <v>0</v>
      </c>
      <c r="L55" s="28">
        <f t="shared" si="7"/>
        <v>0</v>
      </c>
      <c r="M55" s="28">
        <f t="shared" si="8"/>
        <v>0</v>
      </c>
    </row>
    <row r="56" spans="2:13" x14ac:dyDescent="0.35">
      <c r="B56" s="74"/>
      <c r="C56" s="74"/>
      <c r="D56" s="74"/>
      <c r="E56" s="74"/>
      <c r="F56" s="11"/>
      <c r="G56" s="27"/>
      <c r="H56" s="28" t="str">
        <f t="shared" si="4"/>
        <v/>
      </c>
      <c r="J56" s="28">
        <f t="shared" si="5"/>
        <v>0</v>
      </c>
      <c r="K56" s="28">
        <f t="shared" si="6"/>
        <v>0</v>
      </c>
      <c r="L56" s="28">
        <f t="shared" si="7"/>
        <v>0</v>
      </c>
      <c r="M56" s="28">
        <f t="shared" si="8"/>
        <v>0</v>
      </c>
    </row>
    <row r="57" spans="2:13" ht="15" thickBot="1" x14ac:dyDescent="0.4">
      <c r="B57" s="62"/>
      <c r="C57" s="62"/>
      <c r="D57" s="62"/>
      <c r="E57" s="62"/>
      <c r="F57" s="13"/>
      <c r="G57" s="14"/>
      <c r="H57" s="29">
        <f>SUM(H37:H56)</f>
        <v>9181</v>
      </c>
      <c r="J57" s="29">
        <f>SUM(J37:J56)</f>
        <v>0</v>
      </c>
      <c r="K57" s="29">
        <f>SUM(K37:K56)</f>
        <v>0</v>
      </c>
      <c r="L57" s="29">
        <f>SUM(L37:L56)</f>
        <v>0</v>
      </c>
      <c r="M57" s="29">
        <f>SUM(M37:M56)</f>
        <v>0</v>
      </c>
    </row>
    <row r="58" spans="2:13" x14ac:dyDescent="0.35">
      <c r="B58" s="30"/>
      <c r="C58" s="30"/>
      <c r="D58" s="30"/>
      <c r="E58" s="30"/>
      <c r="F58" s="30"/>
      <c r="G58" s="14"/>
      <c r="H58" s="34"/>
      <c r="J58" s="34"/>
      <c r="K58" s="34"/>
      <c r="L58" s="34"/>
      <c r="M58" s="34"/>
    </row>
    <row r="59" spans="2:13" ht="15" thickBot="1" x14ac:dyDescent="0.4">
      <c r="B59" s="79" t="s">
        <v>21</v>
      </c>
      <c r="C59" s="79"/>
      <c r="D59" s="79"/>
      <c r="E59" s="79"/>
      <c r="F59" s="15"/>
      <c r="G59" s="14"/>
      <c r="H59" s="53">
        <f>ROUND((H32-H57),0)</f>
        <v>13328</v>
      </c>
      <c r="I59" s="52"/>
      <c r="J59" s="53">
        <f>ROUND((J32-J57),0)</f>
        <v>0</v>
      </c>
      <c r="K59" s="53">
        <f>ROUND((K32-K57),0)</f>
        <v>0</v>
      </c>
      <c r="L59" s="53">
        <f>ROUND((L32-L57),0)</f>
        <v>0</v>
      </c>
      <c r="M59" s="53">
        <f>ROUND((M32-M57),0)</f>
        <v>0</v>
      </c>
    </row>
    <row r="60" spans="2:13" ht="3.75" customHeight="1" thickTop="1" x14ac:dyDescent="0.35">
      <c r="B60" s="8"/>
      <c r="C60" s="8"/>
      <c r="D60" s="8"/>
      <c r="E60" s="8"/>
      <c r="F60" s="8"/>
      <c r="G60" s="8"/>
      <c r="H60" s="8"/>
      <c r="J60" s="49"/>
      <c r="K60" s="49"/>
      <c r="L60" s="49"/>
      <c r="M60" s="49"/>
    </row>
    <row r="61" spans="2:13" x14ac:dyDescent="0.35">
      <c r="J61" s="49"/>
      <c r="K61" s="49"/>
      <c r="L61" s="49"/>
      <c r="M61" s="49"/>
    </row>
    <row r="62" spans="2:13" x14ac:dyDescent="0.35">
      <c r="J62" s="49"/>
      <c r="K62" s="49"/>
      <c r="L62" s="49"/>
      <c r="M62" s="49"/>
    </row>
  </sheetData>
  <mergeCells count="49">
    <mergeCell ref="G2:H2"/>
    <mergeCell ref="B10:H10"/>
    <mergeCell ref="G4:H4"/>
    <mergeCell ref="G6:H6"/>
    <mergeCell ref="G8:H8"/>
    <mergeCell ref="B53:E53"/>
    <mergeCell ref="B42:E42"/>
    <mergeCell ref="B43:E43"/>
    <mergeCell ref="B44:E44"/>
    <mergeCell ref="B45:E45"/>
    <mergeCell ref="B46:E46"/>
    <mergeCell ref="B47:E47"/>
    <mergeCell ref="B48:E48"/>
    <mergeCell ref="B49:E49"/>
    <mergeCell ref="B50:E50"/>
    <mergeCell ref="B51:E51"/>
    <mergeCell ref="B52:E52"/>
    <mergeCell ref="B59:E59"/>
    <mergeCell ref="B54:E54"/>
    <mergeCell ref="B55:E55"/>
    <mergeCell ref="B56:E56"/>
    <mergeCell ref="B57:E57"/>
    <mergeCell ref="B41:E41"/>
    <mergeCell ref="B25:G25"/>
    <mergeCell ref="B27:G27"/>
    <mergeCell ref="B31:G31"/>
    <mergeCell ref="B32:G32"/>
    <mergeCell ref="B36:E36"/>
    <mergeCell ref="B37:E37"/>
    <mergeCell ref="B38:E38"/>
    <mergeCell ref="B39:E39"/>
    <mergeCell ref="B40:E40"/>
    <mergeCell ref="B26:G26"/>
    <mergeCell ref="B35:G35"/>
    <mergeCell ref="B28:G28"/>
    <mergeCell ref="B29:G29"/>
    <mergeCell ref="B30:G30"/>
    <mergeCell ref="B24:G24"/>
    <mergeCell ref="B11:H11"/>
    <mergeCell ref="B12:C12"/>
    <mergeCell ref="D12:H12"/>
    <mergeCell ref="B13:H13"/>
    <mergeCell ref="B16:G16"/>
    <mergeCell ref="B18:E18"/>
    <mergeCell ref="B19:E19"/>
    <mergeCell ref="B20:E20"/>
    <mergeCell ref="B21:E21"/>
    <mergeCell ref="C23:D23"/>
    <mergeCell ref="H16:M16"/>
  </mergeCells>
  <hyperlinks>
    <hyperlink ref="H14" r:id="rId1"/>
  </hyperlinks>
  <pageMargins left="0.7" right="0.7" top="0.75" bottom="0.75" header="0.3" footer="0.3"/>
  <pageSetup paperSize="9" orientation="landscape" r:id="rId2"/>
  <headerFooter>
    <oddFooter>&amp;C&amp;Z&amp;F</oddFooter>
  </headerFooter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Rental Property Summary</vt:lpstr>
    </vt:vector>
  </TitlesOfParts>
  <Company>Acer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Roz Adair</cp:lastModifiedBy>
  <cp:lastPrinted>2015-07-22T02:38:52Z</cp:lastPrinted>
  <dcterms:created xsi:type="dcterms:W3CDTF">2009-02-20T04:48:42Z</dcterms:created>
  <dcterms:modified xsi:type="dcterms:W3CDTF">2020-03-09T02:37:03Z</dcterms:modified>
</cp:coreProperties>
</file>