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GABRIELLI, MARIO &amp; RITA SUPER FUND\2019\workpapers\GST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E5" i="1"/>
  <c r="G5" i="1" s="1"/>
  <c r="E102" i="1"/>
  <c r="E104" i="1" s="1"/>
  <c r="L56" i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O55" i="1"/>
  <c r="L14" i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l="1"/>
  <c r="C9" i="1"/>
  <c r="B8" i="1"/>
  <c r="B7" i="1"/>
  <c r="B6" i="1"/>
  <c r="L26" i="1" l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O56" i="1" s="1"/>
  <c r="O57" i="1" s="1"/>
  <c r="D9" i="1"/>
  <c r="L44" i="1" l="1"/>
  <c r="L45" i="1" s="1"/>
  <c r="L46" i="1" s="1"/>
  <c r="L47" i="1" s="1"/>
  <c r="L48" i="1" s="1"/>
  <c r="L49" i="1" s="1"/>
  <c r="L50" i="1" s="1"/>
  <c r="L51" i="1" s="1"/>
  <c r="L52" i="1" s="1"/>
  <c r="L53" i="1" s="1"/>
</calcChain>
</file>

<file path=xl/sharedStrings.xml><?xml version="1.0" encoding="utf-8"?>
<sst xmlns="http://schemas.openxmlformats.org/spreadsheetml/2006/main" count="200" uniqueCount="45">
  <si>
    <t>G11</t>
  </si>
  <si>
    <t>1A</t>
  </si>
  <si>
    <t>1B</t>
  </si>
  <si>
    <t>G1</t>
  </si>
  <si>
    <t>PER BAS STATEMENTS:</t>
  </si>
  <si>
    <t>IAS</t>
  </si>
  <si>
    <t xml:space="preserve">450 0008 </t>
  </si>
  <si>
    <t>Provision for GST (Fund)</t>
  </si>
  <si>
    <t xml:space="preserve"> </t>
  </si>
  <si>
    <t>Direct Credit 035756 DPA MAIN DOMINOS</t>
  </si>
  <si>
    <t>Transfer to other Bank NetBank vip services</t>
  </si>
  <si>
    <t>Transfer to other Bank NetBank glynde insurance b</t>
  </si>
  <si>
    <t xml:space="preserve">TAX OFFICE PAYMENTS  NetBank BPAY 75556 </t>
  </si>
  <si>
    <t>Transfer to other Bank NetBank tto accountants</t>
  </si>
  <si>
    <t>Tfer to accountants</t>
  </si>
  <si>
    <t>Transfer to other Bank NetBank de conno insurance</t>
  </si>
  <si>
    <t>4th Qtr BAS</t>
  </si>
  <si>
    <t>Sept 18 GST offset against Tax Refund</t>
  </si>
  <si>
    <t>Direct Credit 035756 DOMINOS PIZZA AU DOMINOS</t>
  </si>
  <si>
    <t>Transfer to other Bank NetBank tto</t>
  </si>
  <si>
    <t>VIP services</t>
  </si>
  <si>
    <t>ATO Payment Dec BAS</t>
  </si>
  <si>
    <t>Dircet Credit DOMINOS</t>
  </si>
  <si>
    <t>Mar 2019 GST offset against Tax Refund</t>
  </si>
  <si>
    <t>CLOSE 30/6/18</t>
  </si>
  <si>
    <t>OPEN 1/7/17</t>
  </si>
  <si>
    <t>SHORT PAID</t>
  </si>
  <si>
    <t>made up of:</t>
  </si>
  <si>
    <t>** June 2019 incorrectly reported as 768</t>
  </si>
  <si>
    <t>OPEN 1/7/18</t>
  </si>
  <si>
    <t>OVER PAID</t>
  </si>
  <si>
    <t>ICA Running Balance</t>
  </si>
  <si>
    <t>GST owing at 30.6.2019</t>
  </si>
  <si>
    <t>Overpaid</t>
  </si>
  <si>
    <t>June '19 actual lodged</t>
  </si>
  <si>
    <t>TOTAL GST</t>
  </si>
  <si>
    <t>TOTAL BAS</t>
  </si>
  <si>
    <t>Decrease Sept 19 GST by $609.80</t>
  </si>
  <si>
    <t>June GST lodged</t>
  </si>
  <si>
    <t>June actual</t>
  </si>
  <si>
    <t>Plus prior short paid</t>
  </si>
  <si>
    <t>total 2018 short paid</t>
  </si>
  <si>
    <t>Overpaid for full 2019 Year (includes 2018 year short payment)</t>
  </si>
  <si>
    <t xml:space="preserve">Error in adjustment made to Dec 2018 BAS due to mix up of data. A $720 GST adjustment was requried for another entity belonging to </t>
  </si>
  <si>
    <t>this client, will rectify GST over reporting in the September 2019 BAS to bring GST Provision account back to correct value.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</si>
</sst>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#,##0.00;\(#,##0.00\);\-;\-"/>
    <numFmt numFmtId="166" formatCode="[$-C09]d\/mm\/yyyy"/>
    <numFmt numFmtId="167" formatCode="#,##0.00;\(#,##0.00\)"/>
    <numFmt numFmtId="168" formatCode="#,##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Open Sans Light"/>
    </font>
    <font>
      <b/>
      <sz val="11"/>
      <color rgb="FFFF0000"/>
      <name val="Calibri"/>
      <family val="2"/>
      <scheme val="minor"/>
    </font>
    <font>
      <b/>
      <sz val="9"/>
      <name val="Open Sans Light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4" tint="0.59999389629810485"/>
        <bgColor indexed="8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0" fillId="3" borderId="0" xfId="0" applyFill="1"/>
    <xf numFmtId="14" fontId="0" fillId="0" borderId="0" xfId="0" applyNumberFormat="1"/>
    <xf numFmtId="0" fontId="0" fillId="0" borderId="1" xfId="0" applyBorder="1"/>
    <xf numFmtId="49" fontId="2" fillId="4" borderId="0" xfId="0" applyNumberFormat="1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0" fontId="0" fillId="4" borderId="0" xfId="0" applyFill="1" applyBorder="1" applyAlignment="1">
      <alignment vertical="top"/>
    </xf>
    <xf numFmtId="165" fontId="2" fillId="4" borderId="0" xfId="0" applyNumberFormat="1" applyFont="1" applyFill="1" applyBorder="1" applyAlignment="1">
      <alignment horizontal="right" vertical="top"/>
    </xf>
    <xf numFmtId="49" fontId="2" fillId="4" borderId="0" xfId="0" applyNumberFormat="1" applyFont="1" applyFill="1" applyBorder="1" applyAlignment="1">
      <alignment vertical="top"/>
    </xf>
    <xf numFmtId="166" fontId="2" fillId="4" borderId="0" xfId="0" applyNumberFormat="1" applyFont="1" applyFill="1" applyBorder="1" applyAlignment="1">
      <alignment horizontal="left" vertical="top"/>
    </xf>
    <xf numFmtId="167" fontId="2" fillId="4" borderId="0" xfId="0" applyNumberFormat="1" applyFont="1" applyFill="1" applyBorder="1" applyAlignment="1">
      <alignment horizontal="right" vertical="top"/>
    </xf>
    <xf numFmtId="49" fontId="2" fillId="4" borderId="0" xfId="0" applyNumberFormat="1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4" fontId="0" fillId="0" borderId="0" xfId="0" applyNumberFormat="1"/>
    <xf numFmtId="167" fontId="0" fillId="0" borderId="0" xfId="0" applyNumberFormat="1"/>
    <xf numFmtId="4" fontId="0" fillId="0" borderId="1" xfId="0" applyNumberFormat="1" applyBorder="1"/>
    <xf numFmtId="165" fontId="0" fillId="0" borderId="0" xfId="0" applyNumberFormat="1"/>
    <xf numFmtId="168" fontId="0" fillId="0" borderId="0" xfId="0" applyNumberFormat="1"/>
    <xf numFmtId="0" fontId="0" fillId="0" borderId="0" xfId="0" quotePrefix="1"/>
    <xf numFmtId="166" fontId="2" fillId="5" borderId="0" xfId="0" applyNumberFormat="1" applyFont="1" applyFill="1" applyBorder="1" applyAlignment="1">
      <alignment horizontal="left" vertical="top"/>
    </xf>
    <xf numFmtId="0" fontId="0" fillId="5" borderId="0" xfId="0" applyFill="1" applyBorder="1" applyAlignment="1">
      <alignment vertical="top"/>
    </xf>
    <xf numFmtId="167" fontId="2" fillId="5" borderId="0" xfId="0" applyNumberFormat="1" applyFont="1" applyFill="1" applyBorder="1" applyAlignment="1">
      <alignment horizontal="right" vertical="top"/>
    </xf>
    <xf numFmtId="49" fontId="2" fillId="5" borderId="0" xfId="0" applyNumberFormat="1" applyFont="1" applyFill="1" applyBorder="1" applyAlignment="1">
      <alignment horizontal="left" vertical="top"/>
    </xf>
    <xf numFmtId="0" fontId="2" fillId="5" borderId="0" xfId="0" applyFont="1" applyFill="1" applyBorder="1" applyAlignment="1">
      <alignment horizontal="left" vertical="top"/>
    </xf>
    <xf numFmtId="168" fontId="0" fillId="3" borderId="0" xfId="0" applyNumberFormat="1" applyFill="1"/>
    <xf numFmtId="49" fontId="2" fillId="5" borderId="0" xfId="0" applyNumberFormat="1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4" fontId="0" fillId="3" borderId="0" xfId="0" applyNumberFormat="1" applyFill="1"/>
    <xf numFmtId="0" fontId="0" fillId="6" borderId="0" xfId="0" applyFill="1"/>
    <xf numFmtId="168" fontId="0" fillId="6" borderId="0" xfId="0" applyNumberFormat="1" applyFill="1"/>
    <xf numFmtId="0" fontId="3" fillId="6" borderId="0" xfId="0" applyFont="1" applyFill="1" applyAlignment="1">
      <alignment horizontal="center"/>
    </xf>
    <xf numFmtId="49" fontId="4" fillId="4" borderId="0" xfId="0" applyNumberFormat="1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1" fillId="4" borderId="0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tabSelected="1" topLeftCell="A82" workbookViewId="0">
      <selection activeCell="D111" sqref="D111"/>
    </sheetView>
  </sheetViews>
  <sheetFormatPr defaultRowHeight="15"/>
  <cols>
    <col min="3" max="3" width="10.7109375" bestFit="1" customWidth="1"/>
    <col min="4" max="4" width="20.42578125" bestFit="1" customWidth="1"/>
    <col min="5" max="5" width="10.7109375" bestFit="1" customWidth="1"/>
    <col min="6" max="6" width="9" bestFit="1" customWidth="1"/>
    <col min="7" max="7" width="11.85546875" customWidth="1"/>
    <col min="11" max="11" width="13.28515625" bestFit="1" customWidth="1"/>
    <col min="13" max="13" width="11.5703125" bestFit="1" customWidth="1"/>
    <col min="14" max="14" width="21.7109375" customWidth="1"/>
    <col min="16" max="16" width="10.5703125" bestFit="1" customWidth="1"/>
    <col min="17" max="17" width="10.7109375" bestFit="1" customWidth="1"/>
    <col min="19" max="19" width="10.7109375" bestFit="1" customWidth="1"/>
  </cols>
  <sheetData>
    <row r="1" spans="1:13">
      <c r="A1" t="s">
        <v>4</v>
      </c>
    </row>
    <row r="4" spans="1:13">
      <c r="A4" t="s">
        <v>3</v>
      </c>
      <c r="B4" t="s">
        <v>0</v>
      </c>
      <c r="C4" t="s">
        <v>1</v>
      </c>
      <c r="D4" t="s">
        <v>2</v>
      </c>
      <c r="E4" t="s">
        <v>35</v>
      </c>
      <c r="F4" t="s">
        <v>5</v>
      </c>
      <c r="G4" t="s">
        <v>36</v>
      </c>
    </row>
    <row r="5" spans="1:13">
      <c r="A5">
        <v>1481</v>
      </c>
      <c r="B5">
        <v>0</v>
      </c>
      <c r="C5" s="1">
        <v>134</v>
      </c>
      <c r="D5" s="2">
        <v>0</v>
      </c>
      <c r="E5">
        <f>C5-D5</f>
        <v>134</v>
      </c>
      <c r="F5">
        <v>5255</v>
      </c>
      <c r="G5">
        <f>E5+F5</f>
        <v>5389</v>
      </c>
    </row>
    <row r="6" spans="1:13">
      <c r="A6">
        <v>37632</v>
      </c>
      <c r="B6">
        <f>346*11</f>
        <v>3806</v>
      </c>
      <c r="C6" s="1">
        <v>3322</v>
      </c>
      <c r="D6" s="2">
        <v>346</v>
      </c>
      <c r="E6">
        <f t="shared" ref="E6:E8" si="0">C6-D6</f>
        <v>2976</v>
      </c>
      <c r="F6">
        <v>5255</v>
      </c>
      <c r="G6">
        <f t="shared" ref="G6:G8" si="1">E6+F6</f>
        <v>8231</v>
      </c>
    </row>
    <row r="7" spans="1:13">
      <c r="A7">
        <v>12664</v>
      </c>
      <c r="B7">
        <f>24*11</f>
        <v>264</v>
      </c>
      <c r="C7" s="1">
        <v>1151</v>
      </c>
      <c r="D7" s="2">
        <v>24</v>
      </c>
      <c r="E7">
        <f t="shared" si="0"/>
        <v>1127</v>
      </c>
      <c r="F7">
        <v>2408</v>
      </c>
      <c r="G7">
        <f t="shared" si="1"/>
        <v>3535</v>
      </c>
    </row>
    <row r="8" spans="1:13">
      <c r="A8">
        <v>12554</v>
      </c>
      <c r="B8">
        <f>26*11</f>
        <v>286</v>
      </c>
      <c r="C8" s="1">
        <v>1141</v>
      </c>
      <c r="D8" s="2">
        <v>26</v>
      </c>
      <c r="E8">
        <f t="shared" si="0"/>
        <v>1115</v>
      </c>
      <c r="F8">
        <v>4306</v>
      </c>
      <c r="G8">
        <f t="shared" si="1"/>
        <v>5421</v>
      </c>
    </row>
    <row r="9" spans="1:13">
      <c r="C9">
        <f>SUM(C5:C8)</f>
        <v>5748</v>
      </c>
      <c r="D9">
        <f>SUM(D5:D8)</f>
        <v>396</v>
      </c>
    </row>
    <row r="13" spans="1:13">
      <c r="A13" s="32" t="s">
        <v>6</v>
      </c>
      <c r="B13" s="33"/>
      <c r="C13" s="34"/>
      <c r="D13" s="32" t="s">
        <v>7</v>
      </c>
      <c r="E13" s="6"/>
      <c r="F13" s="6"/>
      <c r="G13" s="6"/>
      <c r="H13" s="7"/>
      <c r="J13" s="6"/>
      <c r="K13" t="s">
        <v>25</v>
      </c>
      <c r="L13" s="8">
        <v>1076</v>
      </c>
    </row>
    <row r="14" spans="1:13">
      <c r="A14" s="9" t="s">
        <v>8</v>
      </c>
      <c r="B14" s="7"/>
      <c r="C14" s="7"/>
      <c r="D14" s="20">
        <v>42972</v>
      </c>
      <c r="E14" s="21"/>
      <c r="F14" s="22">
        <v>-1076</v>
      </c>
      <c r="G14" s="26" t="s">
        <v>12</v>
      </c>
      <c r="H14" s="27"/>
      <c r="I14" s="27"/>
      <c r="J14" s="27"/>
      <c r="K14" s="21"/>
      <c r="L14" s="28">
        <f>L13+F14</f>
        <v>0</v>
      </c>
      <c r="M14" s="2"/>
    </row>
    <row r="15" spans="1:13">
      <c r="A15" s="9" t="s">
        <v>8</v>
      </c>
      <c r="B15" s="7"/>
      <c r="C15" s="7"/>
      <c r="D15" s="10">
        <v>42919</v>
      </c>
      <c r="E15" s="7"/>
      <c r="F15" s="11">
        <v>333.33</v>
      </c>
      <c r="G15" s="5" t="s">
        <v>9</v>
      </c>
      <c r="H15" s="6"/>
      <c r="I15" s="6"/>
      <c r="J15" s="6"/>
      <c r="K15" s="7"/>
      <c r="L15" s="14">
        <f t="shared" ref="L15:L53" si="2">L14+F15</f>
        <v>333.33</v>
      </c>
    </row>
    <row r="16" spans="1:13">
      <c r="A16" s="9" t="s">
        <v>8</v>
      </c>
      <c r="B16" s="7"/>
      <c r="C16" s="7"/>
      <c r="D16" s="10">
        <v>42920</v>
      </c>
      <c r="E16" s="7"/>
      <c r="F16" s="11">
        <v>-8.18</v>
      </c>
      <c r="G16" s="5" t="s">
        <v>10</v>
      </c>
      <c r="H16" s="6"/>
      <c r="I16" s="6"/>
      <c r="J16" s="6"/>
      <c r="K16" s="7"/>
      <c r="L16" s="14">
        <f t="shared" si="2"/>
        <v>325.14999999999998</v>
      </c>
    </row>
    <row r="17" spans="1:13">
      <c r="A17" s="9" t="s">
        <v>8</v>
      </c>
      <c r="B17" s="7"/>
      <c r="C17" s="7"/>
      <c r="D17" s="10">
        <v>42937</v>
      </c>
      <c r="E17" s="7"/>
      <c r="F17" s="11">
        <v>175.91</v>
      </c>
      <c r="G17" s="5" t="s">
        <v>9</v>
      </c>
      <c r="H17" s="6"/>
      <c r="I17" s="6"/>
      <c r="J17" s="6"/>
      <c r="K17" s="7"/>
      <c r="L17" s="14">
        <f t="shared" si="2"/>
        <v>501.05999999999995</v>
      </c>
    </row>
    <row r="18" spans="1:13">
      <c r="A18" s="9" t="s">
        <v>8</v>
      </c>
      <c r="B18" s="7"/>
      <c r="C18" s="7"/>
      <c r="D18" s="10">
        <v>42948</v>
      </c>
      <c r="E18" s="7"/>
      <c r="F18" s="11">
        <v>338.61</v>
      </c>
      <c r="G18" s="5" t="s">
        <v>9</v>
      </c>
      <c r="H18" s="6"/>
      <c r="I18" s="6"/>
      <c r="J18" s="6"/>
      <c r="K18" s="7"/>
      <c r="L18" s="14">
        <f t="shared" si="2"/>
        <v>839.67</v>
      </c>
    </row>
    <row r="19" spans="1:13">
      <c r="A19" s="9" t="s">
        <v>8</v>
      </c>
      <c r="B19" s="7"/>
      <c r="C19" s="7"/>
      <c r="D19" s="10">
        <v>42955</v>
      </c>
      <c r="E19" s="7"/>
      <c r="F19" s="11">
        <v>-167.73</v>
      </c>
      <c r="G19" s="5" t="s">
        <v>11</v>
      </c>
      <c r="H19" s="6"/>
      <c r="I19" s="6"/>
      <c r="J19" s="6"/>
      <c r="K19" s="7"/>
      <c r="L19" s="14">
        <f t="shared" si="2"/>
        <v>671.93999999999994</v>
      </c>
    </row>
    <row r="20" spans="1:13">
      <c r="A20" s="9" t="s">
        <v>8</v>
      </c>
      <c r="B20" s="7"/>
      <c r="C20" s="7"/>
      <c r="D20" s="10">
        <v>42961</v>
      </c>
      <c r="E20" s="7"/>
      <c r="F20" s="11">
        <v>-14.55</v>
      </c>
      <c r="G20" s="5" t="s">
        <v>10</v>
      </c>
      <c r="H20" s="6"/>
      <c r="I20" s="6"/>
      <c r="J20" s="6"/>
      <c r="K20" s="7"/>
      <c r="L20" s="14">
        <f t="shared" si="2"/>
        <v>657.39</v>
      </c>
    </row>
    <row r="21" spans="1:13">
      <c r="A21" s="9" t="s">
        <v>8</v>
      </c>
      <c r="B21" s="7"/>
      <c r="C21" s="7"/>
      <c r="D21" s="10">
        <v>42972</v>
      </c>
      <c r="E21" s="7"/>
      <c r="F21" s="11">
        <v>57.02</v>
      </c>
      <c r="G21" s="5" t="s">
        <v>9</v>
      </c>
      <c r="H21" s="6"/>
      <c r="I21" s="6"/>
      <c r="J21" s="6"/>
      <c r="K21" s="7"/>
      <c r="L21" s="14">
        <f t="shared" si="2"/>
        <v>714.41</v>
      </c>
    </row>
    <row r="22" spans="1:13">
      <c r="A22" s="9" t="s">
        <v>8</v>
      </c>
      <c r="B22" s="7"/>
      <c r="C22" s="7"/>
      <c r="D22" s="10">
        <v>42979</v>
      </c>
      <c r="E22" s="7"/>
      <c r="F22" s="11">
        <v>338.61</v>
      </c>
      <c r="G22" s="5" t="s">
        <v>9</v>
      </c>
      <c r="H22" s="6"/>
      <c r="I22" s="6"/>
      <c r="J22" s="6"/>
      <c r="K22" s="7"/>
      <c r="L22" s="14">
        <f t="shared" si="2"/>
        <v>1053.02</v>
      </c>
    </row>
    <row r="23" spans="1:13">
      <c r="A23" s="9" t="s">
        <v>8</v>
      </c>
      <c r="B23" s="7"/>
      <c r="C23" s="7"/>
      <c r="D23" s="10">
        <v>43000</v>
      </c>
      <c r="E23" s="7"/>
      <c r="F23" s="11">
        <v>112.27</v>
      </c>
      <c r="G23" s="5" t="s">
        <v>9</v>
      </c>
      <c r="H23" s="6"/>
      <c r="I23" s="6"/>
      <c r="J23" s="6"/>
      <c r="K23" s="7"/>
      <c r="L23" s="14">
        <f t="shared" si="2"/>
        <v>1165.29</v>
      </c>
    </row>
    <row r="24" spans="1:13">
      <c r="A24" s="9" t="s">
        <v>8</v>
      </c>
      <c r="B24" s="7"/>
      <c r="C24" s="7"/>
      <c r="D24" s="10">
        <v>43003</v>
      </c>
      <c r="E24" s="7"/>
      <c r="F24" s="11">
        <v>-8.18</v>
      </c>
      <c r="G24" s="5" t="s">
        <v>10</v>
      </c>
      <c r="H24" s="6"/>
      <c r="I24" s="6"/>
      <c r="J24" s="6"/>
      <c r="K24" s="7"/>
      <c r="L24" s="14">
        <f t="shared" si="2"/>
        <v>1157.1099999999999</v>
      </c>
    </row>
    <row r="25" spans="1:13">
      <c r="A25" s="9" t="s">
        <v>8</v>
      </c>
      <c r="B25" s="7"/>
      <c r="C25" s="7"/>
      <c r="D25" s="20">
        <v>43067</v>
      </c>
      <c r="E25" s="21"/>
      <c r="F25" s="22">
        <v>-1156</v>
      </c>
      <c r="G25" s="26" t="s">
        <v>12</v>
      </c>
      <c r="H25" s="27"/>
      <c r="I25" s="27"/>
      <c r="J25" s="27"/>
      <c r="K25" s="21"/>
      <c r="L25" s="28">
        <f t="shared" si="2"/>
        <v>1.1099999999999</v>
      </c>
      <c r="M25" s="2" t="s">
        <v>26</v>
      </c>
    </row>
    <row r="26" spans="1:13">
      <c r="A26" s="9" t="s">
        <v>8</v>
      </c>
      <c r="B26" s="7"/>
      <c r="C26" s="7"/>
      <c r="D26" s="10">
        <v>43011</v>
      </c>
      <c r="E26" s="7"/>
      <c r="F26" s="11">
        <v>338.61</v>
      </c>
      <c r="G26" s="5" t="s">
        <v>9</v>
      </c>
      <c r="H26" s="6"/>
      <c r="I26" s="6"/>
      <c r="J26" s="6"/>
      <c r="K26" s="7"/>
      <c r="L26" s="14">
        <f t="shared" si="2"/>
        <v>339.71999999999991</v>
      </c>
    </row>
    <row r="27" spans="1:13">
      <c r="A27" s="9" t="s">
        <v>8</v>
      </c>
      <c r="B27" s="7"/>
      <c r="C27" s="7"/>
      <c r="D27" s="10">
        <v>43028</v>
      </c>
      <c r="E27" s="7"/>
      <c r="F27" s="11">
        <v>9</v>
      </c>
      <c r="G27" s="5" t="s">
        <v>9</v>
      </c>
      <c r="H27" s="6"/>
      <c r="I27" s="6"/>
      <c r="J27" s="6"/>
      <c r="K27" s="7"/>
      <c r="L27" s="14">
        <f t="shared" si="2"/>
        <v>348.71999999999991</v>
      </c>
    </row>
    <row r="28" spans="1:13">
      <c r="A28" s="9" t="s">
        <v>8</v>
      </c>
      <c r="B28" s="7"/>
      <c r="C28" s="7"/>
      <c r="D28" s="10">
        <v>43040</v>
      </c>
      <c r="E28" s="7"/>
      <c r="F28" s="11">
        <v>338.61</v>
      </c>
      <c r="G28" s="5" t="s">
        <v>9</v>
      </c>
      <c r="H28" s="6"/>
      <c r="I28" s="6"/>
      <c r="J28" s="6"/>
      <c r="K28" s="7"/>
      <c r="L28" s="14">
        <f t="shared" si="2"/>
        <v>687.32999999999993</v>
      </c>
    </row>
    <row r="29" spans="1:13">
      <c r="A29" s="9" t="s">
        <v>8</v>
      </c>
      <c r="B29" s="7"/>
      <c r="C29" s="7"/>
      <c r="D29" s="10">
        <v>43042</v>
      </c>
      <c r="E29" s="7"/>
      <c r="F29" s="11">
        <v>-8.18</v>
      </c>
      <c r="G29" s="5" t="s">
        <v>10</v>
      </c>
      <c r="H29" s="6"/>
      <c r="I29" s="6"/>
      <c r="J29" s="6"/>
      <c r="K29" s="7"/>
      <c r="L29" s="14">
        <f t="shared" si="2"/>
        <v>679.15</v>
      </c>
    </row>
    <row r="30" spans="1:13">
      <c r="A30" s="9" t="s">
        <v>8</v>
      </c>
      <c r="B30" s="7"/>
      <c r="C30" s="7"/>
      <c r="D30" s="10">
        <v>43067</v>
      </c>
      <c r="E30" s="7"/>
      <c r="F30" s="11">
        <v>49.9</v>
      </c>
      <c r="G30" s="5" t="s">
        <v>9</v>
      </c>
      <c r="H30" s="6"/>
      <c r="I30" s="6"/>
      <c r="J30" s="6"/>
      <c r="K30" s="7"/>
      <c r="L30" s="14">
        <f t="shared" si="2"/>
        <v>729.05</v>
      </c>
    </row>
    <row r="31" spans="1:13">
      <c r="A31" s="9" t="s">
        <v>8</v>
      </c>
      <c r="B31" s="7"/>
      <c r="C31" s="7"/>
      <c r="D31" s="10">
        <v>43070</v>
      </c>
      <c r="E31" s="7"/>
      <c r="F31" s="11">
        <v>338.61</v>
      </c>
      <c r="G31" s="5" t="s">
        <v>9</v>
      </c>
      <c r="H31" s="6"/>
      <c r="I31" s="6"/>
      <c r="J31" s="6"/>
      <c r="K31" s="7"/>
      <c r="L31" s="14">
        <f t="shared" si="2"/>
        <v>1067.6599999999999</v>
      </c>
    </row>
    <row r="32" spans="1:13">
      <c r="A32" s="9" t="s">
        <v>8</v>
      </c>
      <c r="B32" s="7"/>
      <c r="C32" s="7"/>
      <c r="D32" s="10">
        <v>43081</v>
      </c>
      <c r="E32" s="7"/>
      <c r="F32" s="11">
        <v>-8.18</v>
      </c>
      <c r="G32" s="5" t="s">
        <v>10</v>
      </c>
      <c r="H32" s="6"/>
      <c r="I32" s="6"/>
      <c r="J32" s="6"/>
      <c r="K32" s="7"/>
      <c r="L32" s="14">
        <f t="shared" si="2"/>
        <v>1059.4799999999998</v>
      </c>
    </row>
    <row r="33" spans="1:13">
      <c r="A33" s="9" t="s">
        <v>8</v>
      </c>
      <c r="B33" s="7"/>
      <c r="C33" s="7"/>
      <c r="D33" s="10">
        <v>43097</v>
      </c>
      <c r="E33" s="7"/>
      <c r="F33" s="11">
        <v>49.7</v>
      </c>
      <c r="G33" s="5" t="s">
        <v>9</v>
      </c>
      <c r="H33" s="6"/>
      <c r="I33" s="6"/>
      <c r="J33" s="6"/>
      <c r="K33" s="7"/>
      <c r="L33" s="14">
        <f t="shared" si="2"/>
        <v>1109.1799999999998</v>
      </c>
    </row>
    <row r="34" spans="1:13">
      <c r="A34" s="9" t="s">
        <v>8</v>
      </c>
      <c r="B34" s="7"/>
      <c r="C34" s="7"/>
      <c r="D34" s="20">
        <v>43159</v>
      </c>
      <c r="E34" s="21"/>
      <c r="F34" s="22">
        <v>-1108.07</v>
      </c>
      <c r="G34" s="26" t="s">
        <v>12</v>
      </c>
      <c r="H34" s="27"/>
      <c r="I34" s="27"/>
      <c r="J34" s="27"/>
      <c r="K34" s="21"/>
      <c r="L34" s="28">
        <f t="shared" si="2"/>
        <v>1.1099999999999</v>
      </c>
      <c r="M34" s="2" t="s">
        <v>26</v>
      </c>
    </row>
    <row r="35" spans="1:13">
      <c r="A35" s="9" t="s">
        <v>8</v>
      </c>
      <c r="B35" s="7"/>
      <c r="C35" s="7"/>
      <c r="D35" s="10">
        <v>43102</v>
      </c>
      <c r="E35" s="7"/>
      <c r="F35" s="11">
        <v>338.61</v>
      </c>
      <c r="G35" s="5" t="s">
        <v>9</v>
      </c>
      <c r="H35" s="6"/>
      <c r="I35" s="6"/>
      <c r="J35" s="6"/>
      <c r="K35" s="7"/>
      <c r="L35" s="14">
        <f t="shared" si="2"/>
        <v>339.71999999999991</v>
      </c>
    </row>
    <row r="36" spans="1:13">
      <c r="A36" s="9" t="s">
        <v>8</v>
      </c>
      <c r="B36" s="7"/>
      <c r="C36" s="7"/>
      <c r="D36" s="10">
        <v>43122</v>
      </c>
      <c r="E36" s="7"/>
      <c r="F36" s="11">
        <v>-8.18</v>
      </c>
      <c r="G36" s="5" t="s">
        <v>10</v>
      </c>
      <c r="H36" s="6"/>
      <c r="I36" s="6"/>
      <c r="J36" s="6"/>
      <c r="K36" s="7"/>
      <c r="L36" s="14">
        <f t="shared" si="2"/>
        <v>331.53999999999991</v>
      </c>
    </row>
    <row r="37" spans="1:13">
      <c r="A37" s="9" t="s">
        <v>8</v>
      </c>
      <c r="B37" s="7"/>
      <c r="C37" s="7"/>
      <c r="D37" s="10">
        <v>43123</v>
      </c>
      <c r="E37" s="7"/>
      <c r="F37" s="11">
        <v>9</v>
      </c>
      <c r="G37" s="5" t="s">
        <v>9</v>
      </c>
      <c r="H37" s="6"/>
      <c r="I37" s="6"/>
      <c r="J37" s="6"/>
      <c r="K37" s="7"/>
      <c r="L37" s="14">
        <f t="shared" si="2"/>
        <v>340.53999999999991</v>
      </c>
    </row>
    <row r="38" spans="1:13">
      <c r="A38" s="9" t="s">
        <v>8</v>
      </c>
      <c r="B38" s="7"/>
      <c r="C38" s="7"/>
      <c r="D38" s="10">
        <v>43132</v>
      </c>
      <c r="E38" s="7"/>
      <c r="F38" s="11">
        <v>338.61</v>
      </c>
      <c r="G38" s="5" t="s">
        <v>9</v>
      </c>
      <c r="H38" s="6"/>
      <c r="I38" s="6"/>
      <c r="J38" s="6"/>
      <c r="K38" s="7"/>
      <c r="L38" s="14">
        <f t="shared" si="2"/>
        <v>679.14999999999986</v>
      </c>
    </row>
    <row r="39" spans="1:13">
      <c r="A39" s="9" t="s">
        <v>8</v>
      </c>
      <c r="B39" s="7"/>
      <c r="C39" s="7"/>
      <c r="D39" s="10">
        <v>43154</v>
      </c>
      <c r="E39" s="7"/>
      <c r="F39" s="11">
        <v>40.9</v>
      </c>
      <c r="G39" s="5" t="s">
        <v>9</v>
      </c>
      <c r="H39" s="6"/>
      <c r="I39" s="6"/>
      <c r="J39" s="6"/>
      <c r="K39" s="7"/>
      <c r="L39" s="14">
        <f t="shared" si="2"/>
        <v>720.04999999999984</v>
      </c>
    </row>
    <row r="40" spans="1:13">
      <c r="A40" s="9" t="s">
        <v>8</v>
      </c>
      <c r="B40" s="7"/>
      <c r="C40" s="7"/>
      <c r="D40" s="10">
        <v>43160</v>
      </c>
      <c r="E40" s="7"/>
      <c r="F40" s="11">
        <v>338.61</v>
      </c>
      <c r="G40" s="5" t="s">
        <v>9</v>
      </c>
      <c r="H40" s="6"/>
      <c r="I40" s="6"/>
      <c r="J40" s="6"/>
      <c r="K40" s="7"/>
      <c r="L40" s="14">
        <f t="shared" si="2"/>
        <v>1058.6599999999999</v>
      </c>
    </row>
    <row r="41" spans="1:13">
      <c r="A41" s="9" t="s">
        <v>8</v>
      </c>
      <c r="B41" s="7"/>
      <c r="C41" s="7"/>
      <c r="D41" s="10">
        <v>43164</v>
      </c>
      <c r="E41" s="7"/>
      <c r="F41" s="11">
        <v>-8.18</v>
      </c>
      <c r="G41" s="5" t="s">
        <v>10</v>
      </c>
      <c r="H41" s="6"/>
      <c r="I41" s="6"/>
      <c r="J41" s="6"/>
      <c r="K41" s="7"/>
      <c r="L41" s="14">
        <f t="shared" si="2"/>
        <v>1050.4799999999998</v>
      </c>
    </row>
    <row r="42" spans="1:13">
      <c r="A42" s="9" t="s">
        <v>8</v>
      </c>
      <c r="B42" s="7"/>
      <c r="C42" s="7"/>
      <c r="D42" s="10">
        <v>43182</v>
      </c>
      <c r="E42" s="7"/>
      <c r="F42" s="11">
        <v>48.38</v>
      </c>
      <c r="G42" s="5" t="s">
        <v>9</v>
      </c>
      <c r="H42" s="6"/>
      <c r="I42" s="6"/>
      <c r="J42" s="6"/>
      <c r="K42" s="7"/>
      <c r="L42" s="14">
        <f t="shared" si="2"/>
        <v>1098.8599999999999</v>
      </c>
    </row>
    <row r="43" spans="1:13">
      <c r="A43" s="9" t="s">
        <v>8</v>
      </c>
      <c r="B43" s="7"/>
      <c r="C43" s="7"/>
      <c r="D43" s="20">
        <v>43250</v>
      </c>
      <c r="E43" s="21"/>
      <c r="F43" s="22">
        <v>-1050</v>
      </c>
      <c r="G43" s="26" t="s">
        <v>12</v>
      </c>
      <c r="H43" s="27"/>
      <c r="I43" s="27"/>
      <c r="J43" s="27"/>
      <c r="K43" s="21"/>
      <c r="L43" s="28">
        <f t="shared" si="2"/>
        <v>48.8599999999999</v>
      </c>
      <c r="M43" s="2" t="s">
        <v>26</v>
      </c>
    </row>
    <row r="44" spans="1:13">
      <c r="A44" s="9" t="s">
        <v>8</v>
      </c>
      <c r="B44" s="7"/>
      <c r="C44" s="7"/>
      <c r="D44" s="10">
        <v>43193</v>
      </c>
      <c r="E44" s="7"/>
      <c r="F44" s="11">
        <v>338.61</v>
      </c>
      <c r="G44" s="5" t="s">
        <v>9</v>
      </c>
      <c r="H44" s="6"/>
      <c r="I44" s="6"/>
      <c r="J44" s="6"/>
      <c r="K44" s="7"/>
      <c r="L44" s="14">
        <f t="shared" si="2"/>
        <v>387.46999999999991</v>
      </c>
    </row>
    <row r="45" spans="1:13">
      <c r="A45" s="9" t="s">
        <v>8</v>
      </c>
      <c r="B45" s="7"/>
      <c r="C45" s="7"/>
      <c r="D45" s="10">
        <v>43193</v>
      </c>
      <c r="E45" s="7"/>
      <c r="F45" s="11">
        <v>-8.18</v>
      </c>
      <c r="G45" s="5" t="s">
        <v>10</v>
      </c>
      <c r="H45" s="6"/>
      <c r="I45" s="6"/>
      <c r="J45" s="6"/>
      <c r="K45" s="7"/>
      <c r="L45" s="14">
        <f t="shared" si="2"/>
        <v>379.28999999999991</v>
      </c>
    </row>
    <row r="46" spans="1:13">
      <c r="A46" s="9" t="s">
        <v>8</v>
      </c>
      <c r="B46" s="7"/>
      <c r="C46" s="7"/>
      <c r="D46" s="10">
        <v>43210</v>
      </c>
      <c r="E46" s="7"/>
      <c r="F46" s="11">
        <v>9</v>
      </c>
      <c r="G46" s="5" t="s">
        <v>9</v>
      </c>
      <c r="H46" s="6"/>
      <c r="I46" s="6"/>
      <c r="J46" s="6"/>
      <c r="K46" s="7"/>
      <c r="L46" s="14">
        <f t="shared" si="2"/>
        <v>388.28999999999991</v>
      </c>
    </row>
    <row r="47" spans="1:13">
      <c r="A47" s="9" t="s">
        <v>8</v>
      </c>
      <c r="B47" s="7"/>
      <c r="C47" s="7"/>
      <c r="D47" s="10">
        <v>43214</v>
      </c>
      <c r="E47" s="7"/>
      <c r="F47" s="11">
        <v>0</v>
      </c>
      <c r="G47" s="5" t="s">
        <v>13</v>
      </c>
      <c r="H47" s="6"/>
      <c r="I47" s="6"/>
      <c r="J47" s="6"/>
      <c r="K47" s="7"/>
      <c r="L47" s="14">
        <f t="shared" si="2"/>
        <v>388.28999999999991</v>
      </c>
    </row>
    <row r="48" spans="1:13">
      <c r="A48" s="9" t="s">
        <v>8</v>
      </c>
      <c r="B48" s="7"/>
      <c r="C48" s="7"/>
      <c r="D48" s="10">
        <v>43214</v>
      </c>
      <c r="E48" s="7"/>
      <c r="F48" s="11">
        <v>-113.25</v>
      </c>
      <c r="G48" s="5" t="s">
        <v>14</v>
      </c>
      <c r="H48" s="6"/>
      <c r="I48" s="6"/>
      <c r="J48" s="6"/>
      <c r="K48" s="7"/>
      <c r="L48" s="14">
        <f t="shared" si="2"/>
        <v>275.03999999999991</v>
      </c>
    </row>
    <row r="49" spans="1:16">
      <c r="A49" s="9" t="s">
        <v>8</v>
      </c>
      <c r="B49" s="7"/>
      <c r="C49" s="7"/>
      <c r="D49" s="10">
        <v>43221</v>
      </c>
      <c r="E49" s="7"/>
      <c r="F49" s="11">
        <v>338.61</v>
      </c>
      <c r="G49" s="5" t="s">
        <v>9</v>
      </c>
      <c r="H49" s="6"/>
      <c r="I49" s="6"/>
      <c r="J49" s="6"/>
      <c r="K49" s="7"/>
      <c r="L49" s="14">
        <f t="shared" si="2"/>
        <v>613.64999999999986</v>
      </c>
    </row>
    <row r="50" spans="1:16">
      <c r="A50" s="9" t="s">
        <v>8</v>
      </c>
      <c r="B50" s="7"/>
      <c r="C50" s="7"/>
      <c r="D50" s="10">
        <v>43234</v>
      </c>
      <c r="E50" s="7"/>
      <c r="F50" s="11">
        <v>-8.18</v>
      </c>
      <c r="G50" s="5" t="s">
        <v>10</v>
      </c>
      <c r="H50" s="6"/>
      <c r="I50" s="6"/>
      <c r="J50" s="6"/>
      <c r="K50" s="7"/>
      <c r="L50" s="14">
        <f t="shared" si="2"/>
        <v>605.46999999999991</v>
      </c>
    </row>
    <row r="51" spans="1:16">
      <c r="A51" s="9" t="s">
        <v>8</v>
      </c>
      <c r="B51" s="7"/>
      <c r="C51" s="7"/>
      <c r="D51" s="10">
        <v>43244</v>
      </c>
      <c r="E51" s="7"/>
      <c r="F51" s="11">
        <v>75.900000000000006</v>
      </c>
      <c r="G51" s="5" t="s">
        <v>9</v>
      </c>
      <c r="H51" s="6"/>
      <c r="I51" s="6"/>
      <c r="J51" s="6"/>
      <c r="K51" s="7"/>
      <c r="L51" s="14">
        <f t="shared" si="2"/>
        <v>681.36999999999989</v>
      </c>
    </row>
    <row r="52" spans="1:16">
      <c r="A52" s="9" t="s">
        <v>8</v>
      </c>
      <c r="B52" s="7"/>
      <c r="C52" s="7"/>
      <c r="D52" s="10">
        <v>43252</v>
      </c>
      <c r="E52" s="7"/>
      <c r="F52" s="11">
        <v>338.61</v>
      </c>
      <c r="G52" s="5" t="s">
        <v>9</v>
      </c>
      <c r="H52" s="6"/>
      <c r="I52" s="6"/>
      <c r="J52" s="6"/>
      <c r="K52" s="7"/>
      <c r="L52" s="14">
        <f t="shared" si="2"/>
        <v>1019.9799999999999</v>
      </c>
    </row>
    <row r="53" spans="1:16">
      <c r="A53" s="9" t="s">
        <v>8</v>
      </c>
      <c r="B53" s="7"/>
      <c r="C53" s="7"/>
      <c r="D53" s="10">
        <v>43276</v>
      </c>
      <c r="E53" s="7"/>
      <c r="F53" s="11">
        <v>-8.18</v>
      </c>
      <c r="G53" s="5" t="s">
        <v>10</v>
      </c>
      <c r="H53" s="6"/>
      <c r="I53" s="6"/>
      <c r="J53" s="6"/>
      <c r="K53" s="7"/>
      <c r="L53" s="14">
        <f t="shared" si="2"/>
        <v>1011.8</v>
      </c>
    </row>
    <row r="54" spans="1:16">
      <c r="A54" s="12"/>
      <c r="B54" s="13"/>
      <c r="C54" s="13"/>
      <c r="D54" s="13"/>
      <c r="E54" s="13"/>
      <c r="F54" s="13"/>
      <c r="G54" s="13"/>
      <c r="H54" s="13"/>
      <c r="I54" s="13"/>
      <c r="J54" s="13"/>
      <c r="K54" s="13" t="s">
        <v>24</v>
      </c>
      <c r="L54" s="8">
        <v>1011.8</v>
      </c>
      <c r="M54" t="s">
        <v>27</v>
      </c>
      <c r="N54" t="s">
        <v>38</v>
      </c>
      <c r="O54">
        <v>-768</v>
      </c>
      <c r="P54" t="s">
        <v>28</v>
      </c>
    </row>
    <row r="55" spans="1:16">
      <c r="A55" s="5" t="s">
        <v>6</v>
      </c>
      <c r="B55" s="6"/>
      <c r="C55" s="7"/>
      <c r="D55" s="5"/>
      <c r="E55" s="6"/>
      <c r="F55" s="6"/>
      <c r="G55" s="6"/>
      <c r="H55" s="7"/>
      <c r="I55" s="8"/>
      <c r="J55" s="6"/>
      <c r="N55" t="s">
        <v>39</v>
      </c>
      <c r="O55" s="15">
        <f>SUM(F44:F53)</f>
        <v>962.94</v>
      </c>
    </row>
    <row r="56" spans="1:16">
      <c r="A56" s="9" t="s">
        <v>8</v>
      </c>
      <c r="B56" s="7"/>
      <c r="C56" s="7"/>
      <c r="D56" s="5"/>
      <c r="E56" s="6"/>
      <c r="F56" s="6"/>
      <c r="G56" s="6"/>
      <c r="H56" s="7"/>
      <c r="I56" s="8"/>
      <c r="J56" s="6"/>
      <c r="K56" t="s">
        <v>29</v>
      </c>
      <c r="L56" s="17">
        <f>L54</f>
        <v>1011.8</v>
      </c>
      <c r="N56" t="s">
        <v>40</v>
      </c>
      <c r="O56" s="16">
        <f>L43</f>
        <v>48.8599999999999</v>
      </c>
    </row>
    <row r="57" spans="1:16">
      <c r="A57" s="9" t="s">
        <v>8</v>
      </c>
      <c r="B57" s="7"/>
      <c r="C57" s="7"/>
      <c r="D57" s="20">
        <v>43339</v>
      </c>
      <c r="E57" s="21"/>
      <c r="F57" s="22">
        <v>-768</v>
      </c>
      <c r="G57" s="23" t="s">
        <v>16</v>
      </c>
      <c r="H57" s="24"/>
      <c r="I57" s="24"/>
      <c r="J57" s="24"/>
      <c r="K57" s="2"/>
      <c r="L57" s="25">
        <f>L56+F57</f>
        <v>243.79999999999995</v>
      </c>
      <c r="M57" s="2" t="s">
        <v>26</v>
      </c>
      <c r="N57" s="19" t="s">
        <v>41</v>
      </c>
      <c r="O57">
        <f>SUM(O54:O56)</f>
        <v>243.79999999999995</v>
      </c>
    </row>
    <row r="58" spans="1:16">
      <c r="A58" s="9" t="s">
        <v>8</v>
      </c>
      <c r="B58" s="7"/>
      <c r="C58" s="7"/>
      <c r="D58" s="10">
        <v>43283</v>
      </c>
      <c r="E58" s="7"/>
      <c r="F58" s="11">
        <v>338.61</v>
      </c>
      <c r="G58" s="5" t="s">
        <v>9</v>
      </c>
      <c r="H58" s="6"/>
      <c r="I58" s="6"/>
      <c r="J58" s="6"/>
      <c r="L58" s="18">
        <f t="shared" ref="L58:L98" si="3">L57+F58</f>
        <v>582.41</v>
      </c>
    </row>
    <row r="59" spans="1:16">
      <c r="A59" s="9" t="s">
        <v>8</v>
      </c>
      <c r="B59" s="7"/>
      <c r="C59" s="7"/>
      <c r="D59" s="10">
        <v>43304</v>
      </c>
      <c r="E59" s="7"/>
      <c r="F59" s="11">
        <v>-8.18</v>
      </c>
      <c r="G59" s="5" t="s">
        <v>10</v>
      </c>
      <c r="H59" s="6"/>
      <c r="I59" s="6"/>
      <c r="J59" s="6"/>
      <c r="L59" s="18">
        <f t="shared" si="3"/>
        <v>574.23</v>
      </c>
    </row>
    <row r="60" spans="1:16">
      <c r="A60" s="9" t="s">
        <v>8</v>
      </c>
      <c r="B60" s="7"/>
      <c r="C60" s="7"/>
      <c r="D60" s="10">
        <v>43305</v>
      </c>
      <c r="E60" s="7"/>
      <c r="F60" s="11">
        <v>47.06</v>
      </c>
      <c r="G60" s="5" t="s">
        <v>9</v>
      </c>
      <c r="H60" s="6"/>
      <c r="I60" s="6"/>
      <c r="J60" s="6"/>
      <c r="L60" s="18">
        <f t="shared" si="3"/>
        <v>621.29</v>
      </c>
    </row>
    <row r="61" spans="1:16">
      <c r="A61" s="9" t="s">
        <v>8</v>
      </c>
      <c r="B61" s="7"/>
      <c r="C61" s="7"/>
      <c r="D61" s="10">
        <v>43308</v>
      </c>
      <c r="E61" s="7"/>
      <c r="F61" s="11">
        <v>169.35</v>
      </c>
      <c r="G61" s="5" t="s">
        <v>9</v>
      </c>
      <c r="H61" s="6"/>
      <c r="I61" s="6"/>
      <c r="J61" s="6"/>
      <c r="L61" s="18">
        <f t="shared" si="3"/>
        <v>790.64</v>
      </c>
    </row>
    <row r="62" spans="1:16">
      <c r="A62" s="9" t="s">
        <v>8</v>
      </c>
      <c r="B62" s="7"/>
      <c r="C62" s="7"/>
      <c r="D62" s="10">
        <v>43313</v>
      </c>
      <c r="E62" s="7"/>
      <c r="F62" s="11">
        <v>347.6</v>
      </c>
      <c r="G62" s="5" t="s">
        <v>9</v>
      </c>
      <c r="H62" s="6"/>
      <c r="I62" s="6"/>
      <c r="J62" s="6"/>
      <c r="L62" s="18">
        <f t="shared" si="3"/>
        <v>1138.24</v>
      </c>
    </row>
    <row r="63" spans="1:16">
      <c r="A63" s="9" t="s">
        <v>8</v>
      </c>
      <c r="B63" s="7"/>
      <c r="C63" s="7"/>
      <c r="D63" s="10">
        <v>43321</v>
      </c>
      <c r="E63" s="7"/>
      <c r="F63" s="11">
        <v>-167.73</v>
      </c>
      <c r="G63" s="5" t="s">
        <v>15</v>
      </c>
      <c r="H63" s="6"/>
      <c r="I63" s="6"/>
      <c r="J63" s="6"/>
      <c r="L63" s="18">
        <f t="shared" si="3"/>
        <v>970.51</v>
      </c>
    </row>
    <row r="64" spans="1:16">
      <c r="A64" s="9" t="s">
        <v>8</v>
      </c>
      <c r="B64" s="7"/>
      <c r="C64" s="7"/>
      <c r="D64" s="10">
        <v>43339</v>
      </c>
      <c r="E64" s="7"/>
      <c r="F64" s="11">
        <v>-21.82</v>
      </c>
      <c r="G64" s="5" t="s">
        <v>10</v>
      </c>
      <c r="H64" s="6"/>
      <c r="I64" s="6"/>
      <c r="J64" s="6"/>
      <c r="L64" s="18">
        <f t="shared" si="3"/>
        <v>948.68999999999994</v>
      </c>
    </row>
    <row r="65" spans="1:13">
      <c r="A65" s="9" t="s">
        <v>8</v>
      </c>
      <c r="B65" s="7"/>
      <c r="C65" s="7"/>
      <c r="D65" s="10">
        <v>43343</v>
      </c>
      <c r="E65" s="7"/>
      <c r="F65" s="11">
        <v>109.85</v>
      </c>
      <c r="G65" s="5" t="s">
        <v>9</v>
      </c>
      <c r="H65" s="6"/>
      <c r="I65" s="6"/>
      <c r="J65" s="6"/>
      <c r="L65" s="18">
        <f t="shared" si="3"/>
        <v>1058.54</v>
      </c>
    </row>
    <row r="66" spans="1:13">
      <c r="A66" s="9" t="s">
        <v>8</v>
      </c>
      <c r="B66" s="7"/>
      <c r="C66" s="7"/>
      <c r="D66" s="10">
        <v>43346</v>
      </c>
      <c r="E66" s="7"/>
      <c r="F66" s="11">
        <v>347.6</v>
      </c>
      <c r="G66" s="5" t="s">
        <v>9</v>
      </c>
      <c r="H66" s="6"/>
      <c r="I66" s="6"/>
      <c r="J66" s="6"/>
      <c r="L66" s="18">
        <f t="shared" si="3"/>
        <v>1406.1399999999999</v>
      </c>
    </row>
    <row r="67" spans="1:13">
      <c r="A67" s="9" t="s">
        <v>8</v>
      </c>
      <c r="B67" s="7"/>
      <c r="C67" s="7"/>
      <c r="D67" s="10">
        <v>43362</v>
      </c>
      <c r="E67" s="7"/>
      <c r="F67" s="11">
        <v>39.25</v>
      </c>
      <c r="G67" s="5" t="s">
        <v>9</v>
      </c>
      <c r="H67" s="6"/>
      <c r="I67" s="6"/>
      <c r="J67" s="6"/>
      <c r="L67" s="18">
        <f t="shared" si="3"/>
        <v>1445.3899999999999</v>
      </c>
    </row>
    <row r="68" spans="1:13">
      <c r="A68" s="9" t="s">
        <v>8</v>
      </c>
      <c r="B68" s="7"/>
      <c r="C68" s="7"/>
      <c r="D68" s="10">
        <v>43371</v>
      </c>
      <c r="E68" s="7"/>
      <c r="F68" s="11">
        <v>24</v>
      </c>
      <c r="G68" s="5" t="s">
        <v>9</v>
      </c>
      <c r="H68" s="6"/>
      <c r="I68" s="6"/>
      <c r="J68" s="6"/>
      <c r="L68" s="18">
        <f t="shared" si="3"/>
        <v>1469.3899999999999</v>
      </c>
    </row>
    <row r="69" spans="1:13">
      <c r="A69" s="9" t="s">
        <v>8</v>
      </c>
      <c r="B69" s="7"/>
      <c r="C69" s="7"/>
      <c r="D69" s="20">
        <v>43430</v>
      </c>
      <c r="E69" s="21"/>
      <c r="F69" s="22">
        <v>-134</v>
      </c>
      <c r="G69" s="23" t="s">
        <v>17</v>
      </c>
      <c r="H69" s="24"/>
      <c r="I69" s="24"/>
      <c r="J69" s="24"/>
      <c r="K69" s="2"/>
      <c r="L69" s="25">
        <f t="shared" si="3"/>
        <v>1335.3899999999999</v>
      </c>
      <c r="M69" s="2" t="s">
        <v>26</v>
      </c>
    </row>
    <row r="70" spans="1:13">
      <c r="A70" s="9" t="s">
        <v>8</v>
      </c>
      <c r="B70" s="7"/>
      <c r="C70" s="7"/>
      <c r="D70" s="10">
        <v>43375</v>
      </c>
      <c r="E70" s="7"/>
      <c r="F70" s="11">
        <v>347.6</v>
      </c>
      <c r="G70" s="5" t="s">
        <v>9</v>
      </c>
      <c r="H70" s="6"/>
      <c r="I70" s="6"/>
      <c r="J70" s="6"/>
      <c r="L70" s="18">
        <f t="shared" si="3"/>
        <v>1682.9899999999998</v>
      </c>
    </row>
    <row r="71" spans="1:13">
      <c r="A71" s="9" t="s">
        <v>8</v>
      </c>
      <c r="B71" s="7"/>
      <c r="C71" s="7"/>
      <c r="D71" s="10">
        <v>43383</v>
      </c>
      <c r="E71" s="7"/>
      <c r="F71" s="11">
        <v>-8.18</v>
      </c>
      <c r="G71" s="5" t="s">
        <v>10</v>
      </c>
      <c r="H71" s="6"/>
      <c r="I71" s="6"/>
      <c r="J71" s="6"/>
      <c r="L71" s="18">
        <f t="shared" si="3"/>
        <v>1674.8099999999997</v>
      </c>
    </row>
    <row r="72" spans="1:13">
      <c r="A72" s="9" t="s">
        <v>8</v>
      </c>
      <c r="B72" s="7"/>
      <c r="C72" s="7"/>
      <c r="D72" s="10">
        <v>43392</v>
      </c>
      <c r="E72" s="7"/>
      <c r="F72" s="11">
        <v>9</v>
      </c>
      <c r="G72" s="5" t="s">
        <v>9</v>
      </c>
      <c r="H72" s="6"/>
      <c r="I72" s="6"/>
      <c r="J72" s="6"/>
      <c r="L72" s="18">
        <f t="shared" si="3"/>
        <v>1683.8099999999997</v>
      </c>
    </row>
    <row r="73" spans="1:13">
      <c r="A73" s="9" t="s">
        <v>8</v>
      </c>
      <c r="B73" s="7"/>
      <c r="C73" s="7"/>
      <c r="D73" s="10">
        <v>43405</v>
      </c>
      <c r="E73" s="7"/>
      <c r="F73" s="11">
        <v>347.6</v>
      </c>
      <c r="G73" s="5" t="s">
        <v>9</v>
      </c>
      <c r="H73" s="6"/>
      <c r="I73" s="6"/>
      <c r="J73" s="6"/>
      <c r="L73" s="18">
        <f t="shared" si="3"/>
        <v>2031.4099999999999</v>
      </c>
    </row>
    <row r="74" spans="1:13">
      <c r="A74" s="9" t="s">
        <v>8</v>
      </c>
      <c r="B74" s="7"/>
      <c r="C74" s="7"/>
      <c r="D74" s="10">
        <v>43423</v>
      </c>
      <c r="E74" s="7"/>
      <c r="F74" s="11">
        <v>-8.18</v>
      </c>
      <c r="G74" s="5" t="s">
        <v>10</v>
      </c>
      <c r="H74" s="6"/>
      <c r="I74" s="6"/>
      <c r="J74" s="6"/>
      <c r="L74" s="18">
        <f t="shared" si="3"/>
        <v>2023.2299999999998</v>
      </c>
    </row>
    <row r="75" spans="1:13">
      <c r="A75" s="9" t="s">
        <v>8</v>
      </c>
      <c r="B75" s="7"/>
      <c r="C75" s="7"/>
      <c r="D75" s="10">
        <v>43432</v>
      </c>
      <c r="E75" s="7"/>
      <c r="F75" s="11">
        <v>78.8</v>
      </c>
      <c r="G75" s="5" t="s">
        <v>18</v>
      </c>
      <c r="H75" s="6"/>
      <c r="I75" s="6"/>
      <c r="J75" s="6"/>
      <c r="L75" s="18">
        <f t="shared" si="3"/>
        <v>2102.0299999999997</v>
      </c>
    </row>
    <row r="76" spans="1:13">
      <c r="A76" s="9" t="s">
        <v>8</v>
      </c>
      <c r="B76" s="7"/>
      <c r="C76" s="7"/>
      <c r="D76" s="10">
        <v>43437</v>
      </c>
      <c r="E76" s="7"/>
      <c r="F76" s="11">
        <v>347.6</v>
      </c>
      <c r="G76" s="5" t="s">
        <v>18</v>
      </c>
      <c r="H76" s="6"/>
      <c r="I76" s="6"/>
      <c r="J76" s="6"/>
      <c r="L76" s="18">
        <f t="shared" si="3"/>
        <v>2449.6299999999997</v>
      </c>
    </row>
    <row r="77" spans="1:13">
      <c r="A77" s="9" t="s">
        <v>8</v>
      </c>
      <c r="B77" s="7"/>
      <c r="C77" s="7"/>
      <c r="D77" s="10">
        <v>43446</v>
      </c>
      <c r="E77" s="7"/>
      <c r="F77" s="11">
        <v>-124.5</v>
      </c>
      <c r="G77" s="5" t="s">
        <v>19</v>
      </c>
      <c r="H77" s="6"/>
      <c r="I77" s="6"/>
      <c r="J77" s="6"/>
      <c r="L77" s="18">
        <f t="shared" si="3"/>
        <v>2325.1299999999997</v>
      </c>
    </row>
    <row r="78" spans="1:13">
      <c r="A78" s="9" t="s">
        <v>8</v>
      </c>
      <c r="B78" s="7"/>
      <c r="C78" s="7"/>
      <c r="D78" s="10">
        <v>43455</v>
      </c>
      <c r="E78" s="7"/>
      <c r="F78" s="11">
        <v>40.08</v>
      </c>
      <c r="G78" s="5" t="s">
        <v>18</v>
      </c>
      <c r="H78" s="6"/>
      <c r="I78" s="6"/>
      <c r="J78" s="6"/>
      <c r="L78" s="18">
        <f t="shared" si="3"/>
        <v>2365.2099999999996</v>
      </c>
    </row>
    <row r="79" spans="1:13">
      <c r="A79" s="9" t="s">
        <v>8</v>
      </c>
      <c r="B79" s="7"/>
      <c r="C79" s="7"/>
      <c r="D79" s="10">
        <v>43455</v>
      </c>
      <c r="E79" s="7"/>
      <c r="F79" s="11">
        <v>-8.18</v>
      </c>
      <c r="G79" s="5" t="s">
        <v>10</v>
      </c>
      <c r="H79" s="6"/>
      <c r="I79" s="6"/>
      <c r="J79" s="6"/>
      <c r="L79" s="18">
        <f t="shared" si="3"/>
        <v>2357.0299999999997</v>
      </c>
    </row>
    <row r="80" spans="1:13">
      <c r="A80" s="9" t="s">
        <v>8</v>
      </c>
      <c r="B80" s="7"/>
      <c r="C80" s="7"/>
      <c r="D80" s="10">
        <v>43465</v>
      </c>
      <c r="E80" s="7"/>
      <c r="F80" s="11">
        <v>9</v>
      </c>
      <c r="G80" s="5" t="s">
        <v>18</v>
      </c>
      <c r="H80" s="6"/>
      <c r="I80" s="6"/>
      <c r="J80" s="6"/>
      <c r="L80" s="18">
        <f t="shared" si="3"/>
        <v>2366.0299999999997</v>
      </c>
    </row>
    <row r="81" spans="1:13">
      <c r="A81" s="9" t="s">
        <v>8</v>
      </c>
      <c r="B81" s="7"/>
      <c r="C81" s="7"/>
      <c r="D81" s="20">
        <v>43524</v>
      </c>
      <c r="E81" s="21"/>
      <c r="F81" s="22">
        <v>-2976</v>
      </c>
      <c r="G81" s="23" t="s">
        <v>21</v>
      </c>
      <c r="H81" s="24"/>
      <c r="I81" s="24"/>
      <c r="J81" s="24"/>
      <c r="K81" s="2"/>
      <c r="L81" s="25">
        <f t="shared" si="3"/>
        <v>-609.97000000000025</v>
      </c>
      <c r="M81" s="2" t="s">
        <v>30</v>
      </c>
    </row>
    <row r="82" spans="1:13">
      <c r="A82" s="9" t="s">
        <v>8</v>
      </c>
      <c r="B82" s="7"/>
      <c r="C82" s="7"/>
      <c r="D82" s="10">
        <v>43467</v>
      </c>
      <c r="E82" s="7"/>
      <c r="F82" s="11">
        <v>347.6</v>
      </c>
      <c r="G82" s="5" t="s">
        <v>18</v>
      </c>
      <c r="H82" s="6"/>
      <c r="I82" s="6"/>
      <c r="J82" s="6"/>
      <c r="L82" s="18">
        <f t="shared" si="3"/>
        <v>-262.37000000000023</v>
      </c>
    </row>
    <row r="83" spans="1:13">
      <c r="A83" s="9" t="s">
        <v>8</v>
      </c>
      <c r="B83" s="7"/>
      <c r="C83" s="7"/>
      <c r="D83" s="10">
        <v>43497</v>
      </c>
      <c r="E83" s="7"/>
      <c r="F83" s="11">
        <v>347.6</v>
      </c>
      <c r="G83" s="5" t="s">
        <v>18</v>
      </c>
      <c r="H83" s="6"/>
      <c r="I83" s="6"/>
      <c r="J83" s="6"/>
      <c r="L83" s="18">
        <f t="shared" si="3"/>
        <v>85.229999999999791</v>
      </c>
    </row>
    <row r="84" spans="1:13">
      <c r="A84" s="9" t="s">
        <v>8</v>
      </c>
      <c r="B84" s="7"/>
      <c r="C84" s="7"/>
      <c r="D84" s="10">
        <v>43507</v>
      </c>
      <c r="E84" s="7"/>
      <c r="F84" s="11">
        <v>-8.64</v>
      </c>
      <c r="G84" s="5" t="s">
        <v>20</v>
      </c>
      <c r="H84" s="6"/>
      <c r="I84" s="6"/>
      <c r="J84" s="6"/>
      <c r="L84" s="18">
        <f t="shared" si="3"/>
        <v>76.58999999999979</v>
      </c>
    </row>
    <row r="85" spans="1:13">
      <c r="A85" s="9" t="s">
        <v>8</v>
      </c>
      <c r="B85" s="7"/>
      <c r="C85" s="7"/>
      <c r="D85" s="10">
        <v>43518</v>
      </c>
      <c r="E85" s="7"/>
      <c r="F85" s="11">
        <v>51.3</v>
      </c>
      <c r="G85" s="5" t="s">
        <v>18</v>
      </c>
      <c r="H85" s="6"/>
      <c r="I85" s="6"/>
      <c r="J85" s="6"/>
      <c r="L85" s="18">
        <f t="shared" si="3"/>
        <v>127.88999999999979</v>
      </c>
    </row>
    <row r="86" spans="1:13">
      <c r="A86" s="9" t="s">
        <v>8</v>
      </c>
      <c r="B86" s="7"/>
      <c r="C86" s="7"/>
      <c r="D86" s="10">
        <v>43525</v>
      </c>
      <c r="E86" s="7"/>
      <c r="F86" s="11">
        <v>347.6</v>
      </c>
      <c r="G86" s="5" t="s">
        <v>18</v>
      </c>
      <c r="H86" s="6"/>
      <c r="I86" s="6"/>
      <c r="J86" s="6"/>
      <c r="L86" s="18">
        <f t="shared" si="3"/>
        <v>475.48999999999978</v>
      </c>
    </row>
    <row r="87" spans="1:13">
      <c r="A87" s="9" t="s">
        <v>8</v>
      </c>
      <c r="B87" s="7"/>
      <c r="C87" s="7"/>
      <c r="D87" s="10">
        <v>43528</v>
      </c>
      <c r="E87" s="7"/>
      <c r="F87" s="11">
        <v>-15.91</v>
      </c>
      <c r="G87" s="5" t="s">
        <v>20</v>
      </c>
      <c r="H87" s="6"/>
      <c r="I87" s="6"/>
      <c r="J87" s="6"/>
      <c r="L87" s="18">
        <f t="shared" si="3"/>
        <v>459.57999999999976</v>
      </c>
    </row>
    <row r="88" spans="1:13">
      <c r="A88" s="9" t="s">
        <v>8</v>
      </c>
      <c r="B88" s="7"/>
      <c r="C88" s="7"/>
      <c r="D88" s="10">
        <v>43546</v>
      </c>
      <c r="E88" s="7"/>
      <c r="F88" s="11">
        <v>57.24</v>
      </c>
      <c r="G88" s="5" t="s">
        <v>9</v>
      </c>
      <c r="H88" s="6"/>
      <c r="I88" s="6"/>
      <c r="J88" s="6"/>
      <c r="L88" s="18">
        <f t="shared" si="3"/>
        <v>516.81999999999971</v>
      </c>
    </row>
    <row r="89" spans="1:13">
      <c r="A89" s="9" t="s">
        <v>8</v>
      </c>
      <c r="B89" s="7"/>
      <c r="C89" s="7"/>
      <c r="D89" s="20">
        <v>43613</v>
      </c>
      <c r="E89" s="21"/>
      <c r="F89" s="22">
        <v>-1127</v>
      </c>
      <c r="G89" s="23" t="s">
        <v>23</v>
      </c>
      <c r="H89" s="24"/>
      <c r="I89" s="24"/>
      <c r="J89" s="24"/>
      <c r="K89" s="2"/>
      <c r="L89" s="25">
        <f t="shared" si="3"/>
        <v>-610.18000000000029</v>
      </c>
      <c r="M89" s="2" t="s">
        <v>30</v>
      </c>
    </row>
    <row r="90" spans="1:13">
      <c r="A90" s="9" t="s">
        <v>8</v>
      </c>
      <c r="B90" s="7"/>
      <c r="C90" s="7"/>
      <c r="D90" s="10">
        <v>43556</v>
      </c>
      <c r="E90" s="7"/>
      <c r="F90" s="11">
        <v>347.6</v>
      </c>
      <c r="G90" s="5" t="s">
        <v>22</v>
      </c>
      <c r="H90" s="6"/>
      <c r="I90" s="6"/>
      <c r="J90" s="6"/>
      <c r="L90" s="18">
        <f t="shared" si="3"/>
        <v>-262.58000000000027</v>
      </c>
    </row>
    <row r="91" spans="1:13">
      <c r="A91" s="9" t="s">
        <v>8</v>
      </c>
      <c r="B91" s="7"/>
      <c r="C91" s="7"/>
      <c r="D91" s="10">
        <v>43560</v>
      </c>
      <c r="E91" s="7"/>
      <c r="F91" s="11">
        <v>-8.64</v>
      </c>
      <c r="G91" s="5" t="s">
        <v>10</v>
      </c>
      <c r="H91" s="6"/>
      <c r="I91" s="6"/>
      <c r="J91" s="6"/>
      <c r="L91" s="18">
        <f t="shared" si="3"/>
        <v>-271.22000000000025</v>
      </c>
    </row>
    <row r="92" spans="1:13">
      <c r="A92" s="9" t="s">
        <v>8</v>
      </c>
      <c r="B92" s="7"/>
      <c r="C92" s="7"/>
      <c r="D92" s="10">
        <v>43579</v>
      </c>
      <c r="E92" s="7"/>
      <c r="F92" s="11">
        <v>9.5</v>
      </c>
      <c r="G92" s="5" t="s">
        <v>18</v>
      </c>
      <c r="H92" s="6"/>
      <c r="I92" s="6"/>
      <c r="J92" s="6"/>
      <c r="L92" s="18">
        <f t="shared" si="3"/>
        <v>-261.72000000000025</v>
      </c>
    </row>
    <row r="93" spans="1:13">
      <c r="A93" s="9" t="s">
        <v>8</v>
      </c>
      <c r="B93" s="7"/>
      <c r="C93" s="7"/>
      <c r="D93" s="10">
        <v>43586</v>
      </c>
      <c r="E93" s="7"/>
      <c r="F93" s="11">
        <v>347.6</v>
      </c>
      <c r="G93" s="5" t="s">
        <v>18</v>
      </c>
      <c r="H93" s="6"/>
      <c r="I93" s="6"/>
      <c r="J93" s="6"/>
      <c r="L93" s="18">
        <f t="shared" si="3"/>
        <v>85.879999999999768</v>
      </c>
    </row>
    <row r="94" spans="1:13">
      <c r="A94" s="9" t="s">
        <v>8</v>
      </c>
      <c r="B94" s="7"/>
      <c r="C94" s="7"/>
      <c r="D94" s="10">
        <v>43602</v>
      </c>
      <c r="E94" s="7"/>
      <c r="F94" s="11">
        <v>-8.64</v>
      </c>
      <c r="G94" s="5" t="s">
        <v>10</v>
      </c>
      <c r="H94" s="6"/>
      <c r="I94" s="6"/>
      <c r="J94" s="6"/>
      <c r="L94" s="18">
        <f t="shared" si="3"/>
        <v>77.239999999999768</v>
      </c>
    </row>
    <row r="95" spans="1:13">
      <c r="A95" s="9" t="s">
        <v>8</v>
      </c>
      <c r="B95" s="7"/>
      <c r="C95" s="7"/>
      <c r="D95" s="10">
        <v>43609</v>
      </c>
      <c r="E95" s="7"/>
      <c r="F95" s="11">
        <v>51.3</v>
      </c>
      <c r="G95" s="5" t="s">
        <v>18</v>
      </c>
      <c r="H95" s="6"/>
      <c r="I95" s="6"/>
      <c r="J95" s="6"/>
      <c r="L95" s="18">
        <f t="shared" si="3"/>
        <v>128.53999999999976</v>
      </c>
    </row>
    <row r="96" spans="1:13">
      <c r="A96" s="9" t="s">
        <v>8</v>
      </c>
      <c r="B96" s="7"/>
      <c r="C96" s="7"/>
      <c r="D96" s="10">
        <v>43619</v>
      </c>
      <c r="E96" s="7"/>
      <c r="F96" s="11">
        <v>347.6</v>
      </c>
      <c r="G96" s="5" t="s">
        <v>18</v>
      </c>
      <c r="H96" s="6"/>
      <c r="I96" s="6"/>
      <c r="J96" s="6"/>
      <c r="L96" s="18">
        <f t="shared" si="3"/>
        <v>476.13999999999976</v>
      </c>
    </row>
    <row r="97" spans="1:12">
      <c r="A97" s="9" t="s">
        <v>8</v>
      </c>
      <c r="B97" s="7"/>
      <c r="C97" s="7"/>
      <c r="D97" s="10">
        <v>43637</v>
      </c>
      <c r="E97" s="7"/>
      <c r="F97" s="11">
        <v>37.72</v>
      </c>
      <c r="G97" s="5" t="s">
        <v>18</v>
      </c>
      <c r="H97" s="6"/>
      <c r="I97" s="6"/>
      <c r="J97" s="6"/>
      <c r="L97" s="18">
        <f t="shared" si="3"/>
        <v>513.85999999999979</v>
      </c>
    </row>
    <row r="98" spans="1:12">
      <c r="C98" s="7"/>
      <c r="D98" s="10">
        <v>43640</v>
      </c>
      <c r="E98" s="7"/>
      <c r="F98" s="11">
        <v>-8.64</v>
      </c>
      <c r="G98" s="5" t="s">
        <v>10</v>
      </c>
      <c r="H98" s="6"/>
      <c r="I98" s="6"/>
      <c r="J98" s="6"/>
      <c r="L98" s="18">
        <f t="shared" si="3"/>
        <v>505.2199999999998</v>
      </c>
    </row>
    <row r="99" spans="1:12">
      <c r="C99" s="3">
        <v>43646</v>
      </c>
      <c r="D99" t="s">
        <v>31</v>
      </c>
      <c r="F99" s="11">
        <v>-442.96</v>
      </c>
      <c r="K99" s="29" t="s">
        <v>24</v>
      </c>
      <c r="L99" s="30">
        <f>L98+F99</f>
        <v>62.25999999999982</v>
      </c>
    </row>
    <row r="100" spans="1:12">
      <c r="L100" s="18"/>
    </row>
    <row r="101" spans="1:12">
      <c r="L101" s="14"/>
    </row>
    <row r="102" spans="1:12">
      <c r="D102" t="s">
        <v>32</v>
      </c>
      <c r="E102">
        <f>505.2</f>
        <v>505.2</v>
      </c>
      <c r="F102" s="11"/>
      <c r="L102" s="14"/>
    </row>
    <row r="103" spans="1:12">
      <c r="D103" t="s">
        <v>34</v>
      </c>
      <c r="E103" s="4">
        <v>-1115</v>
      </c>
    </row>
    <row r="104" spans="1:12">
      <c r="D104" t="s">
        <v>33</v>
      </c>
      <c r="E104">
        <f>SUM(E102:E103)</f>
        <v>-609.79999999999995</v>
      </c>
      <c r="F104" t="s">
        <v>42</v>
      </c>
    </row>
    <row r="105" spans="1:12">
      <c r="C105" s="31" t="s">
        <v>37</v>
      </c>
      <c r="D105" s="31"/>
      <c r="E105" s="31"/>
    </row>
    <row r="106" spans="1:12">
      <c r="C106" t="s">
        <v>43</v>
      </c>
    </row>
    <row r="107" spans="1:12">
      <c r="C107" t="s">
        <v>44</v>
      </c>
    </row>
  </sheetData>
  <mergeCells count="1">
    <mergeCell ref="C105:E10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Bec Dean</cp:lastModifiedBy>
  <dcterms:created xsi:type="dcterms:W3CDTF">2018-03-29T03:55:59Z</dcterms:created>
  <dcterms:modified xsi:type="dcterms:W3CDTF">2019-07-17T02:11:47Z</dcterms:modified>
</cp:coreProperties>
</file>