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L\LEWE\2020\Workpapers\9. Expenses\General\"/>
    </mc:Choice>
  </mc:AlternateContent>
  <xr:revisionPtr revIDLastSave="0" documentId="13_ncr:1_{ED74E000-E29A-457D-BAB5-364B1D1B5992}" xr6:coauthVersionLast="45" xr6:coauthVersionMax="45" xr10:uidLastSave="{00000000-0000-0000-0000-000000000000}"/>
  <bookViews>
    <workbookView xWindow="-28920" yWindow="-120" windowWidth="29040" windowHeight="15840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1" i="1" l="1"/>
  <c r="F17" i="1" l="1"/>
  <c r="F27" i="1" s="1"/>
  <c r="F12" i="1"/>
  <c r="F13" i="1" s="1"/>
  <c r="F19" i="1" l="1"/>
  <c r="F20" i="1" s="1"/>
  <c r="F21" i="1" s="1"/>
</calcChain>
</file>

<file path=xl/sharedStrings.xml><?xml version="1.0" encoding="utf-8"?>
<sst xmlns="http://schemas.openxmlformats.org/spreadsheetml/2006/main" count="26" uniqueCount="25">
  <si>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</si>
  <si>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</si>
  <si>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</si>
  <si>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</si>
  <si>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</si>
  <si>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</si>
  <si>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</si>
  <si>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</si>
  <si>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</si>
  <si>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</si>
  <si>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</si>
  <si>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DB</t>
  </si>
  <si>
    <t>BT WRAP EXPENSES</t>
  </si>
  <si>
    <t>Investment Expenses</t>
  </si>
  <si>
    <t>Adviser Fees</t>
  </si>
  <si>
    <t>Adviser Fees per BT fee summary report</t>
  </si>
  <si>
    <t>Less: RITC</t>
  </si>
  <si>
    <t>Adviser fees per accounts</t>
  </si>
  <si>
    <t>Account keeping fees per BT fee summary report</t>
  </si>
  <si>
    <t>Investment expenses per accounts</t>
  </si>
  <si>
    <t>Expense recovery fee per BT fee summary report</t>
  </si>
  <si>
    <t>Lewis Superannuation Fund</t>
  </si>
  <si>
    <t>Sum of these amounts agrees to total on BT stmt</t>
  </si>
  <si>
    <t>[$9,884.96 / 11 x 75%]</t>
  </si>
  <si>
    <t>[$3,111.12 / 11 x 75%]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</si>
</sst>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d\-mmm\-yyyy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40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0" fontId="8" fillId="0" borderId="0" xfId="0" applyFont="1"/>
    <xf numFmtId="0" fontId="8" fillId="0" borderId="0" xfId="0" applyFont="1" applyBorder="1"/>
    <xf numFmtId="44" fontId="0" fillId="0" borderId="4" xfId="1" applyFont="1" applyBorder="1"/>
    <xf numFmtId="44" fontId="0" fillId="2" borderId="0" xfId="1" applyFont="1" applyFill="1" applyBorder="1"/>
    <xf numFmtId="44" fontId="0" fillId="2" borderId="0" xfId="1" applyFont="1" applyFill="1"/>
    <xf numFmtId="44" fontId="0" fillId="2" borderId="6" xfId="1" applyFont="1" applyFill="1" applyBorder="1"/>
    <xf numFmtId="0" fontId="0" fillId="2" borderId="0" xfId="0" applyFill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J27"/>
  <sheetViews>
    <sheetView tabSelected="1" workbookViewId="0">
      <selection activeCell="D20" sqref="D20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3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1" t="s">
        <v>0</v>
      </c>
      <c r="B1" s="2"/>
      <c r="C1" s="3" t="s">
        <v>21</v>
      </c>
      <c r="D1" s="4"/>
      <c r="E1" s="4"/>
      <c r="F1" s="5"/>
      <c r="H1" s="6" t="s">
        <v>1</v>
      </c>
      <c r="I1" s="6"/>
    </row>
    <row r="2" spans="1:10" ht="18" x14ac:dyDescent="0.25">
      <c r="A2" s="7"/>
      <c r="B2" s="8"/>
      <c r="C2" s="8"/>
      <c r="D2" s="8"/>
      <c r="E2" s="8"/>
      <c r="F2" s="9"/>
      <c r="H2" s="10" t="s">
        <v>2</v>
      </c>
      <c r="I2" s="10" t="s">
        <v>3</v>
      </c>
    </row>
    <row r="3" spans="1:10" ht="18" x14ac:dyDescent="0.25">
      <c r="A3" s="11" t="s">
        <v>12</v>
      </c>
      <c r="C3" s="12"/>
      <c r="G3" s="14" t="s">
        <v>4</v>
      </c>
      <c r="H3" s="15" t="s">
        <v>11</v>
      </c>
      <c r="I3" s="16">
        <v>44133</v>
      </c>
    </row>
    <row r="4" spans="1:10" ht="18" x14ac:dyDescent="0.25">
      <c r="A4" s="17" t="s">
        <v>5</v>
      </c>
      <c r="C4" s="18">
        <v>44012</v>
      </c>
      <c r="D4" s="11"/>
      <c r="E4" s="11"/>
      <c r="F4" s="19"/>
      <c r="G4" s="14" t="s">
        <v>6</v>
      </c>
      <c r="H4" s="15"/>
      <c r="I4" s="16"/>
    </row>
    <row r="5" spans="1:10" ht="18" x14ac:dyDescent="0.25">
      <c r="D5" s="11"/>
      <c r="E5" s="11"/>
      <c r="F5" s="19"/>
      <c r="G5" s="20"/>
      <c r="H5" s="21"/>
      <c r="I5" s="22"/>
    </row>
    <row r="7" spans="1:10" s="25" customFormat="1" ht="25.5" x14ac:dyDescent="0.25">
      <c r="A7" s="23" t="s">
        <v>7</v>
      </c>
      <c r="B7" s="35" t="s">
        <v>8</v>
      </c>
      <c r="C7" s="36"/>
      <c r="D7" s="36"/>
      <c r="E7" s="37"/>
      <c r="F7" s="24" t="s">
        <v>9</v>
      </c>
      <c r="G7" s="35" t="s">
        <v>10</v>
      </c>
      <c r="H7" s="38"/>
      <c r="I7" s="39"/>
    </row>
    <row r="8" spans="1:10" x14ac:dyDescent="0.25">
      <c r="A8" s="26"/>
    </row>
    <row r="9" spans="1:10" x14ac:dyDescent="0.25">
      <c r="A9" s="26"/>
      <c r="F9" s="27"/>
      <c r="G9" s="26"/>
      <c r="H9" s="26"/>
      <c r="I9" s="26"/>
      <c r="J9" s="26"/>
    </row>
    <row r="10" spans="1:10" x14ac:dyDescent="0.25">
      <c r="A10" s="29">
        <v>30900</v>
      </c>
      <c r="B10" s="29"/>
      <c r="C10" s="28" t="s">
        <v>14</v>
      </c>
      <c r="D10" s="26"/>
      <c r="E10" s="26"/>
      <c r="F10" s="27"/>
      <c r="G10" s="26"/>
      <c r="H10" s="26"/>
      <c r="I10" s="26"/>
    </row>
    <row r="11" spans="1:10" x14ac:dyDescent="0.25">
      <c r="A11" s="26"/>
      <c r="B11" s="26"/>
      <c r="C11" s="26" t="s">
        <v>15</v>
      </c>
      <c r="D11" s="26"/>
      <c r="E11" s="26"/>
      <c r="F11" s="31">
        <f>875.55+914.03+882.65+821.31+848.05+825.1+830.86+841.66+809.55+794.44+698.12+743.64</f>
        <v>9884.9600000000009</v>
      </c>
      <c r="G11" s="26"/>
      <c r="H11" s="26"/>
      <c r="I11" s="26"/>
    </row>
    <row r="12" spans="1:10" x14ac:dyDescent="0.25">
      <c r="A12" s="26"/>
      <c r="B12" s="26"/>
      <c r="C12" s="26" t="s">
        <v>16</v>
      </c>
      <c r="D12" s="26" t="s">
        <v>23</v>
      </c>
      <c r="E12" s="26"/>
      <c r="F12" s="27">
        <f>+F11/11*0.75</f>
        <v>673.97454545454548</v>
      </c>
      <c r="G12" s="26"/>
      <c r="H12" s="26"/>
      <c r="I12" s="26"/>
    </row>
    <row r="13" spans="1:10" x14ac:dyDescent="0.25">
      <c r="A13" s="26"/>
      <c r="B13" s="26"/>
      <c r="C13" s="21" t="s">
        <v>17</v>
      </c>
      <c r="D13" s="26"/>
      <c r="E13" s="26"/>
      <c r="F13" s="30">
        <f>+F11-F12</f>
        <v>9210.9854545454546</v>
      </c>
      <c r="G13" s="26"/>
      <c r="H13" s="26"/>
      <c r="I13" s="26"/>
    </row>
    <row r="14" spans="1:10" x14ac:dyDescent="0.25">
      <c r="A14" s="26"/>
      <c r="B14" s="26"/>
      <c r="C14" s="26"/>
      <c r="D14" s="26"/>
      <c r="E14" s="26"/>
      <c r="F14" s="27"/>
      <c r="G14" s="26"/>
      <c r="H14" s="26"/>
      <c r="I14" s="26"/>
    </row>
    <row r="16" spans="1:10" x14ac:dyDescent="0.25">
      <c r="A16" s="28">
        <v>37500</v>
      </c>
      <c r="B16" s="28"/>
      <c r="C16" s="29" t="s">
        <v>13</v>
      </c>
    </row>
    <row r="17" spans="2:6" x14ac:dyDescent="0.25">
      <c r="C17" t="s">
        <v>18</v>
      </c>
      <c r="F17" s="32">
        <f>12996.08-F18-F11</f>
        <v>3077.0799999999981</v>
      </c>
    </row>
    <row r="18" spans="2:6" x14ac:dyDescent="0.25">
      <c r="C18" t="s">
        <v>20</v>
      </c>
      <c r="F18" s="33">
        <v>34.04</v>
      </c>
    </row>
    <row r="19" spans="2:6" x14ac:dyDescent="0.25">
      <c r="F19" s="13">
        <f>SUM(F17:F18)</f>
        <v>3111.1199999999981</v>
      </c>
    </row>
    <row r="20" spans="2:6" x14ac:dyDescent="0.25">
      <c r="C20" s="26" t="s">
        <v>16</v>
      </c>
      <c r="D20" t="s">
        <v>24</v>
      </c>
      <c r="F20" s="27">
        <f>+F19/11*0.75</f>
        <v>212.12181818181804</v>
      </c>
    </row>
    <row r="21" spans="2:6" x14ac:dyDescent="0.25">
      <c r="C21" s="21" t="s">
        <v>19</v>
      </c>
      <c r="F21" s="30">
        <f>+F19-F20</f>
        <v>2898.99818181818</v>
      </c>
    </row>
    <row r="27" spans="2:6" x14ac:dyDescent="0.25">
      <c r="B27" s="34"/>
      <c r="C27" t="s">
        <v>22</v>
      </c>
      <c r="F27" s="13">
        <f>+F11+F17+F18</f>
        <v>12996.08</v>
      </c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2020-10-29T03:31:04Z</dcterms:modified>
</cp:coreProperties>
</file>