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Di Genni Super Fund/2023/Property/"/>
    </mc:Choice>
  </mc:AlternateContent>
  <xr:revisionPtr revIDLastSave="105" documentId="8_{BA50B97C-A95E-491B-BB9E-4CA32D97268C}" xr6:coauthVersionLast="47" xr6:coauthVersionMax="47" xr10:uidLastSave="{D3F38BED-16F9-4BA9-8E35-31EB1618CF39}"/>
  <bookViews>
    <workbookView xWindow="-120" yWindow="-120" windowWidth="20730" windowHeight="11160" activeTab="5" xr2:uid="{00000000-000D-0000-FFFF-FFFF00000000}"/>
  </bookViews>
  <sheets>
    <sheet name="2018" sheetId="1" r:id="rId1"/>
    <sheet name="2019" sheetId="2" r:id="rId2"/>
    <sheet name="2020" sheetId="3" r:id="rId3"/>
    <sheet name="2021" sheetId="4" r:id="rId4"/>
    <sheet name="2022" sheetId="5" r:id="rId5"/>
    <sheet name="2023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6" l="1"/>
  <c r="J13" i="6"/>
  <c r="K13" i="6" s="1"/>
  <c r="G13" i="6"/>
  <c r="C13" i="6"/>
  <c r="I11" i="6"/>
  <c r="K11" i="6" s="1"/>
  <c r="G11" i="6"/>
  <c r="J15" i="5"/>
  <c r="I15" i="5"/>
  <c r="G13" i="5"/>
  <c r="J13" i="5" s="1"/>
  <c r="K13" i="5" s="1"/>
  <c r="C13" i="5"/>
  <c r="K11" i="5"/>
  <c r="I11" i="5"/>
  <c r="G11" i="5"/>
  <c r="J13" i="4"/>
  <c r="K13" i="4" s="1"/>
  <c r="G13" i="2"/>
  <c r="K13" i="2" s="1"/>
  <c r="D11" i="4"/>
  <c r="G11" i="4" s="1"/>
  <c r="G13" i="4"/>
  <c r="J13" i="3"/>
  <c r="D11" i="3"/>
  <c r="C13" i="4"/>
  <c r="I11" i="4"/>
  <c r="I15" i="4" s="1"/>
  <c r="I15" i="3"/>
  <c r="G13" i="3"/>
  <c r="C13" i="3"/>
  <c r="I11" i="3"/>
  <c r="K11" i="3"/>
  <c r="J13" i="2"/>
  <c r="J15" i="2" s="1"/>
  <c r="C13" i="2"/>
  <c r="J15" i="6" l="1"/>
  <c r="K13" i="3"/>
  <c r="J15" i="4"/>
  <c r="J15" i="3"/>
  <c r="K11" i="4"/>
  <c r="G11" i="3"/>
  <c r="I11" i="2"/>
  <c r="I15" i="2" s="1"/>
  <c r="K11" i="1" l="1"/>
  <c r="D11" i="2" s="1"/>
  <c r="K11" i="2" l="1"/>
  <c r="G11" i="2"/>
</calcChain>
</file>

<file path=xl/sharedStrings.xml><?xml version="1.0" encoding="utf-8"?>
<sst xmlns="http://schemas.openxmlformats.org/spreadsheetml/2006/main" count="160" uniqueCount="29">
  <si>
    <t>DI GENNI SUPER FUND</t>
  </si>
  <si>
    <t>DEPRECIATION SCHEDULE FOR THE REPORTING PERIOD 1 JULY 2016 TO 30 JUNE 2017</t>
  </si>
  <si>
    <t>Account</t>
  </si>
  <si>
    <t>Cost</t>
  </si>
  <si>
    <t>Opening</t>
  </si>
  <si>
    <t>Written Down</t>
  </si>
  <si>
    <t>Value</t>
  </si>
  <si>
    <t>Disposals</t>
  </si>
  <si>
    <t>Additions</t>
  </si>
  <si>
    <t>Total Value</t>
  </si>
  <si>
    <t>for</t>
  </si>
  <si>
    <t>Depreciation</t>
  </si>
  <si>
    <t>Rate</t>
  </si>
  <si>
    <t>Prime Cost</t>
  </si>
  <si>
    <t>Diminishing</t>
  </si>
  <si>
    <t>Balance</t>
  </si>
  <si>
    <t>Closing</t>
  </si>
  <si>
    <t xml:space="preserve">Written Down </t>
  </si>
  <si>
    <t>Description</t>
  </si>
  <si>
    <t>Real Estate Properties (Australia)</t>
  </si>
  <si>
    <t>772/001</t>
  </si>
  <si>
    <t>5/36 Auburn Street, Wollongong  NSW 2500</t>
  </si>
  <si>
    <t>DEPRECIATION SCHEDULE FOR THE REPORTING PERIOD 1 JULY 2018 TO 30 JUNE 2019</t>
  </si>
  <si>
    <t>77200/DIGENNI1</t>
  </si>
  <si>
    <t>77200/DI2_CAPITALWORKS:5/36</t>
  </si>
  <si>
    <t>Renovation costs 4/6/2015</t>
  </si>
  <si>
    <t>DEPRECIATION SCHEDULE FOR THE REPORTING PERIOD 1 JULY 2018 TO 30 JUNE 2020</t>
  </si>
  <si>
    <t>DEPRECIATION SCHEDULE FOR THE REPORTING PERIOD 1 JULY 2018 TO 30 JUNE 2021</t>
  </si>
  <si>
    <t>DEPRECIATION SCHEDULE FOR THE REPORTING PERIOD 1 JULY 2022 TO 30 JUNE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</si>
</sst>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9" xfId="0" applyBorder="1"/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11" xfId="0" applyFont="1" applyBorder="1"/>
    <xf numFmtId="4" fontId="0" fillId="0" borderId="0" xfId="0" applyNumberFormat="1"/>
    <xf numFmtId="4" fontId="0" fillId="0" borderId="11" xfId="0" applyNumberFormat="1" applyBorder="1"/>
    <xf numFmtId="2" fontId="0" fillId="0" borderId="11" xfId="0" applyNumberFormat="1" applyBorder="1" applyAlignment="1">
      <alignment horizontal="center"/>
    </xf>
    <xf numFmtId="4" fontId="0" fillId="0" borderId="5" xfId="0" applyNumberFormat="1" applyBorder="1"/>
    <xf numFmtId="9" fontId="0" fillId="0" borderId="11" xfId="1" applyFont="1" applyBorder="1" applyAlignment="1">
      <alignment horizontal="center"/>
    </xf>
    <xf numFmtId="9" fontId="0" fillId="0" borderId="9" xfId="0" applyNumberFormat="1" applyBorder="1"/>
    <xf numFmtId="4" fontId="0" fillId="0" borderId="7" xfId="0" applyNumberFormat="1" applyBorder="1"/>
    <xf numFmtId="4" fontId="0" fillId="0" borderId="8" xfId="0" applyNumberFormat="1" applyBorder="1"/>
    <xf numFmtId="2" fontId="0" fillId="0" borderId="9" xfId="0" applyNumberFormat="1" applyBorder="1"/>
    <xf numFmtId="2" fontId="0" fillId="0" borderId="0" xfId="0" applyNumberFormat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"/>
  <sheetViews>
    <sheetView workbookViewId="0">
      <selection activeCell="D18" sqref="D18"/>
    </sheetView>
  </sheetViews>
  <sheetFormatPr defaultRowHeight="15" x14ac:dyDescent="0.25"/>
  <cols>
    <col min="2" max="2" width="41.7109375" customWidth="1"/>
    <col min="3" max="3" width="10.140625" bestFit="1" customWidth="1"/>
    <col min="4" max="4" width="13.5703125" bestFit="1" customWidth="1"/>
    <col min="5" max="5" width="9.28515625" bestFit="1" customWidth="1"/>
    <col min="6" max="6" width="9.5703125" bestFit="1" customWidth="1"/>
    <col min="7" max="7" width="12.42578125" bestFit="1" customWidth="1"/>
    <col min="9" max="10" width="12.42578125" bestFit="1" customWidth="1"/>
    <col min="11" max="11" width="14" bestFit="1" customWidth="1"/>
  </cols>
  <sheetData>
    <row r="1" spans="1:11" ht="15.75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3" spans="1:11" ht="15.75" x14ac:dyDescent="0.25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6" spans="1:11" x14ac:dyDescent="0.25">
      <c r="A6" s="1" t="s">
        <v>2</v>
      </c>
      <c r="B6" s="9" t="s">
        <v>18</v>
      </c>
      <c r="C6" s="2" t="s">
        <v>3</v>
      </c>
      <c r="D6" s="13" t="s">
        <v>4</v>
      </c>
      <c r="E6" s="2" t="s">
        <v>7</v>
      </c>
      <c r="F6" s="9" t="s">
        <v>8</v>
      </c>
      <c r="G6" s="2" t="s">
        <v>9</v>
      </c>
      <c r="H6" s="13" t="s">
        <v>12</v>
      </c>
      <c r="I6" s="2" t="s">
        <v>11</v>
      </c>
      <c r="J6" s="9" t="s">
        <v>11</v>
      </c>
      <c r="K6" s="3" t="s">
        <v>16</v>
      </c>
    </row>
    <row r="7" spans="1:11" x14ac:dyDescent="0.25">
      <c r="A7" s="4"/>
      <c r="B7" s="10"/>
      <c r="D7" s="10" t="s">
        <v>5</v>
      </c>
      <c r="F7" s="10"/>
      <c r="G7" s="12" t="s">
        <v>10</v>
      </c>
      <c r="H7" s="10"/>
      <c r="I7" t="s">
        <v>13</v>
      </c>
      <c r="J7" s="10" t="s">
        <v>14</v>
      </c>
      <c r="K7" s="5" t="s">
        <v>17</v>
      </c>
    </row>
    <row r="8" spans="1:11" x14ac:dyDescent="0.25">
      <c r="A8" s="6"/>
      <c r="B8" s="11"/>
      <c r="C8" s="7"/>
      <c r="D8" s="14" t="s">
        <v>6</v>
      </c>
      <c r="E8" s="7"/>
      <c r="F8" s="11"/>
      <c r="G8" s="7" t="s">
        <v>11</v>
      </c>
      <c r="H8" s="11"/>
      <c r="I8" s="7"/>
      <c r="J8" s="11" t="s">
        <v>15</v>
      </c>
      <c r="K8" s="8" t="s">
        <v>6</v>
      </c>
    </row>
    <row r="9" spans="1:11" x14ac:dyDescent="0.25">
      <c r="A9" s="4"/>
      <c r="B9" s="15" t="s">
        <v>19</v>
      </c>
      <c r="D9" s="10"/>
      <c r="F9" s="10"/>
      <c r="H9" s="10"/>
      <c r="J9" s="10"/>
      <c r="K9" s="5"/>
    </row>
    <row r="10" spans="1:11" x14ac:dyDescent="0.25">
      <c r="A10" s="4"/>
      <c r="B10" s="10"/>
      <c r="D10" s="10"/>
      <c r="F10" s="10"/>
      <c r="H10" s="10"/>
      <c r="J10" s="10"/>
      <c r="K10" s="5"/>
    </row>
    <row r="11" spans="1:11" x14ac:dyDescent="0.25">
      <c r="A11" s="4" t="s">
        <v>20</v>
      </c>
      <c r="B11" s="10" t="s">
        <v>21</v>
      </c>
      <c r="C11" s="16">
        <v>257305.5</v>
      </c>
      <c r="D11" s="17">
        <v>239122.79</v>
      </c>
      <c r="F11" s="10"/>
      <c r="G11" s="16">
        <v>239122.79</v>
      </c>
      <c r="H11" s="18">
        <v>2</v>
      </c>
      <c r="I11" s="16">
        <v>5146.1099999999997</v>
      </c>
      <c r="J11" s="10"/>
      <c r="K11" s="19">
        <f>SUM(D11-I11)</f>
        <v>233976.68000000002</v>
      </c>
    </row>
    <row r="12" spans="1:11" x14ac:dyDescent="0.25">
      <c r="A12" s="4"/>
      <c r="B12" s="10"/>
      <c r="D12" s="10"/>
      <c r="F12" s="10"/>
      <c r="H12" s="10"/>
      <c r="J12" s="10"/>
      <c r="K12" s="5"/>
    </row>
    <row r="13" spans="1:11" x14ac:dyDescent="0.25">
      <c r="A13" s="6"/>
      <c r="B13" s="11"/>
      <c r="C13" s="7"/>
      <c r="D13" s="11"/>
      <c r="E13" s="7"/>
      <c r="F13" s="11"/>
      <c r="G13" s="7"/>
      <c r="H13" s="11"/>
      <c r="I13" s="7"/>
      <c r="J13" s="11"/>
      <c r="K13" s="8"/>
    </row>
  </sheetData>
  <mergeCells count="2">
    <mergeCell ref="A1:K1"/>
    <mergeCell ref="A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FB946-B324-4FF3-B61F-30B2B925BF5D}">
  <dimension ref="A1:K15"/>
  <sheetViews>
    <sheetView workbookViewId="0">
      <selection activeCell="D14" sqref="D14"/>
    </sheetView>
  </sheetViews>
  <sheetFormatPr defaultRowHeight="15" x14ac:dyDescent="0.25"/>
  <cols>
    <col min="1" max="1" width="29.7109375" bestFit="1" customWidth="1"/>
    <col min="2" max="2" width="41.7109375" customWidth="1"/>
    <col min="3" max="3" width="10.140625" bestFit="1" customWidth="1"/>
    <col min="4" max="4" width="13.5703125" bestFit="1" customWidth="1"/>
    <col min="5" max="5" width="9.28515625" bestFit="1" customWidth="1"/>
    <col min="6" max="6" width="9.5703125" bestFit="1" customWidth="1"/>
    <col min="7" max="7" width="12.42578125" bestFit="1" customWidth="1"/>
    <col min="9" max="10" width="12.42578125" bestFit="1" customWidth="1"/>
    <col min="11" max="11" width="14" bestFit="1" customWidth="1"/>
  </cols>
  <sheetData>
    <row r="1" spans="1:11" ht="15.75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3" spans="1:11" ht="15.75" x14ac:dyDescent="0.25">
      <c r="A3" s="26" t="s">
        <v>22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6" spans="1:11" x14ac:dyDescent="0.25">
      <c r="A6" s="1" t="s">
        <v>2</v>
      </c>
      <c r="B6" s="9" t="s">
        <v>18</v>
      </c>
      <c r="C6" s="2" t="s">
        <v>3</v>
      </c>
      <c r="D6" s="13" t="s">
        <v>4</v>
      </c>
      <c r="E6" s="2" t="s">
        <v>7</v>
      </c>
      <c r="F6" s="9" t="s">
        <v>8</v>
      </c>
      <c r="G6" s="2" t="s">
        <v>9</v>
      </c>
      <c r="H6" s="13" t="s">
        <v>12</v>
      </c>
      <c r="I6" s="2" t="s">
        <v>11</v>
      </c>
      <c r="J6" s="9" t="s">
        <v>11</v>
      </c>
      <c r="K6" s="3" t="s">
        <v>16</v>
      </c>
    </row>
    <row r="7" spans="1:11" x14ac:dyDescent="0.25">
      <c r="A7" s="4"/>
      <c r="B7" s="10"/>
      <c r="D7" s="10" t="s">
        <v>5</v>
      </c>
      <c r="F7" s="10"/>
      <c r="G7" s="12" t="s">
        <v>10</v>
      </c>
      <c r="H7" s="10"/>
      <c r="I7" t="s">
        <v>13</v>
      </c>
      <c r="J7" s="10" t="s">
        <v>14</v>
      </c>
      <c r="K7" s="5" t="s">
        <v>17</v>
      </c>
    </row>
    <row r="8" spans="1:11" x14ac:dyDescent="0.25">
      <c r="A8" s="6"/>
      <c r="B8" s="11"/>
      <c r="C8" s="7"/>
      <c r="D8" s="14" t="s">
        <v>6</v>
      </c>
      <c r="E8" s="7"/>
      <c r="F8" s="11"/>
      <c r="G8" s="7" t="s">
        <v>11</v>
      </c>
      <c r="H8" s="11"/>
      <c r="I8" s="7"/>
      <c r="J8" s="11" t="s">
        <v>15</v>
      </c>
      <c r="K8" s="8" t="s">
        <v>6</v>
      </c>
    </row>
    <row r="9" spans="1:11" x14ac:dyDescent="0.25">
      <c r="A9" s="4"/>
      <c r="B9" s="15" t="s">
        <v>19</v>
      </c>
      <c r="D9" s="10"/>
      <c r="F9" s="10"/>
      <c r="H9" s="10"/>
      <c r="J9" s="9"/>
      <c r="K9" s="5"/>
    </row>
    <row r="10" spans="1:11" x14ac:dyDescent="0.25">
      <c r="A10" s="4"/>
      <c r="B10" s="10"/>
      <c r="D10" s="10"/>
      <c r="F10" s="10"/>
      <c r="H10" s="10"/>
      <c r="J10" s="10"/>
      <c r="K10" s="5"/>
    </row>
    <row r="11" spans="1:11" x14ac:dyDescent="0.25">
      <c r="A11" s="4" t="s">
        <v>23</v>
      </c>
      <c r="B11" s="10" t="s">
        <v>21</v>
      </c>
      <c r="C11" s="16">
        <v>257305.5</v>
      </c>
      <c r="D11" s="17">
        <f>+'2018'!K11</f>
        <v>233976.68000000002</v>
      </c>
      <c r="F11" s="10"/>
      <c r="G11" s="16">
        <f>+D11</f>
        <v>233976.68000000002</v>
      </c>
      <c r="H11" s="20">
        <v>0.02</v>
      </c>
      <c r="I11" s="16">
        <f>C11*H11</f>
        <v>5146.1099999999997</v>
      </c>
      <c r="J11" s="10"/>
      <c r="K11" s="19">
        <f>SUM(D11-I11)</f>
        <v>228830.57000000004</v>
      </c>
    </row>
    <row r="12" spans="1:11" x14ac:dyDescent="0.25">
      <c r="A12" s="4"/>
      <c r="B12" s="10"/>
      <c r="D12" s="10"/>
      <c r="F12" s="10"/>
      <c r="H12" s="10"/>
      <c r="J12" s="10"/>
      <c r="K12" s="5"/>
    </row>
    <row r="13" spans="1:11" x14ac:dyDescent="0.25">
      <c r="A13" s="6" t="s">
        <v>24</v>
      </c>
      <c r="B13" s="11" t="s">
        <v>25</v>
      </c>
      <c r="C13" s="7">
        <f>9775-888.64</f>
        <v>8886.36</v>
      </c>
      <c r="D13" s="11">
        <v>8552.7900000000009</v>
      </c>
      <c r="E13" s="7"/>
      <c r="F13" s="11"/>
      <c r="G13" s="7">
        <f>+D13</f>
        <v>8552.7900000000009</v>
      </c>
      <c r="H13" s="21">
        <v>0.02</v>
      </c>
      <c r="I13" s="22"/>
      <c r="J13" s="24">
        <f>D13*H13</f>
        <v>171.05580000000003</v>
      </c>
      <c r="K13" s="23">
        <f>G13-J13</f>
        <v>8381.7342000000008</v>
      </c>
    </row>
    <row r="15" spans="1:11" x14ac:dyDescent="0.25">
      <c r="I15" s="16">
        <f>SUM(I10:I14)</f>
        <v>5146.1099999999997</v>
      </c>
      <c r="J15" s="16">
        <f>SUM(J10:J14)</f>
        <v>171.05580000000003</v>
      </c>
      <c r="K15" s="16"/>
    </row>
  </sheetData>
  <mergeCells count="2">
    <mergeCell ref="A1:K1"/>
    <mergeCell ref="A3:K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9AA04-D639-4CC5-8392-DF795BB1059C}">
  <dimension ref="A1:K15"/>
  <sheetViews>
    <sheetView workbookViewId="0">
      <selection activeCell="I11" sqref="I11"/>
    </sheetView>
  </sheetViews>
  <sheetFormatPr defaultRowHeight="15" x14ac:dyDescent="0.25"/>
  <cols>
    <col min="1" max="1" width="29.7109375" bestFit="1" customWidth="1"/>
    <col min="2" max="2" width="41.7109375" customWidth="1"/>
    <col min="3" max="3" width="10.140625" bestFit="1" customWidth="1"/>
    <col min="4" max="4" width="13.5703125" bestFit="1" customWidth="1"/>
    <col min="5" max="5" width="9.28515625" bestFit="1" customWidth="1"/>
    <col min="6" max="6" width="9.5703125" bestFit="1" customWidth="1"/>
    <col min="7" max="7" width="12.42578125" bestFit="1" customWidth="1"/>
    <col min="9" max="10" width="12.42578125" bestFit="1" customWidth="1"/>
    <col min="11" max="11" width="14" bestFit="1" customWidth="1"/>
  </cols>
  <sheetData>
    <row r="1" spans="1:11" ht="15.75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3" spans="1:11" ht="15.75" x14ac:dyDescent="0.25">
      <c r="A3" s="26" t="s">
        <v>26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6" spans="1:11" x14ac:dyDescent="0.25">
      <c r="A6" s="1" t="s">
        <v>2</v>
      </c>
      <c r="B6" s="9" t="s">
        <v>18</v>
      </c>
      <c r="C6" s="2" t="s">
        <v>3</v>
      </c>
      <c r="D6" s="13" t="s">
        <v>4</v>
      </c>
      <c r="E6" s="2" t="s">
        <v>7</v>
      </c>
      <c r="F6" s="9" t="s">
        <v>8</v>
      </c>
      <c r="G6" s="2" t="s">
        <v>9</v>
      </c>
      <c r="H6" s="13" t="s">
        <v>12</v>
      </c>
      <c r="I6" s="2" t="s">
        <v>11</v>
      </c>
      <c r="J6" s="9" t="s">
        <v>11</v>
      </c>
      <c r="K6" s="3" t="s">
        <v>16</v>
      </c>
    </row>
    <row r="7" spans="1:11" x14ac:dyDescent="0.25">
      <c r="A7" s="4"/>
      <c r="B7" s="10"/>
      <c r="D7" s="10" t="s">
        <v>5</v>
      </c>
      <c r="F7" s="10"/>
      <c r="G7" s="12" t="s">
        <v>10</v>
      </c>
      <c r="H7" s="10"/>
      <c r="I7" t="s">
        <v>13</v>
      </c>
      <c r="J7" s="10" t="s">
        <v>14</v>
      </c>
      <c r="K7" s="5" t="s">
        <v>17</v>
      </c>
    </row>
    <row r="8" spans="1:11" x14ac:dyDescent="0.25">
      <c r="A8" s="6"/>
      <c r="B8" s="11"/>
      <c r="C8" s="7"/>
      <c r="D8" s="14" t="s">
        <v>6</v>
      </c>
      <c r="E8" s="7"/>
      <c r="F8" s="11"/>
      <c r="G8" s="7" t="s">
        <v>11</v>
      </c>
      <c r="H8" s="11"/>
      <c r="I8" s="7"/>
      <c r="J8" s="11" t="s">
        <v>15</v>
      </c>
      <c r="K8" s="8" t="s">
        <v>6</v>
      </c>
    </row>
    <row r="9" spans="1:11" x14ac:dyDescent="0.25">
      <c r="A9" s="4"/>
      <c r="B9" s="15" t="s">
        <v>19</v>
      </c>
      <c r="D9" s="10"/>
      <c r="F9" s="10"/>
      <c r="H9" s="10"/>
      <c r="J9" s="9"/>
      <c r="K9" s="5"/>
    </row>
    <row r="10" spans="1:11" x14ac:dyDescent="0.25">
      <c r="A10" s="4"/>
      <c r="B10" s="10"/>
      <c r="D10" s="10"/>
      <c r="F10" s="10"/>
      <c r="H10" s="10"/>
      <c r="J10" s="10"/>
      <c r="K10" s="5"/>
    </row>
    <row r="11" spans="1:11" x14ac:dyDescent="0.25">
      <c r="A11" s="4" t="s">
        <v>23</v>
      </c>
      <c r="B11" s="10" t="s">
        <v>21</v>
      </c>
      <c r="C11" s="16">
        <v>257305.5</v>
      </c>
      <c r="D11" s="17">
        <f>228830.37</f>
        <v>228830.37</v>
      </c>
      <c r="F11" s="10"/>
      <c r="G11" s="16">
        <f>+D11</f>
        <v>228830.37</v>
      </c>
      <c r="H11" s="20">
        <v>0.02</v>
      </c>
      <c r="I11" s="16">
        <f>C11*H11</f>
        <v>5146.1099999999997</v>
      </c>
      <c r="J11" s="10"/>
      <c r="K11" s="19">
        <f>SUM(D11-I11)</f>
        <v>223684.26</v>
      </c>
    </row>
    <row r="12" spans="1:11" x14ac:dyDescent="0.25">
      <c r="A12" s="4"/>
      <c r="B12" s="10"/>
      <c r="D12" s="10"/>
      <c r="F12" s="10"/>
      <c r="H12" s="10"/>
      <c r="J12" s="10"/>
      <c r="K12" s="5"/>
    </row>
    <row r="13" spans="1:11" x14ac:dyDescent="0.25">
      <c r="A13" s="6" t="s">
        <v>24</v>
      </c>
      <c r="B13" s="11" t="s">
        <v>25</v>
      </c>
      <c r="C13" s="7">
        <f>9775-888.64</f>
        <v>8886.36</v>
      </c>
      <c r="D13" s="11">
        <v>8381.73</v>
      </c>
      <c r="E13" s="7"/>
      <c r="F13" s="11"/>
      <c r="G13" s="7">
        <f>+D13</f>
        <v>8381.73</v>
      </c>
      <c r="H13" s="21">
        <v>0.02</v>
      </c>
      <c r="I13" s="22"/>
      <c r="J13" s="24">
        <f>167</f>
        <v>167</v>
      </c>
      <c r="K13" s="23">
        <f>G13-J13</f>
        <v>8214.73</v>
      </c>
    </row>
    <row r="15" spans="1:11" x14ac:dyDescent="0.25">
      <c r="I15" s="16">
        <f>SUM(I10:I14)</f>
        <v>5146.1099999999997</v>
      </c>
      <c r="J15" s="16">
        <f>SUM(J10:J14)</f>
        <v>167</v>
      </c>
      <c r="K15" s="16"/>
    </row>
  </sheetData>
  <mergeCells count="2">
    <mergeCell ref="A1:K1"/>
    <mergeCell ref="A3:K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8FDD7-5AB8-494F-A5F2-1AE6005AEE69}">
  <dimension ref="A1:M19"/>
  <sheetViews>
    <sheetView workbookViewId="0">
      <selection activeCell="B18" sqref="B18:B19"/>
    </sheetView>
  </sheetViews>
  <sheetFormatPr defaultRowHeight="15" x14ac:dyDescent="0.25"/>
  <cols>
    <col min="1" max="1" width="29.7109375" bestFit="1" customWidth="1"/>
    <col min="2" max="2" width="41.7109375" customWidth="1"/>
    <col min="3" max="3" width="10.140625" bestFit="1" customWidth="1"/>
    <col min="4" max="4" width="13.5703125" bestFit="1" customWidth="1"/>
    <col min="5" max="5" width="9.28515625" bestFit="1" customWidth="1"/>
    <col min="6" max="6" width="9.5703125" bestFit="1" customWidth="1"/>
    <col min="7" max="7" width="12.42578125" bestFit="1" customWidth="1"/>
    <col min="9" max="10" width="12.42578125" bestFit="1" customWidth="1"/>
    <col min="11" max="11" width="14" bestFit="1" customWidth="1"/>
    <col min="13" max="13" width="10.140625" bestFit="1" customWidth="1"/>
  </cols>
  <sheetData>
    <row r="1" spans="1:13" ht="15.75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3" spans="1:13" ht="15.75" x14ac:dyDescent="0.25">
      <c r="A3" s="26" t="s">
        <v>27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6" spans="1:13" x14ac:dyDescent="0.25">
      <c r="A6" s="1" t="s">
        <v>2</v>
      </c>
      <c r="B6" s="9" t="s">
        <v>18</v>
      </c>
      <c r="C6" s="2" t="s">
        <v>3</v>
      </c>
      <c r="D6" s="13" t="s">
        <v>4</v>
      </c>
      <c r="E6" s="2" t="s">
        <v>7</v>
      </c>
      <c r="F6" s="9" t="s">
        <v>8</v>
      </c>
      <c r="G6" s="2" t="s">
        <v>9</v>
      </c>
      <c r="H6" s="13" t="s">
        <v>12</v>
      </c>
      <c r="I6" s="2" t="s">
        <v>11</v>
      </c>
      <c r="J6" s="9" t="s">
        <v>11</v>
      </c>
      <c r="K6" s="3" t="s">
        <v>16</v>
      </c>
    </row>
    <row r="7" spans="1:13" x14ac:dyDescent="0.25">
      <c r="A7" s="4"/>
      <c r="B7" s="10"/>
      <c r="D7" s="10" t="s">
        <v>5</v>
      </c>
      <c r="F7" s="10"/>
      <c r="G7" s="12" t="s">
        <v>10</v>
      </c>
      <c r="H7" s="10"/>
      <c r="I7" t="s">
        <v>13</v>
      </c>
      <c r="J7" s="10" t="s">
        <v>14</v>
      </c>
      <c r="K7" s="5" t="s">
        <v>17</v>
      </c>
    </row>
    <row r="8" spans="1:13" x14ac:dyDescent="0.25">
      <c r="A8" s="6"/>
      <c r="B8" s="11"/>
      <c r="C8" s="7"/>
      <c r="D8" s="14" t="s">
        <v>6</v>
      </c>
      <c r="E8" s="7"/>
      <c r="F8" s="11"/>
      <c r="G8" s="7" t="s">
        <v>11</v>
      </c>
      <c r="H8" s="11"/>
      <c r="I8" s="7"/>
      <c r="J8" s="11" t="s">
        <v>15</v>
      </c>
      <c r="K8" s="8" t="s">
        <v>6</v>
      </c>
    </row>
    <row r="9" spans="1:13" x14ac:dyDescent="0.25">
      <c r="A9" s="4"/>
      <c r="B9" s="15" t="s">
        <v>19</v>
      </c>
      <c r="D9" s="10"/>
      <c r="F9" s="10"/>
      <c r="H9" s="10"/>
      <c r="J9" s="9"/>
      <c r="K9" s="5"/>
    </row>
    <row r="10" spans="1:13" x14ac:dyDescent="0.25">
      <c r="A10" s="4"/>
      <c r="B10" s="10"/>
      <c r="D10" s="10"/>
      <c r="F10" s="10"/>
      <c r="H10" s="10"/>
      <c r="J10" s="10"/>
      <c r="K10" s="5"/>
    </row>
    <row r="11" spans="1:13" x14ac:dyDescent="0.25">
      <c r="A11" s="4" t="s">
        <v>23</v>
      </c>
      <c r="B11" s="10" t="s">
        <v>21</v>
      </c>
      <c r="C11" s="16">
        <v>257305.5</v>
      </c>
      <c r="D11" s="19">
        <f>223684.26</f>
        <v>223684.26</v>
      </c>
      <c r="F11" s="10"/>
      <c r="G11" s="16">
        <f>+D11</f>
        <v>223684.26</v>
      </c>
      <c r="H11" s="20">
        <v>0.02</v>
      </c>
      <c r="I11" s="16">
        <f>C11*H11</f>
        <v>5146.1099999999997</v>
      </c>
      <c r="J11" s="10"/>
      <c r="K11" s="19">
        <f>SUM(D11-I11)</f>
        <v>218538.15000000002</v>
      </c>
      <c r="M11" s="16"/>
    </row>
    <row r="12" spans="1:13" x14ac:dyDescent="0.25">
      <c r="A12" s="4"/>
      <c r="B12" s="10"/>
      <c r="D12" s="10"/>
      <c r="F12" s="10"/>
      <c r="H12" s="10"/>
      <c r="J12" s="10"/>
      <c r="K12" s="5"/>
    </row>
    <row r="13" spans="1:13" x14ac:dyDescent="0.25">
      <c r="A13" s="6" t="s">
        <v>24</v>
      </c>
      <c r="B13" s="11" t="s">
        <v>25</v>
      </c>
      <c r="C13" s="7">
        <f>9775-888.64</f>
        <v>8886.36</v>
      </c>
      <c r="D13" s="11">
        <v>8214.73</v>
      </c>
      <c r="E13" s="7"/>
      <c r="F13" s="11"/>
      <c r="G13" s="7">
        <f>+D13</f>
        <v>8214.73</v>
      </c>
      <c r="H13" s="21">
        <v>0.02</v>
      </c>
      <c r="I13" s="22"/>
      <c r="J13" s="24">
        <f>G13*0.02</f>
        <v>164.2946</v>
      </c>
      <c r="K13" s="23">
        <f>D13-J13</f>
        <v>8050.4353999999994</v>
      </c>
    </row>
    <row r="15" spans="1:13" x14ac:dyDescent="0.25">
      <c r="I15" s="16">
        <f>SUM(I10:I14)</f>
        <v>5146.1099999999997</v>
      </c>
      <c r="J15" s="16">
        <f>SUM(J10:J14)</f>
        <v>164.2946</v>
      </c>
      <c r="K15" s="16"/>
    </row>
    <row r="19" spans="11:11" x14ac:dyDescent="0.25">
      <c r="K19" s="25"/>
    </row>
  </sheetData>
  <mergeCells count="2">
    <mergeCell ref="A1:K1"/>
    <mergeCell ref="A3:K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7CFA3-6240-491D-B9E5-BC8D0CBA3723}">
  <dimension ref="A1:M15"/>
  <sheetViews>
    <sheetView workbookViewId="0">
      <selection activeCell="I11" sqref="I11"/>
    </sheetView>
  </sheetViews>
  <sheetFormatPr defaultRowHeight="15" x14ac:dyDescent="0.25"/>
  <cols>
    <col min="3" max="3" width="10.140625" bestFit="1" customWidth="1"/>
    <col min="4" max="4" width="13.5703125" bestFit="1" customWidth="1"/>
    <col min="7" max="7" width="12.42578125" bestFit="1" customWidth="1"/>
    <col min="11" max="11" width="14" bestFit="1" customWidth="1"/>
  </cols>
  <sheetData>
    <row r="1" spans="1:13" ht="15.75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3" spans="1:13" ht="15.75" x14ac:dyDescent="0.25">
      <c r="A3" s="26" t="s">
        <v>27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6" spans="1:13" x14ac:dyDescent="0.25">
      <c r="A6" s="1" t="s">
        <v>2</v>
      </c>
      <c r="B6" s="9" t="s">
        <v>18</v>
      </c>
      <c r="C6" s="2" t="s">
        <v>3</v>
      </c>
      <c r="D6" s="13" t="s">
        <v>4</v>
      </c>
      <c r="E6" s="2" t="s">
        <v>7</v>
      </c>
      <c r="F6" s="9" t="s">
        <v>8</v>
      </c>
      <c r="G6" s="2" t="s">
        <v>9</v>
      </c>
      <c r="H6" s="13" t="s">
        <v>12</v>
      </c>
      <c r="I6" s="2" t="s">
        <v>11</v>
      </c>
      <c r="J6" s="9" t="s">
        <v>11</v>
      </c>
      <c r="K6" s="3" t="s">
        <v>16</v>
      </c>
    </row>
    <row r="7" spans="1:13" x14ac:dyDescent="0.25">
      <c r="A7" s="4"/>
      <c r="B7" s="10"/>
      <c r="D7" s="10" t="s">
        <v>5</v>
      </c>
      <c r="F7" s="10"/>
      <c r="G7" s="12" t="s">
        <v>10</v>
      </c>
      <c r="H7" s="10"/>
      <c r="I7" t="s">
        <v>13</v>
      </c>
      <c r="J7" s="10" t="s">
        <v>14</v>
      </c>
      <c r="K7" s="5" t="s">
        <v>17</v>
      </c>
    </row>
    <row r="8" spans="1:13" x14ac:dyDescent="0.25">
      <c r="A8" s="6"/>
      <c r="B8" s="11"/>
      <c r="C8" s="7"/>
      <c r="D8" s="14" t="s">
        <v>6</v>
      </c>
      <c r="E8" s="7"/>
      <c r="F8" s="11"/>
      <c r="G8" s="7" t="s">
        <v>11</v>
      </c>
      <c r="H8" s="11"/>
      <c r="I8" s="7"/>
      <c r="J8" s="11" t="s">
        <v>15</v>
      </c>
      <c r="K8" s="8" t="s">
        <v>6</v>
      </c>
    </row>
    <row r="9" spans="1:13" x14ac:dyDescent="0.25">
      <c r="A9" s="4"/>
      <c r="B9" s="15" t="s">
        <v>19</v>
      </c>
      <c r="D9" s="10"/>
      <c r="F9" s="10"/>
      <c r="H9" s="10"/>
      <c r="J9" s="9"/>
      <c r="K9" s="5"/>
    </row>
    <row r="10" spans="1:13" x14ac:dyDescent="0.25">
      <c r="A10" s="4"/>
      <c r="B10" s="10"/>
      <c r="D10" s="10"/>
      <c r="F10" s="10"/>
      <c r="H10" s="10"/>
      <c r="J10" s="10"/>
      <c r="K10" s="5"/>
    </row>
    <row r="11" spans="1:13" x14ac:dyDescent="0.25">
      <c r="A11" s="4" t="s">
        <v>23</v>
      </c>
      <c r="B11" s="10" t="s">
        <v>21</v>
      </c>
      <c r="C11" s="16">
        <v>257305.5</v>
      </c>
      <c r="D11" s="19">
        <v>218538.15</v>
      </c>
      <c r="F11" s="10"/>
      <c r="G11" s="16">
        <f>+D11</f>
        <v>218538.15</v>
      </c>
      <c r="H11" s="20">
        <v>0.02</v>
      </c>
      <c r="I11" s="16">
        <f>C11*H11</f>
        <v>5146.1099999999997</v>
      </c>
      <c r="J11" s="10"/>
      <c r="K11" s="19">
        <f>SUM(D11-I11)</f>
        <v>213392.04</v>
      </c>
      <c r="M11" s="16"/>
    </row>
    <row r="12" spans="1:13" x14ac:dyDescent="0.25">
      <c r="A12" s="4"/>
      <c r="B12" s="10"/>
      <c r="D12" s="10"/>
      <c r="F12" s="10"/>
      <c r="H12" s="10"/>
      <c r="J12" s="10"/>
      <c r="K12" s="5"/>
    </row>
    <row r="13" spans="1:13" x14ac:dyDescent="0.25">
      <c r="A13" s="6" t="s">
        <v>24</v>
      </c>
      <c r="B13" s="11" t="s">
        <v>25</v>
      </c>
      <c r="C13" s="7">
        <f>9775-888.64</f>
        <v>8886.36</v>
      </c>
      <c r="D13" s="11">
        <v>8050.44</v>
      </c>
      <c r="E13" s="7"/>
      <c r="F13" s="11"/>
      <c r="G13" s="7">
        <f>+D13</f>
        <v>8050.44</v>
      </c>
      <c r="H13" s="21">
        <v>0.02</v>
      </c>
      <c r="I13" s="22"/>
      <c r="J13" s="24">
        <f>G13*0.02</f>
        <v>161.00880000000001</v>
      </c>
      <c r="K13" s="23">
        <f>D13-J13</f>
        <v>7889.4312</v>
      </c>
    </row>
    <row r="15" spans="1:13" x14ac:dyDescent="0.25">
      <c r="I15">
        <f>SUM(I9:I14)</f>
        <v>5146.1099999999997</v>
      </c>
      <c r="J15" s="25">
        <f>SUM(J10:J14)</f>
        <v>161.00880000000001</v>
      </c>
    </row>
  </sheetData>
  <mergeCells count="2">
    <mergeCell ref="A1:K1"/>
    <mergeCell ref="A3:K3"/>
  </mergeCells>
  <pageMargins left="0.7" right="0.7" top="0.75" bottom="0.75" header="0.3" footer="0.3"/>
  <pageSetup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C27B5-B621-4FF8-BED5-DE33B3A35142}">
  <dimension ref="A1:M15"/>
  <sheetViews>
    <sheetView tabSelected="1" workbookViewId="0">
      <selection activeCell="A13" sqref="A13"/>
    </sheetView>
  </sheetViews>
  <sheetFormatPr defaultRowHeight="15" x14ac:dyDescent="0.25"/>
  <cols>
    <col min="1" max="1" width="29.7109375" bestFit="1" customWidth="1"/>
    <col min="2" max="2" width="40" bestFit="1" customWidth="1"/>
    <col min="3" max="3" width="10.140625" bestFit="1" customWidth="1"/>
    <col min="4" max="4" width="13.5703125" bestFit="1" customWidth="1"/>
    <col min="7" max="7" width="12.42578125" bestFit="1" customWidth="1"/>
    <col min="11" max="11" width="14" bestFit="1" customWidth="1"/>
  </cols>
  <sheetData>
    <row r="1" spans="1:13" ht="15.75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3" spans="1:13" ht="15.75" x14ac:dyDescent="0.25">
      <c r="A3" s="26" t="s">
        <v>28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6" spans="1:13" x14ac:dyDescent="0.25">
      <c r="A6" s="1" t="s">
        <v>2</v>
      </c>
      <c r="B6" s="9" t="s">
        <v>18</v>
      </c>
      <c r="C6" s="2" t="s">
        <v>3</v>
      </c>
      <c r="D6" s="13" t="s">
        <v>4</v>
      </c>
      <c r="E6" s="2" t="s">
        <v>7</v>
      </c>
      <c r="F6" s="9" t="s">
        <v>8</v>
      </c>
      <c r="G6" s="2" t="s">
        <v>9</v>
      </c>
      <c r="H6" s="13" t="s">
        <v>12</v>
      </c>
      <c r="I6" s="2" t="s">
        <v>11</v>
      </c>
      <c r="J6" s="9" t="s">
        <v>11</v>
      </c>
      <c r="K6" s="3" t="s">
        <v>16</v>
      </c>
    </row>
    <row r="7" spans="1:13" x14ac:dyDescent="0.25">
      <c r="A7" s="4"/>
      <c r="B7" s="10"/>
      <c r="D7" s="10" t="s">
        <v>5</v>
      </c>
      <c r="F7" s="10"/>
      <c r="G7" s="12" t="s">
        <v>10</v>
      </c>
      <c r="H7" s="10"/>
      <c r="I7" t="s">
        <v>13</v>
      </c>
      <c r="J7" s="10" t="s">
        <v>14</v>
      </c>
      <c r="K7" s="5" t="s">
        <v>17</v>
      </c>
    </row>
    <row r="8" spans="1:13" x14ac:dyDescent="0.25">
      <c r="A8" s="6"/>
      <c r="B8" s="11"/>
      <c r="C8" s="7"/>
      <c r="D8" s="14" t="s">
        <v>6</v>
      </c>
      <c r="E8" s="7"/>
      <c r="F8" s="11"/>
      <c r="G8" s="7" t="s">
        <v>11</v>
      </c>
      <c r="H8" s="11"/>
      <c r="I8" s="7"/>
      <c r="J8" s="11" t="s">
        <v>15</v>
      </c>
      <c r="K8" s="8" t="s">
        <v>6</v>
      </c>
    </row>
    <row r="9" spans="1:13" x14ac:dyDescent="0.25">
      <c r="A9" s="4"/>
      <c r="B9" s="15" t="s">
        <v>19</v>
      </c>
      <c r="D9" s="10"/>
      <c r="F9" s="10"/>
      <c r="H9" s="10"/>
      <c r="J9" s="9"/>
      <c r="K9" s="5"/>
    </row>
    <row r="10" spans="1:13" x14ac:dyDescent="0.25">
      <c r="A10" s="4"/>
      <c r="B10" s="10"/>
      <c r="D10" s="10"/>
      <c r="F10" s="10"/>
      <c r="H10" s="10"/>
      <c r="J10" s="10"/>
      <c r="K10" s="5"/>
    </row>
    <row r="11" spans="1:13" x14ac:dyDescent="0.25">
      <c r="A11" s="4" t="s">
        <v>23</v>
      </c>
      <c r="B11" s="10" t="s">
        <v>21</v>
      </c>
      <c r="C11" s="16">
        <v>257305.5</v>
      </c>
      <c r="D11" s="19">
        <v>213392.04</v>
      </c>
      <c r="F11" s="10"/>
      <c r="G11" s="16">
        <f>+D11</f>
        <v>213392.04</v>
      </c>
      <c r="H11" s="20">
        <v>0.02</v>
      </c>
      <c r="I11" s="16">
        <f>C11*H11</f>
        <v>5146.1099999999997</v>
      </c>
      <c r="J11" s="10"/>
      <c r="K11" s="19">
        <f>SUM(D11-I11)</f>
        <v>208245.93000000002</v>
      </c>
      <c r="M11" s="16"/>
    </row>
    <row r="12" spans="1:13" x14ac:dyDescent="0.25">
      <c r="A12" s="4"/>
      <c r="B12" s="10"/>
      <c r="D12" s="10"/>
      <c r="F12" s="10"/>
      <c r="H12" s="10"/>
      <c r="J12" s="10"/>
      <c r="K12" s="5"/>
    </row>
    <row r="13" spans="1:13" x14ac:dyDescent="0.25">
      <c r="A13" s="6" t="s">
        <v>24</v>
      </c>
      <c r="B13" s="11" t="s">
        <v>25</v>
      </c>
      <c r="C13" s="7">
        <f>9775-888.64</f>
        <v>8886.36</v>
      </c>
      <c r="D13" s="11">
        <v>7889.43</v>
      </c>
      <c r="E13" s="7"/>
      <c r="F13" s="11"/>
      <c r="G13" s="7">
        <f>+D13</f>
        <v>7889.43</v>
      </c>
      <c r="H13" s="21">
        <v>0.02</v>
      </c>
      <c r="I13" s="22"/>
      <c r="J13" s="24">
        <f>G13*0.02</f>
        <v>157.7886</v>
      </c>
      <c r="K13" s="23">
        <f>D13-J13</f>
        <v>7731.6414000000004</v>
      </c>
    </row>
    <row r="15" spans="1:13" x14ac:dyDescent="0.25">
      <c r="I15">
        <f>SUM(I9:I14)</f>
        <v>5146.1099999999997</v>
      </c>
      <c r="J15" s="25">
        <f>SUM(J10:J14)</f>
        <v>157.7886</v>
      </c>
    </row>
  </sheetData>
  <mergeCells count="2">
    <mergeCell ref="A1:K1"/>
    <mergeCell ref="A3:K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_x0020_and_x0020_Time xmlns="04fa126e-f418-4097-ab49-c34846201149" xsi:nil="true"/>
    <lcf76f155ced4ddcb4097134ff3c332f xmlns="04fa126e-f418-4097-ab49-c34846201149">
      <Terms xmlns="http://schemas.microsoft.com/office/infopath/2007/PartnerControls"/>
    </lcf76f155ced4ddcb4097134ff3c332f>
    <TaxCatchAll xmlns="ed3ef6f8-3797-4792-9ea4-30cd9e65eb7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8" ma:contentTypeDescription="Create a new document." ma:contentTypeScope="" ma:versionID="47f4eb3e8ab5fccd815e704684d2dd16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f7866a85af8c280c0a2f61d7edfafbbe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a3a3107-ee44-48e8-8dc4-a02a180e3e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c73fc073-0db4-4881-8911-51696a55097e}" ma:internalName="TaxCatchAll" ma:showField="CatchAllData" ma:web="ed3ef6f8-3797-4792-9ea4-30cd9e65e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89E139E-139F-4AEE-B32E-A1414AEB307D}">
  <ds:schemaRefs>
    <ds:schemaRef ds:uri="http://schemas.microsoft.com/office/2006/metadata/properties"/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ed3ef6f8-3797-4792-9ea4-30cd9e65eb70"/>
    <ds:schemaRef ds:uri="04fa126e-f418-4097-ab49-c34846201149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7C50587-C6D4-498F-B637-C262226239F2}"/>
</file>

<file path=customXml/itemProps3.xml><?xml version="1.0" encoding="utf-8"?>
<ds:datastoreItem xmlns:ds="http://schemas.openxmlformats.org/officeDocument/2006/customXml" ds:itemID="{BF8604D9-8145-47A4-B783-C7C2423C0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2018</vt:lpstr>
      <vt:lpstr>2019</vt:lpstr>
      <vt:lpstr>2020</vt:lpstr>
      <vt:lpstr>2021</vt:lpstr>
      <vt:lpstr>2022</vt:lpstr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Reception</dc:creator>
  <cp:lastModifiedBy>Sanja Dopud</cp:lastModifiedBy>
  <dcterms:created xsi:type="dcterms:W3CDTF">2018-03-08T03:07:04Z</dcterms:created>
  <dcterms:modified xsi:type="dcterms:W3CDTF">2023-10-12T00:21:30Z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  <property fmtid="{D5CDD505-2E9C-101B-9397-08002B2CF9AE}" pid="3" name="MediaServiceImageTags">
    <vt:lpwstr/>
  </property>
</Properties>
</file>