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Nowak - Michael - Zug SMSF\2022\Vouchers\"/>
    </mc:Choice>
  </mc:AlternateContent>
  <xr:revisionPtr revIDLastSave="0" documentId="8_{F08E3E0A-9E8C-4044-87FC-B95D2B48BF37}" xr6:coauthVersionLast="47" xr6:coauthVersionMax="47" xr10:uidLastSave="{00000000-0000-0000-0000-000000000000}"/>
  <bookViews>
    <workbookView xWindow="28680" yWindow="-120" windowWidth="29040" windowHeight="15840" activeTab="7" xr2:uid="{900285F7-243C-4BA0-B25C-2CA0D363D498}"/>
  </bookViews>
  <sheets>
    <sheet name="Per Comsec " sheetId="1" r:id="rId1"/>
    <sheet name="Date order" sheetId="2" r:id="rId2"/>
    <sheet name="MORE FOUND" sheetId="3" r:id="rId3"/>
    <sheet name="Consolidation" sheetId="4" r:id="rId4"/>
    <sheet name="Consol 1" sheetId="5" r:id="rId5"/>
    <sheet name="Consol 2" sheetId="6" r:id="rId6"/>
    <sheet name="Consol 3" sheetId="7" r:id="rId7"/>
    <sheet name="Consol 4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8" l="1"/>
  <c r="G46" i="8"/>
  <c r="H31" i="8"/>
  <c r="G31" i="8"/>
  <c r="H45" i="8"/>
  <c r="G45" i="8"/>
  <c r="E44" i="8"/>
  <c r="H44" i="8" s="1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101" i="7"/>
  <c r="E104" i="7" s="1"/>
  <c r="E106" i="7" s="1"/>
  <c r="H100" i="7"/>
  <c r="G100" i="7"/>
  <c r="H99" i="7"/>
  <c r="G99" i="7"/>
  <c r="H98" i="7"/>
  <c r="G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G83" i="7"/>
  <c r="E83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H66" i="7"/>
  <c r="H65" i="7"/>
  <c r="G65" i="7"/>
  <c r="H64" i="7"/>
  <c r="H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H55" i="7"/>
  <c r="H54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101" i="7"/>
  <c r="J101" i="7" s="1"/>
  <c r="J104" i="7" s="1"/>
  <c r="G101" i="7"/>
  <c r="H48" i="6"/>
  <c r="G48" i="6"/>
  <c r="H47" i="6"/>
  <c r="G47" i="6"/>
  <c r="H46" i="6"/>
  <c r="G46" i="6"/>
  <c r="E45" i="6"/>
  <c r="H45" i="6" s="1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10" i="5"/>
  <c r="G10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8" i="5"/>
  <c r="H68" i="5"/>
  <c r="G69" i="5"/>
  <c r="H69" i="5"/>
  <c r="G70" i="5"/>
  <c r="H70" i="5"/>
  <c r="G71" i="5"/>
  <c r="H71" i="5"/>
  <c r="G72" i="5"/>
  <c r="H72" i="5"/>
  <c r="G73" i="5"/>
  <c r="H73" i="5"/>
  <c r="G74" i="5"/>
  <c r="H74" i="5"/>
  <c r="G75" i="5"/>
  <c r="H75" i="5"/>
  <c r="G76" i="5"/>
  <c r="H76" i="5"/>
  <c r="G77" i="5"/>
  <c r="H77" i="5"/>
  <c r="G78" i="5"/>
  <c r="H78" i="5"/>
  <c r="G79" i="5"/>
  <c r="H79" i="5"/>
  <c r="G80" i="5"/>
  <c r="H80" i="5"/>
  <c r="G81" i="5"/>
  <c r="H81" i="5"/>
  <c r="G82" i="5"/>
  <c r="H82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H90" i="5"/>
  <c r="G91" i="5"/>
  <c r="H91" i="5"/>
  <c r="G92" i="5"/>
  <c r="H92" i="5"/>
  <c r="G93" i="5"/>
  <c r="H93" i="5"/>
  <c r="G94" i="5"/>
  <c r="H94" i="5"/>
  <c r="G95" i="5"/>
  <c r="H95" i="5"/>
  <c r="G96" i="5"/>
  <c r="H96" i="5"/>
  <c r="G97" i="5"/>
  <c r="H97" i="5"/>
  <c r="G98" i="5"/>
  <c r="H98" i="5"/>
  <c r="G26" i="5"/>
  <c r="H26" i="5"/>
  <c r="G99" i="5"/>
  <c r="H99" i="5"/>
  <c r="G100" i="5"/>
  <c r="H100" i="5"/>
  <c r="E83" i="5"/>
  <c r="G83" i="5" s="1"/>
  <c r="H11" i="5"/>
  <c r="G11" i="5"/>
  <c r="E91" i="4"/>
  <c r="E130" i="4" s="1"/>
  <c r="E133" i="4" s="1"/>
  <c r="E135" i="4" s="1"/>
  <c r="G91" i="4"/>
  <c r="I91" i="4" s="1"/>
  <c r="H91" i="4"/>
  <c r="H88" i="4"/>
  <c r="G88" i="4"/>
  <c r="H85" i="4"/>
  <c r="G85" i="4"/>
  <c r="H84" i="4"/>
  <c r="G84" i="4"/>
  <c r="H83" i="4"/>
  <c r="G83" i="4"/>
  <c r="H82" i="4"/>
  <c r="H81" i="4"/>
  <c r="G81" i="4"/>
  <c r="E79" i="4"/>
  <c r="H79" i="4" s="1"/>
  <c r="H73" i="4"/>
  <c r="G73" i="4"/>
  <c r="H72" i="4"/>
  <c r="G72" i="4"/>
  <c r="H71" i="4"/>
  <c r="H70" i="4"/>
  <c r="H69" i="4"/>
  <c r="G69" i="4"/>
  <c r="H68" i="4"/>
  <c r="G68" i="4"/>
  <c r="H66" i="4"/>
  <c r="G66" i="4"/>
  <c r="H65" i="4"/>
  <c r="G65" i="4"/>
  <c r="H64" i="4"/>
  <c r="H63" i="4"/>
  <c r="H62" i="4"/>
  <c r="H61" i="4"/>
  <c r="G61" i="4"/>
  <c r="H60" i="4"/>
  <c r="G60" i="4"/>
  <c r="H59" i="4"/>
  <c r="G59" i="4"/>
  <c r="H58" i="4"/>
  <c r="G58" i="4"/>
  <c r="H57" i="4"/>
  <c r="G57" i="4"/>
  <c r="H53" i="4"/>
  <c r="G53" i="4"/>
  <c r="H52" i="4"/>
  <c r="H51" i="4"/>
  <c r="G51" i="4"/>
  <c r="H50" i="4"/>
  <c r="H49" i="4"/>
  <c r="G49" i="4"/>
  <c r="H48" i="4"/>
  <c r="G48" i="4"/>
  <c r="H47" i="4"/>
  <c r="G47" i="4"/>
  <c r="H46" i="4"/>
  <c r="H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H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1" i="4"/>
  <c r="G11" i="4"/>
  <c r="H10" i="4"/>
  <c r="G10" i="4"/>
  <c r="E135" i="3"/>
  <c r="E133" i="3"/>
  <c r="E130" i="3"/>
  <c r="I91" i="3"/>
  <c r="H88" i="3"/>
  <c r="G88" i="3"/>
  <c r="H85" i="3"/>
  <c r="G85" i="3"/>
  <c r="H84" i="3"/>
  <c r="G84" i="3"/>
  <c r="H83" i="3"/>
  <c r="G83" i="3"/>
  <c r="H82" i="3"/>
  <c r="H81" i="3"/>
  <c r="G81" i="3"/>
  <c r="E79" i="3"/>
  <c r="E91" i="3" s="1"/>
  <c r="H73" i="3"/>
  <c r="G73" i="3"/>
  <c r="H72" i="3"/>
  <c r="G72" i="3"/>
  <c r="H71" i="3"/>
  <c r="H70" i="3"/>
  <c r="H69" i="3"/>
  <c r="G69" i="3"/>
  <c r="H68" i="3"/>
  <c r="G68" i="3"/>
  <c r="H66" i="3"/>
  <c r="G66" i="3"/>
  <c r="H65" i="3"/>
  <c r="G65" i="3"/>
  <c r="H64" i="3"/>
  <c r="H63" i="3"/>
  <c r="H62" i="3"/>
  <c r="H61" i="3"/>
  <c r="G61" i="3"/>
  <c r="H60" i="3"/>
  <c r="G60" i="3"/>
  <c r="H59" i="3"/>
  <c r="G59" i="3"/>
  <c r="H58" i="3"/>
  <c r="G58" i="3"/>
  <c r="H57" i="3"/>
  <c r="G57" i="3"/>
  <c r="H53" i="3"/>
  <c r="G53" i="3"/>
  <c r="H52" i="3"/>
  <c r="H51" i="3"/>
  <c r="G51" i="3"/>
  <c r="H50" i="3"/>
  <c r="H49" i="3"/>
  <c r="G49" i="3"/>
  <c r="H48" i="3"/>
  <c r="G48" i="3"/>
  <c r="H47" i="3"/>
  <c r="G47" i="3"/>
  <c r="H46" i="3"/>
  <c r="H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H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1" i="3"/>
  <c r="G11" i="3"/>
  <c r="H10" i="3"/>
  <c r="G10" i="3"/>
  <c r="O98" i="2"/>
  <c r="O95" i="2"/>
  <c r="H11" i="2"/>
  <c r="M11" i="2" s="1"/>
  <c r="H12" i="2"/>
  <c r="M12" i="2" s="1"/>
  <c r="H13" i="2"/>
  <c r="M13" i="2" s="1"/>
  <c r="H14" i="2"/>
  <c r="M14" i="2" s="1"/>
  <c r="H15" i="2"/>
  <c r="M15" i="2" s="1"/>
  <c r="H16" i="2"/>
  <c r="M16" i="2" s="1"/>
  <c r="H17" i="2"/>
  <c r="M17" i="2" s="1"/>
  <c r="H18" i="2"/>
  <c r="M18" i="2" s="1"/>
  <c r="H19" i="2"/>
  <c r="M19" i="2" s="1"/>
  <c r="H20" i="2"/>
  <c r="M20" i="2" s="1"/>
  <c r="H21" i="2"/>
  <c r="M21" i="2" s="1"/>
  <c r="H22" i="2"/>
  <c r="M22" i="2" s="1"/>
  <c r="H23" i="2"/>
  <c r="M23" i="2" s="1"/>
  <c r="H24" i="2"/>
  <c r="M24" i="2" s="1"/>
  <c r="H25" i="2"/>
  <c r="M25" i="2" s="1"/>
  <c r="H26" i="2"/>
  <c r="M26" i="2" s="1"/>
  <c r="H27" i="2"/>
  <c r="M27" i="2" s="1"/>
  <c r="H28" i="2"/>
  <c r="M28" i="2" s="1"/>
  <c r="H29" i="2"/>
  <c r="M29" i="2" s="1"/>
  <c r="H30" i="2"/>
  <c r="M30" i="2" s="1"/>
  <c r="H31" i="2"/>
  <c r="M31" i="2" s="1"/>
  <c r="H32" i="2"/>
  <c r="M32" i="2" s="1"/>
  <c r="H33" i="2"/>
  <c r="M33" i="2" s="1"/>
  <c r="H34" i="2"/>
  <c r="M34" i="2" s="1"/>
  <c r="H35" i="2"/>
  <c r="M35" i="2" s="1"/>
  <c r="H36" i="2"/>
  <c r="M36" i="2" s="1"/>
  <c r="H37" i="2"/>
  <c r="M37" i="2" s="1"/>
  <c r="H38" i="2"/>
  <c r="M38" i="2" s="1"/>
  <c r="H39" i="2"/>
  <c r="M39" i="2" s="1"/>
  <c r="H40" i="2"/>
  <c r="M40" i="2" s="1"/>
  <c r="H41" i="2"/>
  <c r="M41" i="2" s="1"/>
  <c r="H42" i="2"/>
  <c r="M42" i="2" s="1"/>
  <c r="H43" i="2"/>
  <c r="M43" i="2" s="1"/>
  <c r="H44" i="2"/>
  <c r="M44" i="2" s="1"/>
  <c r="H45" i="2"/>
  <c r="M45" i="2" s="1"/>
  <c r="H46" i="2"/>
  <c r="M46" i="2" s="1"/>
  <c r="H47" i="2"/>
  <c r="M47" i="2" s="1"/>
  <c r="H48" i="2"/>
  <c r="M48" i="2" s="1"/>
  <c r="H49" i="2"/>
  <c r="M49" i="2" s="1"/>
  <c r="H50" i="2"/>
  <c r="M50" i="2" s="1"/>
  <c r="H51" i="2"/>
  <c r="M51" i="2" s="1"/>
  <c r="H52" i="2"/>
  <c r="M52" i="2" s="1"/>
  <c r="H53" i="2"/>
  <c r="M53" i="2" s="1"/>
  <c r="H54" i="2"/>
  <c r="H55" i="2"/>
  <c r="H56" i="2"/>
  <c r="H57" i="2"/>
  <c r="M57" i="2" s="1"/>
  <c r="H58" i="2"/>
  <c r="M58" i="2" s="1"/>
  <c r="H59" i="2"/>
  <c r="M59" i="2" s="1"/>
  <c r="H60" i="2"/>
  <c r="M60" i="2" s="1"/>
  <c r="H61" i="2"/>
  <c r="M61" i="2" s="1"/>
  <c r="H62" i="2"/>
  <c r="M62" i="2" s="1"/>
  <c r="H63" i="2"/>
  <c r="M63" i="2" s="1"/>
  <c r="H64" i="2"/>
  <c r="M64" i="2" s="1"/>
  <c r="H65" i="2"/>
  <c r="M65" i="2" s="1"/>
  <c r="H66" i="2"/>
  <c r="M66" i="2" s="1"/>
  <c r="H67" i="2"/>
  <c r="H68" i="2"/>
  <c r="M68" i="2" s="1"/>
  <c r="H69" i="2"/>
  <c r="M69" i="2" s="1"/>
  <c r="H70" i="2"/>
  <c r="M70" i="2" s="1"/>
  <c r="H71" i="2"/>
  <c r="M71" i="2" s="1"/>
  <c r="H72" i="2"/>
  <c r="M72" i="2" s="1"/>
  <c r="H73" i="2"/>
  <c r="M73" i="2" s="1"/>
  <c r="H74" i="2"/>
  <c r="H75" i="2"/>
  <c r="H76" i="2"/>
  <c r="H77" i="2"/>
  <c r="H80" i="2"/>
  <c r="H81" i="2"/>
  <c r="M81" i="2" s="1"/>
  <c r="H82" i="2"/>
  <c r="M82" i="2" s="1"/>
  <c r="H83" i="2"/>
  <c r="M83" i="2" s="1"/>
  <c r="H84" i="2"/>
  <c r="M84" i="2" s="1"/>
  <c r="H85" i="2"/>
  <c r="M85" i="2" s="1"/>
  <c r="H86" i="2"/>
  <c r="H87" i="2"/>
  <c r="H88" i="2"/>
  <c r="M88" i="2" s="1"/>
  <c r="H10" i="2"/>
  <c r="M10" i="2" s="1"/>
  <c r="G11" i="2"/>
  <c r="L11" i="2" s="1"/>
  <c r="G12" i="2"/>
  <c r="G13" i="2"/>
  <c r="L13" i="2" s="1"/>
  <c r="G14" i="2"/>
  <c r="L14" i="2" s="1"/>
  <c r="G15" i="2"/>
  <c r="L15" i="2" s="1"/>
  <c r="G16" i="2"/>
  <c r="L16" i="2" s="1"/>
  <c r="G17" i="2"/>
  <c r="L17" i="2" s="1"/>
  <c r="G18" i="2"/>
  <c r="L18" i="2" s="1"/>
  <c r="G19" i="2"/>
  <c r="L19" i="2" s="1"/>
  <c r="G20" i="2"/>
  <c r="G21" i="2"/>
  <c r="G22" i="2"/>
  <c r="L22" i="2" s="1"/>
  <c r="G23" i="2"/>
  <c r="L23" i="2" s="1"/>
  <c r="G24" i="2"/>
  <c r="L24" i="2" s="1"/>
  <c r="G25" i="2"/>
  <c r="L25" i="2" s="1"/>
  <c r="G26" i="2"/>
  <c r="L26" i="2" s="1"/>
  <c r="G27" i="2"/>
  <c r="L27" i="2" s="1"/>
  <c r="G28" i="2"/>
  <c r="L28" i="2" s="1"/>
  <c r="G29" i="2"/>
  <c r="L29" i="2" s="1"/>
  <c r="G30" i="2"/>
  <c r="L30" i="2" s="1"/>
  <c r="G31" i="2"/>
  <c r="L31" i="2" s="1"/>
  <c r="G32" i="2"/>
  <c r="L32" i="2" s="1"/>
  <c r="G33" i="2"/>
  <c r="L33" i="2" s="1"/>
  <c r="G34" i="2"/>
  <c r="L34" i="2" s="1"/>
  <c r="G35" i="2"/>
  <c r="L35" i="2" s="1"/>
  <c r="G36" i="2"/>
  <c r="L36" i="2" s="1"/>
  <c r="G37" i="2"/>
  <c r="L37" i="2" s="1"/>
  <c r="G38" i="2"/>
  <c r="L38" i="2" s="1"/>
  <c r="G39" i="2"/>
  <c r="L39" i="2" s="1"/>
  <c r="G40" i="2"/>
  <c r="L40" i="2" s="1"/>
  <c r="G41" i="2"/>
  <c r="L41" i="2" s="1"/>
  <c r="G42" i="2"/>
  <c r="L42" i="2" s="1"/>
  <c r="G43" i="2"/>
  <c r="L43" i="2" s="1"/>
  <c r="G44" i="2"/>
  <c r="L44" i="2" s="1"/>
  <c r="G45" i="2"/>
  <c r="G46" i="2"/>
  <c r="G47" i="2"/>
  <c r="L47" i="2" s="1"/>
  <c r="G48" i="2"/>
  <c r="L48" i="2" s="1"/>
  <c r="G49" i="2"/>
  <c r="L49" i="2" s="1"/>
  <c r="G50" i="2"/>
  <c r="G51" i="2"/>
  <c r="L51" i="2" s="1"/>
  <c r="G52" i="2"/>
  <c r="G53" i="2"/>
  <c r="L53" i="2" s="1"/>
  <c r="G54" i="2"/>
  <c r="G55" i="2"/>
  <c r="G56" i="2"/>
  <c r="G57" i="2"/>
  <c r="L57" i="2" s="1"/>
  <c r="G58" i="2"/>
  <c r="L58" i="2" s="1"/>
  <c r="G59" i="2"/>
  <c r="L59" i="2" s="1"/>
  <c r="G60" i="2"/>
  <c r="L60" i="2" s="1"/>
  <c r="G61" i="2"/>
  <c r="L61" i="2" s="1"/>
  <c r="G62" i="2"/>
  <c r="G63" i="2"/>
  <c r="G64" i="2"/>
  <c r="G65" i="2"/>
  <c r="L65" i="2" s="1"/>
  <c r="G66" i="2"/>
  <c r="L66" i="2" s="1"/>
  <c r="G67" i="2"/>
  <c r="L67" i="2" s="1"/>
  <c r="G68" i="2"/>
  <c r="L68" i="2" s="1"/>
  <c r="G69" i="2"/>
  <c r="L69" i="2" s="1"/>
  <c r="G70" i="2"/>
  <c r="G71" i="2"/>
  <c r="G72" i="2"/>
  <c r="L72" i="2" s="1"/>
  <c r="G73" i="2"/>
  <c r="L73" i="2" s="1"/>
  <c r="G74" i="2"/>
  <c r="G75" i="2"/>
  <c r="G76" i="2"/>
  <c r="G77" i="2"/>
  <c r="G80" i="2"/>
  <c r="L80" i="2" s="1"/>
  <c r="G81" i="2"/>
  <c r="L81" i="2" s="1"/>
  <c r="G82" i="2"/>
  <c r="G83" i="2"/>
  <c r="L83" i="2" s="1"/>
  <c r="G84" i="2"/>
  <c r="L84" i="2" s="1"/>
  <c r="G85" i="2"/>
  <c r="L85" i="2" s="1"/>
  <c r="G86" i="2"/>
  <c r="L86" i="2" s="1"/>
  <c r="G87" i="2"/>
  <c r="L87" i="2" s="1"/>
  <c r="G88" i="2"/>
  <c r="L88" i="2" s="1"/>
  <c r="G10" i="2"/>
  <c r="L10" i="2" s="1"/>
  <c r="E79" i="2"/>
  <c r="H78" i="2" s="1"/>
  <c r="E91" i="1"/>
  <c r="E80" i="1"/>
  <c r="H47" i="8" l="1"/>
  <c r="E47" i="8"/>
  <c r="E50" i="8" s="1"/>
  <c r="E52" i="8" s="1"/>
  <c r="G44" i="8"/>
  <c r="G47" i="8" s="1"/>
  <c r="H49" i="6"/>
  <c r="E49" i="6"/>
  <c r="E52" i="6" s="1"/>
  <c r="E54" i="6" s="1"/>
  <c r="G45" i="6"/>
  <c r="G49" i="6" s="1"/>
  <c r="G101" i="5"/>
  <c r="E101" i="5"/>
  <c r="E104" i="5" s="1"/>
  <c r="E106" i="5" s="1"/>
  <c r="H83" i="5"/>
  <c r="H101" i="5" s="1"/>
  <c r="G79" i="4"/>
  <c r="G91" i="3"/>
  <c r="G79" i="3"/>
  <c r="H79" i="3"/>
  <c r="H91" i="3" s="1"/>
  <c r="H79" i="2"/>
  <c r="M79" i="2" s="1"/>
  <c r="M91" i="2" s="1"/>
  <c r="G79" i="2"/>
  <c r="L79" i="2" s="1"/>
  <c r="L91" i="2" s="1"/>
  <c r="E91" i="2"/>
  <c r="G78" i="2"/>
  <c r="G91" i="2" s="1"/>
  <c r="I91" i="2" s="1"/>
  <c r="O97" i="2" s="1"/>
  <c r="O99" i="2" s="1"/>
  <c r="H91" i="2"/>
  <c r="J47" i="8" l="1"/>
  <c r="J50" i="8" s="1"/>
  <c r="J49" i="6"/>
  <c r="J101" i="5"/>
  <c r="O100" i="2"/>
  <c r="O91" i="2"/>
</calcChain>
</file>

<file path=xl/sharedStrings.xml><?xml version="1.0" encoding="utf-8"?>
<sst xmlns="http://schemas.openxmlformats.org/spreadsheetml/2006/main" count="1306" uniqueCount="46">
  <si>
    <t>Zug Super Fund</t>
  </si>
  <si>
    <t>Year ended 30 June 2022</t>
  </si>
  <si>
    <t>Shares in listed Companys - bought and sold</t>
  </si>
  <si>
    <t>Date</t>
  </si>
  <si>
    <t>ASX Code</t>
  </si>
  <si>
    <t>Number</t>
  </si>
  <si>
    <t>A2M</t>
  </si>
  <si>
    <t>Settlement</t>
  </si>
  <si>
    <t>Buy / (Sell)</t>
  </si>
  <si>
    <t>Buy/Sell</t>
  </si>
  <si>
    <t>$</t>
  </si>
  <si>
    <t>Sell</t>
  </si>
  <si>
    <t>Buy</t>
  </si>
  <si>
    <t>ASB</t>
  </si>
  <si>
    <t>BBN</t>
  </si>
  <si>
    <t>BKI</t>
  </si>
  <si>
    <t>BKW</t>
  </si>
  <si>
    <t>EAI</t>
  </si>
  <si>
    <t>EDV</t>
  </si>
  <si>
    <t>FANG</t>
  </si>
  <si>
    <t>MCSI</t>
  </si>
  <si>
    <t>NXT</t>
  </si>
  <si>
    <t>ORI</t>
  </si>
  <si>
    <t>PMGOLD</t>
  </si>
  <si>
    <t>RDC</t>
  </si>
  <si>
    <t>WAM</t>
  </si>
  <si>
    <t>WOW</t>
  </si>
  <si>
    <t>VHY</t>
  </si>
  <si>
    <t>Buys</t>
  </si>
  <si>
    <t>Sells</t>
  </si>
  <si>
    <t>Ledger was</t>
  </si>
  <si>
    <t>ledger now</t>
  </si>
  <si>
    <t>CORRECTIONS</t>
  </si>
  <si>
    <t>XLS report was</t>
  </si>
  <si>
    <t>Bal S/Be</t>
  </si>
  <si>
    <t>CHECK</t>
  </si>
  <si>
    <t>ADJUSTED REPORT</t>
  </si>
  <si>
    <t>Aplication</t>
  </si>
  <si>
    <t>ARG</t>
  </si>
  <si>
    <t>CLW</t>
  </si>
  <si>
    <t>HM1</t>
  </si>
  <si>
    <t>MFG</t>
  </si>
  <si>
    <t>VAS</t>
  </si>
  <si>
    <t>VTS</t>
  </si>
  <si>
    <t>Ledger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</si>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</sst>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C09]d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164" fontId="0" fillId="0" borderId="0" xfId="1" applyNumberFormat="1" applyFont="1"/>
    <xf numFmtId="41" fontId="0" fillId="0" borderId="0" xfId="1" applyNumberFormat="1" applyFont="1"/>
    <xf numFmtId="43" fontId="2" fillId="0" borderId="0" xfId="1" applyFont="1"/>
    <xf numFmtId="43" fontId="0" fillId="2" borderId="0" xfId="1" applyFont="1" applyFill="1"/>
    <xf numFmtId="43" fontId="0" fillId="0" borderId="1" xfId="1" applyFont="1" applyBorder="1"/>
    <xf numFmtId="43" fontId="0" fillId="0" borderId="0" xfId="1" applyFont="1" applyFill="1"/>
    <xf numFmtId="43" fontId="0" fillId="0" borderId="0" xfId="1" applyFont="1" applyBorder="1"/>
    <xf numFmtId="43" fontId="0" fillId="2" borderId="2" xfId="1" applyFont="1" applyFill="1" applyBorder="1"/>
    <xf numFmtId="43" fontId="0" fillId="2" borderId="3" xfId="1" applyFont="1" applyFill="1" applyBorder="1"/>
    <xf numFmtId="43" fontId="0" fillId="2" borderId="4" xfId="1" applyFont="1" applyFill="1" applyBorder="1"/>
    <xf numFmtId="43" fontId="0" fillId="2" borderId="5" xfId="1" applyFont="1" applyFill="1" applyBorder="1"/>
    <xf numFmtId="43" fontId="0" fillId="2" borderId="6" xfId="1" applyFont="1" applyFill="1" applyBorder="1"/>
    <xf numFmtId="43" fontId="0" fillId="2" borderId="7" xfId="1" applyFont="1" applyFill="1" applyBorder="1"/>
    <xf numFmtId="43" fontId="0" fillId="2" borderId="0" xfId="1" applyFont="1" applyFill="1" applyBorder="1"/>
    <xf numFmtId="43" fontId="3" fillId="0" borderId="0" xfId="1" applyFont="1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9" fontId="0" fillId="0" borderId="0" xfId="0" applyNumberFormat="1"/>
    <xf numFmtId="43" fontId="0" fillId="3" borderId="0" xfId="1" applyFont="1" applyFill="1"/>
    <xf numFmtId="43" fontId="0" fillId="2" borderId="8" xfId="1" applyFont="1" applyFill="1" applyBorder="1"/>
    <xf numFmtId="43" fontId="0" fillId="2" borderId="11" xfId="1" applyFont="1" applyFill="1" applyBorder="1"/>
    <xf numFmtId="43" fontId="0" fillId="2" borderId="10" xfId="1" applyFont="1" applyFill="1" applyBorder="1"/>
    <xf numFmtId="43" fontId="0" fillId="2" borderId="12" xfId="1" applyFont="1" applyFill="1" applyBorder="1"/>
    <xf numFmtId="43" fontId="0" fillId="2" borderId="13" xfId="1" applyFont="1" applyFill="1" applyBorder="1"/>
    <xf numFmtId="43" fontId="0" fillId="2" borderId="9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749C-1C57-49F3-9DB2-9BC0DC5508BA}">
  <dimension ref="A2:E92"/>
  <sheetViews>
    <sheetView topLeftCell="A40" workbookViewId="0">
      <selection activeCell="A11" sqref="A11"/>
    </sheetView>
  </sheetViews>
  <sheetFormatPr defaultRowHeight="15" x14ac:dyDescent="0.25"/>
  <cols>
    <col min="1" max="1" width="11.85546875" style="2" customWidth="1"/>
    <col min="2" max="2" width="11.28515625" style="1" customWidth="1"/>
    <col min="3" max="4" width="9.140625" style="3"/>
    <col min="5" max="5" width="12.7109375" style="1" customWidth="1"/>
    <col min="6" max="16384" width="9.140625" style="1"/>
  </cols>
  <sheetData>
    <row r="2" spans="1:5" x14ac:dyDescent="0.25">
      <c r="B2" s="4" t="s">
        <v>0</v>
      </c>
    </row>
    <row r="3" spans="1:5" x14ac:dyDescent="0.25">
      <c r="B3" s="4"/>
    </row>
    <row r="4" spans="1:5" x14ac:dyDescent="0.25">
      <c r="B4" s="4" t="s">
        <v>1</v>
      </c>
    </row>
    <row r="5" spans="1:5" x14ac:dyDescent="0.25">
      <c r="B5" s="4"/>
    </row>
    <row r="6" spans="1:5" x14ac:dyDescent="0.25">
      <c r="B6" s="4" t="s">
        <v>2</v>
      </c>
    </row>
    <row r="7" spans="1:5" x14ac:dyDescent="0.25">
      <c r="A7" s="2" t="s">
        <v>7</v>
      </c>
      <c r="E7" s="1" t="s">
        <v>10</v>
      </c>
    </row>
    <row r="8" spans="1:5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</row>
    <row r="10" spans="1:5" x14ac:dyDescent="0.25">
      <c r="A10" s="2">
        <v>44473</v>
      </c>
      <c r="B10" s="1" t="s">
        <v>6</v>
      </c>
      <c r="C10" s="3">
        <v>1000</v>
      </c>
      <c r="D10" s="3" t="s">
        <v>11</v>
      </c>
      <c r="E10" s="1">
        <v>-6130.05</v>
      </c>
    </row>
    <row r="11" spans="1:5" x14ac:dyDescent="0.25">
      <c r="A11" s="2">
        <v>44439</v>
      </c>
      <c r="B11" s="1" t="s">
        <v>6</v>
      </c>
      <c r="C11" s="3">
        <v>1000</v>
      </c>
      <c r="D11" s="3" t="s">
        <v>12</v>
      </c>
      <c r="E11" s="1">
        <v>5999.95</v>
      </c>
    </row>
    <row r="12" spans="1:5" x14ac:dyDescent="0.25">
      <c r="A12" s="2">
        <v>44426</v>
      </c>
      <c r="B12" s="1" t="s">
        <v>6</v>
      </c>
      <c r="C12" s="3">
        <v>2400</v>
      </c>
      <c r="D12" s="3" t="s">
        <v>11</v>
      </c>
      <c r="E12" s="1">
        <v>-16266.05</v>
      </c>
    </row>
    <row r="13" spans="1:5" x14ac:dyDescent="0.25">
      <c r="A13" s="2">
        <v>44406</v>
      </c>
      <c r="B13" s="1" t="s">
        <v>6</v>
      </c>
      <c r="C13" s="3">
        <v>800</v>
      </c>
      <c r="D13" s="3" t="s">
        <v>12</v>
      </c>
      <c r="E13" s="1">
        <v>4835.95</v>
      </c>
    </row>
    <row r="14" spans="1:5" x14ac:dyDescent="0.25">
      <c r="A14" s="2">
        <v>44404</v>
      </c>
      <c r="B14" s="1" t="s">
        <v>6</v>
      </c>
      <c r="C14" s="3">
        <v>800</v>
      </c>
      <c r="D14" s="3" t="s">
        <v>12</v>
      </c>
      <c r="E14" s="1">
        <v>5419.95</v>
      </c>
    </row>
    <row r="15" spans="1:5" x14ac:dyDescent="0.25">
      <c r="A15" s="2">
        <v>44399</v>
      </c>
      <c r="B15" s="1" t="s">
        <v>6</v>
      </c>
      <c r="C15" s="3">
        <v>800</v>
      </c>
      <c r="D15" s="3" t="s">
        <v>12</v>
      </c>
      <c r="E15" s="1">
        <v>5499.95</v>
      </c>
    </row>
    <row r="16" spans="1:5" x14ac:dyDescent="0.25">
      <c r="A16" s="2">
        <v>44392</v>
      </c>
      <c r="B16" s="1" t="s">
        <v>6</v>
      </c>
      <c r="C16" s="3">
        <v>1200</v>
      </c>
      <c r="D16" s="3" t="s">
        <v>11</v>
      </c>
      <c r="E16" s="1">
        <v>-8596.0499999999993</v>
      </c>
    </row>
    <row r="17" spans="1:5" x14ac:dyDescent="0.25">
      <c r="A17" s="2">
        <v>44418</v>
      </c>
      <c r="B17" s="1" t="s">
        <v>13</v>
      </c>
      <c r="C17" s="3">
        <v>2000</v>
      </c>
      <c r="D17" s="3" t="s">
        <v>11</v>
      </c>
      <c r="E17" s="1">
        <v>-4420.05</v>
      </c>
    </row>
    <row r="18" spans="1:5" x14ac:dyDescent="0.25">
      <c r="A18" s="2">
        <v>44398</v>
      </c>
      <c r="B18" s="1" t="s">
        <v>13</v>
      </c>
      <c r="C18" s="3">
        <v>2000</v>
      </c>
      <c r="D18" s="3" t="s">
        <v>12</v>
      </c>
      <c r="E18" s="1">
        <v>4439.95</v>
      </c>
    </row>
    <row r="19" spans="1:5" x14ac:dyDescent="0.25">
      <c r="A19" s="2">
        <v>44560</v>
      </c>
      <c r="B19" s="1" t="s">
        <v>14</v>
      </c>
      <c r="C19" s="3">
        <v>2000</v>
      </c>
      <c r="D19" s="3" t="s">
        <v>11</v>
      </c>
      <c r="E19" s="1">
        <v>-11070.05</v>
      </c>
    </row>
    <row r="20" spans="1:5" x14ac:dyDescent="0.25">
      <c r="A20" s="2">
        <v>44538</v>
      </c>
      <c r="B20" s="1" t="s">
        <v>14</v>
      </c>
      <c r="C20" s="3">
        <v>1000</v>
      </c>
      <c r="D20" s="3" t="s">
        <v>12</v>
      </c>
      <c r="E20" s="1">
        <v>15419.95</v>
      </c>
    </row>
    <row r="21" spans="1:5" x14ac:dyDescent="0.25">
      <c r="A21" s="2">
        <v>44537</v>
      </c>
      <c r="B21" s="1" t="s">
        <v>14</v>
      </c>
      <c r="C21" s="3">
        <v>1000</v>
      </c>
      <c r="D21" s="3" t="s">
        <v>12</v>
      </c>
      <c r="E21" s="1">
        <v>5549.95</v>
      </c>
    </row>
    <row r="22" spans="1:5" x14ac:dyDescent="0.25">
      <c r="A22" s="2">
        <v>44477</v>
      </c>
      <c r="B22" s="1" t="s">
        <v>14</v>
      </c>
      <c r="C22" s="3">
        <v>4000</v>
      </c>
      <c r="D22" s="3" t="s">
        <v>11</v>
      </c>
      <c r="E22" s="1">
        <v>-22970.05</v>
      </c>
    </row>
    <row r="23" spans="1:5" x14ac:dyDescent="0.25">
      <c r="A23" s="2">
        <v>44426</v>
      </c>
      <c r="B23" s="1" t="s">
        <v>14</v>
      </c>
      <c r="C23" s="3">
        <v>1000</v>
      </c>
      <c r="D23" s="3" t="s">
        <v>12</v>
      </c>
      <c r="E23" s="1">
        <v>5439.95</v>
      </c>
    </row>
    <row r="24" spans="1:5" x14ac:dyDescent="0.25">
      <c r="A24" s="2">
        <v>44425</v>
      </c>
      <c r="B24" s="1" t="s">
        <v>14</v>
      </c>
      <c r="C24" s="3">
        <v>1000</v>
      </c>
      <c r="D24" s="3" t="s">
        <v>12</v>
      </c>
      <c r="E24" s="1">
        <v>5579.09</v>
      </c>
    </row>
    <row r="25" spans="1:5" x14ac:dyDescent="0.25">
      <c r="A25" s="2">
        <v>44418</v>
      </c>
      <c r="B25" s="1" t="s">
        <v>14</v>
      </c>
      <c r="C25" s="3">
        <v>1000</v>
      </c>
      <c r="D25" s="3" t="s">
        <v>12</v>
      </c>
      <c r="E25" s="1">
        <v>5989.95</v>
      </c>
    </row>
    <row r="26" spans="1:5" x14ac:dyDescent="0.25">
      <c r="A26" s="2">
        <v>44419</v>
      </c>
      <c r="B26" s="1" t="s">
        <v>14</v>
      </c>
      <c r="C26" s="3">
        <v>1000</v>
      </c>
      <c r="D26" s="3" t="s">
        <v>12</v>
      </c>
      <c r="E26" s="1">
        <v>15799.95</v>
      </c>
    </row>
    <row r="27" spans="1:5" x14ac:dyDescent="0.25">
      <c r="A27" s="2">
        <v>44414</v>
      </c>
      <c r="B27" s="1" t="s">
        <v>14</v>
      </c>
      <c r="C27" s="3">
        <v>2400</v>
      </c>
      <c r="D27" s="3" t="s">
        <v>11</v>
      </c>
      <c r="E27" s="1">
        <v>-14250.05</v>
      </c>
    </row>
    <row r="28" spans="1:5" x14ac:dyDescent="0.25">
      <c r="A28" s="2">
        <v>44642</v>
      </c>
      <c r="B28" s="1" t="s">
        <v>15</v>
      </c>
      <c r="C28" s="3">
        <v>8000</v>
      </c>
      <c r="D28" s="3" t="s">
        <v>11</v>
      </c>
      <c r="E28" s="1">
        <v>-13090.05</v>
      </c>
    </row>
    <row r="29" spans="1:5" x14ac:dyDescent="0.25">
      <c r="A29" s="2">
        <v>44620</v>
      </c>
      <c r="B29" s="1" t="s">
        <v>15</v>
      </c>
      <c r="C29" s="3">
        <v>4000</v>
      </c>
      <c r="D29" s="3" t="s">
        <v>12</v>
      </c>
      <c r="E29" s="1">
        <v>6459.95</v>
      </c>
    </row>
    <row r="30" spans="1:5" x14ac:dyDescent="0.25">
      <c r="A30" s="2">
        <v>44614</v>
      </c>
      <c r="B30" s="1" t="s">
        <v>15</v>
      </c>
      <c r="C30" s="3">
        <v>4000</v>
      </c>
      <c r="D30" s="3" t="s">
        <v>12</v>
      </c>
      <c r="E30" s="1">
        <v>6519.95</v>
      </c>
    </row>
    <row r="31" spans="1:5" x14ac:dyDescent="0.25">
      <c r="A31" s="2">
        <v>44496</v>
      </c>
      <c r="B31" s="1" t="s">
        <v>15</v>
      </c>
      <c r="C31" s="3">
        <v>18555</v>
      </c>
      <c r="D31" s="3" t="s">
        <v>11</v>
      </c>
      <c r="E31" s="1">
        <v>-30301.02</v>
      </c>
    </row>
    <row r="32" spans="1:5" x14ac:dyDescent="0.25">
      <c r="A32" s="2">
        <v>44494</v>
      </c>
      <c r="B32" s="1" t="s">
        <v>15</v>
      </c>
      <c r="C32" s="3">
        <v>9000</v>
      </c>
      <c r="D32" s="3" t="s">
        <v>11</v>
      </c>
      <c r="E32" s="1">
        <v>-14570</v>
      </c>
    </row>
    <row r="33" spans="1:5" x14ac:dyDescent="0.25">
      <c r="A33" s="2">
        <v>44491</v>
      </c>
      <c r="B33" s="1" t="s">
        <v>15</v>
      </c>
      <c r="C33" s="3">
        <v>6000</v>
      </c>
      <c r="D33" s="3" t="s">
        <v>11</v>
      </c>
      <c r="E33" s="1">
        <v>-9790.0499999999993</v>
      </c>
    </row>
    <row r="34" spans="1:5" x14ac:dyDescent="0.25">
      <c r="A34" s="2">
        <v>44441</v>
      </c>
      <c r="B34" s="1" t="s">
        <v>15</v>
      </c>
      <c r="C34" s="3">
        <v>3000</v>
      </c>
      <c r="D34" s="3" t="s">
        <v>12</v>
      </c>
      <c r="E34" s="1">
        <v>4954.95</v>
      </c>
    </row>
    <row r="35" spans="1:5" x14ac:dyDescent="0.25">
      <c r="A35" s="2">
        <v>44404</v>
      </c>
      <c r="B35" s="1" t="s">
        <v>15</v>
      </c>
      <c r="C35" s="3">
        <v>3000</v>
      </c>
      <c r="D35" s="3" t="s">
        <v>12</v>
      </c>
      <c r="E35" s="5">
        <v>4924.95</v>
      </c>
    </row>
    <row r="36" spans="1:5" x14ac:dyDescent="0.25">
      <c r="A36" s="2">
        <v>44397</v>
      </c>
      <c r="B36" s="1" t="s">
        <v>15</v>
      </c>
      <c r="C36" s="3">
        <v>3000</v>
      </c>
      <c r="D36" s="3" t="s">
        <v>12</v>
      </c>
      <c r="E36" s="1">
        <v>4864.95</v>
      </c>
    </row>
    <row r="37" spans="1:5" x14ac:dyDescent="0.25">
      <c r="A37" s="2">
        <v>44561</v>
      </c>
      <c r="B37" s="1" t="s">
        <v>16</v>
      </c>
      <c r="C37" s="3">
        <v>2200</v>
      </c>
      <c r="D37" s="3" t="s">
        <v>11</v>
      </c>
      <c r="E37" s="1">
        <v>-54384.66</v>
      </c>
    </row>
    <row r="38" spans="1:5" x14ac:dyDescent="0.25">
      <c r="A38" s="2">
        <v>44545</v>
      </c>
      <c r="B38" s="1" t="s">
        <v>16</v>
      </c>
      <c r="C38" s="3">
        <v>400</v>
      </c>
      <c r="D38" s="3" t="s">
        <v>11</v>
      </c>
      <c r="E38" s="1">
        <v>-9820.0499999999993</v>
      </c>
    </row>
    <row r="39" spans="1:5" x14ac:dyDescent="0.25">
      <c r="A39" s="2">
        <v>44515</v>
      </c>
      <c r="B39" s="1" t="s">
        <v>16</v>
      </c>
      <c r="C39" s="3">
        <v>200</v>
      </c>
      <c r="D39" s="3" t="s">
        <v>12</v>
      </c>
      <c r="E39" s="1">
        <v>4569.95</v>
      </c>
    </row>
    <row r="40" spans="1:5" x14ac:dyDescent="0.25">
      <c r="A40" s="2">
        <v>44504</v>
      </c>
      <c r="B40" s="1" t="s">
        <v>16</v>
      </c>
      <c r="C40" s="3">
        <v>200</v>
      </c>
      <c r="D40" s="3" t="s">
        <v>12</v>
      </c>
      <c r="E40" s="1">
        <v>4657.95</v>
      </c>
    </row>
    <row r="41" spans="1:5" x14ac:dyDescent="0.25">
      <c r="A41" s="2">
        <v>44501</v>
      </c>
      <c r="B41" s="1" t="s">
        <v>16</v>
      </c>
      <c r="C41" s="3">
        <v>200</v>
      </c>
      <c r="D41" s="3" t="s">
        <v>12</v>
      </c>
      <c r="E41" s="1">
        <v>4833.95</v>
      </c>
    </row>
    <row r="42" spans="1:5" x14ac:dyDescent="0.25">
      <c r="A42" s="2">
        <v>44497</v>
      </c>
      <c r="B42" s="1" t="s">
        <v>16</v>
      </c>
      <c r="C42" s="3">
        <v>200</v>
      </c>
      <c r="D42" s="3" t="s">
        <v>12</v>
      </c>
      <c r="E42" s="1">
        <v>4891.95</v>
      </c>
    </row>
    <row r="43" spans="1:5" x14ac:dyDescent="0.25">
      <c r="A43" s="2">
        <v>44461</v>
      </c>
      <c r="B43" s="1" t="s">
        <v>16</v>
      </c>
      <c r="C43" s="3">
        <v>200</v>
      </c>
      <c r="D43" s="3" t="s">
        <v>12</v>
      </c>
      <c r="E43" s="1">
        <v>4935.95</v>
      </c>
    </row>
    <row r="44" spans="1:5" x14ac:dyDescent="0.25">
      <c r="A44" s="2">
        <v>44441</v>
      </c>
      <c r="B44" s="1" t="s">
        <v>16</v>
      </c>
      <c r="C44" s="3">
        <v>200</v>
      </c>
      <c r="D44" s="3" t="s">
        <v>12</v>
      </c>
      <c r="E44" s="1">
        <v>4809.95</v>
      </c>
    </row>
    <row r="45" spans="1:5" x14ac:dyDescent="0.25">
      <c r="A45" s="2">
        <v>44428</v>
      </c>
      <c r="B45" s="1" t="s">
        <v>16</v>
      </c>
      <c r="C45" s="3">
        <v>200</v>
      </c>
      <c r="D45" s="3" t="s">
        <v>12</v>
      </c>
      <c r="E45" s="1">
        <v>4923.95</v>
      </c>
    </row>
    <row r="46" spans="1:5" x14ac:dyDescent="0.25">
      <c r="A46" s="2">
        <v>44419</v>
      </c>
      <c r="B46" s="1" t="s">
        <v>16</v>
      </c>
      <c r="C46" s="3">
        <v>200</v>
      </c>
      <c r="D46" s="3" t="s">
        <v>12</v>
      </c>
      <c r="E46" s="1">
        <v>4921.95</v>
      </c>
    </row>
    <row r="47" spans="1:5" x14ac:dyDescent="0.25">
      <c r="A47" s="2">
        <v>44411</v>
      </c>
      <c r="B47" s="1" t="s">
        <v>16</v>
      </c>
      <c r="C47" s="3">
        <v>200</v>
      </c>
      <c r="D47" s="3" t="s">
        <v>12</v>
      </c>
      <c r="E47" s="1">
        <v>4885.95</v>
      </c>
    </row>
    <row r="48" spans="1:5" x14ac:dyDescent="0.25">
      <c r="A48" s="2">
        <v>44398</v>
      </c>
      <c r="B48" s="1" t="s">
        <v>16</v>
      </c>
      <c r="C48" s="3">
        <v>200</v>
      </c>
      <c r="D48" s="3" t="s">
        <v>12</v>
      </c>
      <c r="E48" s="1">
        <v>4929.97</v>
      </c>
    </row>
    <row r="49" spans="1:5" x14ac:dyDescent="0.25">
      <c r="A49" s="2">
        <v>44397</v>
      </c>
      <c r="B49" s="1" t="s">
        <v>16</v>
      </c>
      <c r="C49" s="3">
        <v>200</v>
      </c>
      <c r="D49" s="3" t="s">
        <v>12</v>
      </c>
      <c r="E49" s="1">
        <v>4985.95</v>
      </c>
    </row>
    <row r="50" spans="1:5" x14ac:dyDescent="0.25">
      <c r="A50" s="2">
        <v>44393</v>
      </c>
      <c r="B50" s="1" t="s">
        <v>17</v>
      </c>
      <c r="C50" s="3">
        <v>6000</v>
      </c>
      <c r="D50" s="3" t="s">
        <v>11</v>
      </c>
      <c r="E50" s="1">
        <v>-7120.05</v>
      </c>
    </row>
    <row r="51" spans="1:5" x14ac:dyDescent="0.25">
      <c r="A51" s="2">
        <v>44405</v>
      </c>
      <c r="B51" s="1" t="s">
        <v>18</v>
      </c>
      <c r="C51" s="3">
        <v>700</v>
      </c>
      <c r="D51" s="3" t="s">
        <v>11</v>
      </c>
      <c r="E51" s="1">
        <v>-4481.05</v>
      </c>
    </row>
    <row r="52" spans="1:5" x14ac:dyDescent="0.25">
      <c r="A52" s="2">
        <v>44645</v>
      </c>
      <c r="B52" s="1" t="s">
        <v>19</v>
      </c>
      <c r="C52" s="3">
        <v>900</v>
      </c>
      <c r="D52" s="3" t="s">
        <v>11</v>
      </c>
      <c r="E52" s="1">
        <v>-13803.05</v>
      </c>
    </row>
    <row r="53" spans="1:5" x14ac:dyDescent="0.25">
      <c r="A53" s="2">
        <v>44630</v>
      </c>
      <c r="B53" s="1" t="s">
        <v>19</v>
      </c>
      <c r="C53" s="3">
        <v>300</v>
      </c>
      <c r="D53" s="3" t="s">
        <v>12</v>
      </c>
      <c r="E53" s="1">
        <v>4132.95</v>
      </c>
    </row>
    <row r="54" spans="1:5" x14ac:dyDescent="0.25">
      <c r="A54" s="2">
        <v>44620</v>
      </c>
      <c r="B54" s="1" t="s">
        <v>19</v>
      </c>
      <c r="C54" s="3">
        <v>300</v>
      </c>
      <c r="D54" s="3" t="s">
        <v>12</v>
      </c>
      <c r="E54" s="1">
        <v>4243.95</v>
      </c>
    </row>
    <row r="55" spans="1:5" x14ac:dyDescent="0.25">
      <c r="A55" s="2">
        <v>44615</v>
      </c>
      <c r="B55" s="1" t="s">
        <v>19</v>
      </c>
      <c r="C55" s="3">
        <v>300</v>
      </c>
      <c r="D55" s="3" t="s">
        <v>12</v>
      </c>
      <c r="E55" s="1">
        <v>4609.95</v>
      </c>
    </row>
    <row r="56" spans="1:5" x14ac:dyDescent="0.25">
      <c r="A56" s="2">
        <v>44540</v>
      </c>
      <c r="B56" s="1" t="s">
        <v>20</v>
      </c>
      <c r="C56" s="3">
        <v>5000</v>
      </c>
      <c r="D56" s="3" t="s">
        <v>11</v>
      </c>
      <c r="E56" s="1">
        <v>-8230.0499999999993</v>
      </c>
    </row>
    <row r="57" spans="1:5" x14ac:dyDescent="0.25">
      <c r="A57" s="2">
        <v>44516</v>
      </c>
      <c r="B57" s="1" t="s">
        <v>20</v>
      </c>
      <c r="C57" s="3">
        <v>3000</v>
      </c>
      <c r="D57" s="3" t="s">
        <v>11</v>
      </c>
      <c r="E57" s="1">
        <v>-4885.05</v>
      </c>
    </row>
    <row r="58" spans="1:5" x14ac:dyDescent="0.25">
      <c r="A58" s="2">
        <v>44518</v>
      </c>
      <c r="B58" s="1" t="s">
        <v>20</v>
      </c>
      <c r="C58" s="3">
        <v>4000</v>
      </c>
      <c r="D58" s="3" t="s">
        <v>11</v>
      </c>
      <c r="E58" s="1">
        <v>-6540.05</v>
      </c>
    </row>
    <row r="59" spans="1:5" x14ac:dyDescent="0.25">
      <c r="A59" s="2">
        <v>44518</v>
      </c>
      <c r="B59" s="1" t="s">
        <v>20</v>
      </c>
      <c r="C59" s="3">
        <v>4000</v>
      </c>
      <c r="D59" s="3" t="s">
        <v>11</v>
      </c>
      <c r="E59" s="1">
        <v>-6520.05</v>
      </c>
    </row>
    <row r="60" spans="1:5" x14ac:dyDescent="0.25">
      <c r="A60" s="2">
        <v>44432</v>
      </c>
      <c r="B60" s="1" t="s">
        <v>20</v>
      </c>
      <c r="C60" s="3">
        <v>4000</v>
      </c>
      <c r="D60" s="3" t="s">
        <v>12</v>
      </c>
      <c r="E60" s="1">
        <v>6679.95</v>
      </c>
    </row>
    <row r="61" spans="1:5" x14ac:dyDescent="0.25">
      <c r="A61" s="2">
        <v>44419</v>
      </c>
      <c r="B61" s="1" t="s">
        <v>20</v>
      </c>
      <c r="C61" s="3">
        <v>4000</v>
      </c>
      <c r="D61" s="3" t="s">
        <v>12</v>
      </c>
      <c r="E61" s="1">
        <v>6559.95</v>
      </c>
    </row>
    <row r="62" spans="1:5" x14ac:dyDescent="0.25">
      <c r="A62" s="2">
        <v>44417</v>
      </c>
      <c r="B62" s="1" t="s">
        <v>20</v>
      </c>
      <c r="C62" s="3">
        <v>4000</v>
      </c>
      <c r="D62" s="3" t="s">
        <v>12</v>
      </c>
      <c r="E62" s="1">
        <v>6539.95</v>
      </c>
    </row>
    <row r="63" spans="1:5" x14ac:dyDescent="0.25">
      <c r="A63" s="2">
        <v>44399</v>
      </c>
      <c r="B63" s="1" t="s">
        <v>20</v>
      </c>
      <c r="C63" s="3">
        <v>4000</v>
      </c>
      <c r="D63" s="3" t="s">
        <v>12</v>
      </c>
      <c r="E63" s="1">
        <v>6399.95</v>
      </c>
    </row>
    <row r="64" spans="1:5" x14ac:dyDescent="0.25">
      <c r="A64" s="2">
        <v>44412</v>
      </c>
      <c r="B64" s="1" t="s">
        <v>21</v>
      </c>
      <c r="C64" s="3">
        <v>1200</v>
      </c>
      <c r="D64" s="3" t="s">
        <v>11</v>
      </c>
      <c r="E64" s="1">
        <v>-15558.05</v>
      </c>
    </row>
    <row r="65" spans="1:5" x14ac:dyDescent="0.25">
      <c r="A65" s="2">
        <v>44419</v>
      </c>
      <c r="B65" s="1" t="s">
        <v>22</v>
      </c>
      <c r="C65" s="3">
        <v>900</v>
      </c>
      <c r="D65" s="3" t="s">
        <v>11</v>
      </c>
      <c r="E65" s="1">
        <v>-11265.05</v>
      </c>
    </row>
    <row r="66" spans="1:5" x14ac:dyDescent="0.25">
      <c r="A66" s="2">
        <v>44418</v>
      </c>
      <c r="B66" s="1" t="s">
        <v>22</v>
      </c>
      <c r="C66" s="3">
        <v>1236</v>
      </c>
      <c r="D66" s="3" t="s">
        <v>11</v>
      </c>
      <c r="E66" s="1">
        <v>-15531.29</v>
      </c>
    </row>
    <row r="67" spans="1:5" x14ac:dyDescent="0.25">
      <c r="A67" s="2">
        <v>44586</v>
      </c>
      <c r="B67" s="1" t="s">
        <v>23</v>
      </c>
      <c r="C67" s="3">
        <v>400</v>
      </c>
      <c r="D67" s="3" t="s">
        <v>11</v>
      </c>
      <c r="E67" s="1">
        <v>-10170.049999999999</v>
      </c>
    </row>
    <row r="68" spans="1:5" x14ac:dyDescent="0.25">
      <c r="A68" s="2">
        <v>44579</v>
      </c>
      <c r="B68" s="1" t="s">
        <v>23</v>
      </c>
      <c r="C68" s="3">
        <v>200</v>
      </c>
      <c r="D68" s="3" t="s">
        <v>12</v>
      </c>
      <c r="E68" s="1">
        <v>5029.95</v>
      </c>
    </row>
    <row r="69" spans="1:5" x14ac:dyDescent="0.25">
      <c r="A69" s="2">
        <v>44537</v>
      </c>
      <c r="B69" s="1" t="s">
        <v>23</v>
      </c>
      <c r="C69" s="3">
        <v>200</v>
      </c>
      <c r="D69" s="3" t="s">
        <v>12</v>
      </c>
      <c r="E69" s="1">
        <v>5015.95</v>
      </c>
    </row>
    <row r="70" spans="1:5" x14ac:dyDescent="0.25">
      <c r="A70" s="2">
        <v>44515</v>
      </c>
      <c r="B70" s="1" t="s">
        <v>23</v>
      </c>
      <c r="C70" s="3">
        <v>1200</v>
      </c>
      <c r="D70" s="3" t="s">
        <v>11</v>
      </c>
      <c r="E70" s="1">
        <v>-30287.61</v>
      </c>
    </row>
    <row r="71" spans="1:5" x14ac:dyDescent="0.25">
      <c r="A71" s="2">
        <v>44508</v>
      </c>
      <c r="B71" s="1" t="s">
        <v>23</v>
      </c>
      <c r="C71" s="3">
        <v>200</v>
      </c>
      <c r="D71" s="3" t="s">
        <v>12</v>
      </c>
      <c r="E71" s="1">
        <v>4785.95</v>
      </c>
    </row>
    <row r="72" spans="1:5" x14ac:dyDescent="0.25">
      <c r="A72" s="2">
        <v>44495</v>
      </c>
      <c r="B72" s="1" t="s">
        <v>23</v>
      </c>
      <c r="C72" s="3">
        <v>200</v>
      </c>
      <c r="D72" s="3" t="s">
        <v>12</v>
      </c>
      <c r="E72" s="1">
        <v>4807.95</v>
      </c>
    </row>
    <row r="73" spans="1:5" x14ac:dyDescent="0.25">
      <c r="A73" s="2">
        <v>44483</v>
      </c>
      <c r="B73" s="1" t="s">
        <v>23</v>
      </c>
      <c r="C73" s="3">
        <v>200</v>
      </c>
      <c r="D73" s="3" t="s">
        <v>12</v>
      </c>
      <c r="E73" s="1">
        <v>4803.95</v>
      </c>
    </row>
    <row r="74" spans="1:5" x14ac:dyDescent="0.25">
      <c r="A74" s="2">
        <v>44452</v>
      </c>
      <c r="B74" s="1" t="s">
        <v>23</v>
      </c>
      <c r="C74" s="3">
        <v>200</v>
      </c>
      <c r="D74" s="3" t="s">
        <v>12</v>
      </c>
      <c r="E74" s="1">
        <v>4883.95</v>
      </c>
    </row>
    <row r="75" spans="1:5" x14ac:dyDescent="0.25">
      <c r="A75" s="2">
        <v>44446</v>
      </c>
      <c r="B75" s="1" t="s">
        <v>23</v>
      </c>
      <c r="C75" s="3">
        <v>200</v>
      </c>
      <c r="D75" s="3" t="s">
        <v>12</v>
      </c>
      <c r="E75" s="1">
        <v>4919.95</v>
      </c>
    </row>
    <row r="76" spans="1:5" x14ac:dyDescent="0.25">
      <c r="A76" s="2">
        <v>44461</v>
      </c>
      <c r="B76" s="1" t="s">
        <v>23</v>
      </c>
      <c r="C76" s="3">
        <v>200</v>
      </c>
      <c r="D76" s="3" t="s">
        <v>12</v>
      </c>
      <c r="E76" s="1">
        <v>4991.95</v>
      </c>
    </row>
    <row r="77" spans="1:5" x14ac:dyDescent="0.25">
      <c r="A77" s="2">
        <v>44392</v>
      </c>
      <c r="B77" s="1" t="s">
        <v>24</v>
      </c>
      <c r="C77" s="3">
        <v>5000</v>
      </c>
      <c r="D77" s="3" t="s">
        <v>11</v>
      </c>
      <c r="E77" s="1">
        <v>-4980.05</v>
      </c>
    </row>
    <row r="78" spans="1:5" x14ac:dyDescent="0.25">
      <c r="A78" s="2">
        <v>44390</v>
      </c>
      <c r="B78" s="1" t="s">
        <v>25</v>
      </c>
      <c r="C78" s="3">
        <v>4000</v>
      </c>
      <c r="D78" s="3" t="s">
        <v>11</v>
      </c>
      <c r="E78" s="1">
        <v>-8900.0499999999993</v>
      </c>
    </row>
    <row r="79" spans="1:5" x14ac:dyDescent="0.25">
      <c r="A79" s="2">
        <v>44769</v>
      </c>
      <c r="B79" s="1" t="s">
        <v>26</v>
      </c>
      <c r="C79" s="3">
        <v>700</v>
      </c>
      <c r="D79" s="3" t="s">
        <v>11</v>
      </c>
      <c r="E79" s="1">
        <v>-27588.86</v>
      </c>
    </row>
    <row r="80" spans="1:5" x14ac:dyDescent="0.25">
      <c r="A80" s="2">
        <v>44585</v>
      </c>
      <c r="B80" s="1" t="s">
        <v>27</v>
      </c>
      <c r="C80" s="3">
        <v>6</v>
      </c>
      <c r="D80" s="3" t="s">
        <v>11</v>
      </c>
      <c r="E80" s="1">
        <f>-384.9*8</f>
        <v>-3079.2</v>
      </c>
    </row>
    <row r="81" spans="1:5" x14ac:dyDescent="0.25">
      <c r="A81" s="2">
        <v>44578</v>
      </c>
      <c r="B81" s="1" t="s">
        <v>27</v>
      </c>
      <c r="C81" s="3">
        <v>819</v>
      </c>
      <c r="D81" s="3" t="s">
        <v>11</v>
      </c>
      <c r="E81" s="1">
        <v>-54659.91</v>
      </c>
    </row>
    <row r="82" spans="1:5" x14ac:dyDescent="0.25">
      <c r="A82" s="2">
        <v>44441</v>
      </c>
      <c r="B82" s="1" t="s">
        <v>27</v>
      </c>
      <c r="C82" s="3">
        <v>100</v>
      </c>
      <c r="D82" s="3" t="s">
        <v>12</v>
      </c>
      <c r="E82" s="1">
        <v>6701.85</v>
      </c>
    </row>
    <row r="83" spans="1:5" x14ac:dyDescent="0.25">
      <c r="A83" s="2">
        <v>44426</v>
      </c>
      <c r="B83" s="1" t="s">
        <v>27</v>
      </c>
      <c r="C83" s="3">
        <v>100</v>
      </c>
      <c r="D83" s="3" t="s">
        <v>12</v>
      </c>
      <c r="E83" s="1">
        <v>6913.95</v>
      </c>
    </row>
    <row r="84" spans="1:5" x14ac:dyDescent="0.25">
      <c r="A84" s="2">
        <v>44418</v>
      </c>
      <c r="B84" s="1" t="s">
        <v>27</v>
      </c>
      <c r="C84" s="3">
        <v>100</v>
      </c>
      <c r="D84" s="3" t="s">
        <v>12</v>
      </c>
      <c r="E84" s="1">
        <v>6816.95</v>
      </c>
    </row>
    <row r="85" spans="1:5" x14ac:dyDescent="0.25">
      <c r="A85" s="2">
        <v>44413</v>
      </c>
      <c r="B85" s="1" t="s">
        <v>27</v>
      </c>
      <c r="C85" s="3">
        <v>200</v>
      </c>
      <c r="D85" s="3" t="s">
        <v>12</v>
      </c>
      <c r="E85" s="1">
        <v>13601.95</v>
      </c>
    </row>
    <row r="86" spans="1:5" x14ac:dyDescent="0.25">
      <c r="A86" s="2">
        <v>44411</v>
      </c>
      <c r="B86" s="1" t="s">
        <v>27</v>
      </c>
      <c r="C86" s="3">
        <v>100</v>
      </c>
      <c r="D86" s="3" t="s">
        <v>12</v>
      </c>
      <c r="E86" s="1">
        <v>6801.95</v>
      </c>
    </row>
    <row r="87" spans="1:5" x14ac:dyDescent="0.25">
      <c r="A87" s="2">
        <v>44390</v>
      </c>
      <c r="B87" s="1" t="s">
        <v>27</v>
      </c>
      <c r="C87" s="3">
        <v>100</v>
      </c>
      <c r="D87" s="3" t="s">
        <v>12</v>
      </c>
      <c r="E87" s="1">
        <v>6612.95</v>
      </c>
    </row>
    <row r="88" spans="1:5" x14ac:dyDescent="0.25">
      <c r="A88" s="2">
        <v>44378</v>
      </c>
      <c r="B88" s="1" t="s">
        <v>27</v>
      </c>
      <c r="C88" s="3">
        <v>100</v>
      </c>
      <c r="D88" s="3" t="s">
        <v>12</v>
      </c>
      <c r="E88" s="1">
        <v>6645.95</v>
      </c>
    </row>
    <row r="91" spans="1:5" ht="15.75" thickBot="1" x14ac:dyDescent="0.3">
      <c r="E91" s="6">
        <f>SUM(E10:E90)</f>
        <v>-155709.04000000004</v>
      </c>
    </row>
    <row r="92" spans="1:5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83CA-D692-4B49-881E-9CC9594E0F9F}">
  <dimension ref="A2:O100"/>
  <sheetViews>
    <sheetView topLeftCell="A70" workbookViewId="0">
      <selection sqref="A1:H91"/>
    </sheetView>
  </sheetViews>
  <sheetFormatPr defaultRowHeight="15" x14ac:dyDescent="0.25"/>
  <cols>
    <col min="1" max="1" width="11.85546875" style="2" customWidth="1"/>
    <col min="2" max="2" width="11.28515625" style="1" customWidth="1"/>
    <col min="3" max="4" width="9.140625" style="3"/>
    <col min="5" max="6" width="12.7109375" style="1" customWidth="1"/>
    <col min="7" max="7" width="11.5703125" style="1" customWidth="1"/>
    <col min="8" max="9" width="12.5703125" style="1" customWidth="1"/>
    <col min="10" max="11" width="9.140625" style="1"/>
    <col min="12" max="12" width="11.7109375" style="1" customWidth="1"/>
    <col min="13" max="13" width="11.5703125" style="1" customWidth="1"/>
    <col min="14" max="14" width="15" style="1" customWidth="1"/>
    <col min="15" max="15" width="12.85546875" style="1" customWidth="1"/>
    <col min="16" max="16384" width="9.140625" style="1"/>
  </cols>
  <sheetData>
    <row r="2" spans="1:13" x14ac:dyDescent="0.25">
      <c r="B2" s="4" t="s">
        <v>0</v>
      </c>
    </row>
    <row r="3" spans="1:13" x14ac:dyDescent="0.25">
      <c r="B3" s="4"/>
    </row>
    <row r="4" spans="1:13" x14ac:dyDescent="0.25">
      <c r="B4" s="4" t="s">
        <v>1</v>
      </c>
    </row>
    <row r="5" spans="1:13" x14ac:dyDescent="0.25">
      <c r="B5" s="4"/>
    </row>
    <row r="6" spans="1:13" x14ac:dyDescent="0.25">
      <c r="B6" s="4" t="s">
        <v>2</v>
      </c>
    </row>
    <row r="7" spans="1:13" x14ac:dyDescent="0.25">
      <c r="A7" s="2" t="s">
        <v>7</v>
      </c>
      <c r="E7" s="1" t="s">
        <v>10</v>
      </c>
      <c r="L7" s="1" t="s">
        <v>36</v>
      </c>
    </row>
    <row r="8" spans="1:13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  <c r="G8" s="1" t="s">
        <v>28</v>
      </c>
      <c r="H8" s="1" t="s">
        <v>29</v>
      </c>
    </row>
    <row r="10" spans="1:13" x14ac:dyDescent="0.25">
      <c r="A10" s="2">
        <v>44378</v>
      </c>
      <c r="B10" s="1" t="s">
        <v>27</v>
      </c>
      <c r="C10" s="3">
        <v>100</v>
      </c>
      <c r="D10" s="3" t="s">
        <v>12</v>
      </c>
      <c r="E10" s="1">
        <v>6645.95</v>
      </c>
      <c r="G10" s="1">
        <f t="shared" ref="G10:G41" si="0">IF((E10&gt;0),E10,0)</f>
        <v>6645.95</v>
      </c>
      <c r="H10" s="1">
        <f t="shared" ref="H10:H41" si="1">IF((E10&lt;0),E10,0)</f>
        <v>0</v>
      </c>
      <c r="L10" s="1">
        <f>G10</f>
        <v>6645.95</v>
      </c>
      <c r="M10" s="1">
        <f>H10</f>
        <v>0</v>
      </c>
    </row>
    <row r="11" spans="1:13" x14ac:dyDescent="0.25">
      <c r="A11" s="2">
        <v>44390</v>
      </c>
      <c r="B11" s="1" t="s">
        <v>25</v>
      </c>
      <c r="C11" s="3">
        <v>4000</v>
      </c>
      <c r="D11" s="3" t="s">
        <v>11</v>
      </c>
      <c r="E11" s="1">
        <v>-8900.0499999999993</v>
      </c>
      <c r="G11" s="1">
        <f t="shared" si="0"/>
        <v>0</v>
      </c>
      <c r="H11" s="1">
        <f t="shared" si="1"/>
        <v>-8900.0499999999993</v>
      </c>
      <c r="L11" s="1">
        <f>G11</f>
        <v>0</v>
      </c>
      <c r="M11" s="1">
        <f>H11</f>
        <v>-8900.0499999999993</v>
      </c>
    </row>
    <row r="12" spans="1:13" x14ac:dyDescent="0.25">
      <c r="A12" s="2">
        <v>44390</v>
      </c>
      <c r="B12" s="1" t="s">
        <v>27</v>
      </c>
      <c r="C12" s="3">
        <v>100</v>
      </c>
      <c r="D12" s="3" t="s">
        <v>12</v>
      </c>
      <c r="E12" s="5">
        <v>6612.95</v>
      </c>
      <c r="G12" s="1">
        <f t="shared" si="0"/>
        <v>6612.95</v>
      </c>
      <c r="H12" s="1">
        <f t="shared" si="1"/>
        <v>0</v>
      </c>
      <c r="M12" s="1">
        <f t="shared" ref="M12:M53" si="2">H12</f>
        <v>0</v>
      </c>
    </row>
    <row r="13" spans="1:13" x14ac:dyDescent="0.25">
      <c r="A13" s="2">
        <v>44392</v>
      </c>
      <c r="B13" s="1" t="s">
        <v>6</v>
      </c>
      <c r="C13" s="3">
        <v>1200</v>
      </c>
      <c r="D13" s="3" t="s">
        <v>11</v>
      </c>
      <c r="E13" s="1">
        <v>-8596.0499999999993</v>
      </c>
      <c r="G13" s="1">
        <f t="shared" si="0"/>
        <v>0</v>
      </c>
      <c r="H13" s="1">
        <f t="shared" si="1"/>
        <v>-8596.0499999999993</v>
      </c>
      <c r="L13" s="1">
        <f t="shared" ref="L13:L19" si="3">G13</f>
        <v>0</v>
      </c>
      <c r="M13" s="1">
        <f t="shared" si="2"/>
        <v>-8596.0499999999993</v>
      </c>
    </row>
    <row r="14" spans="1:13" x14ac:dyDescent="0.25">
      <c r="A14" s="2">
        <v>44392</v>
      </c>
      <c r="B14" s="1" t="s">
        <v>24</v>
      </c>
      <c r="C14" s="3">
        <v>5000</v>
      </c>
      <c r="D14" s="3" t="s">
        <v>11</v>
      </c>
      <c r="E14" s="1">
        <v>-4980.05</v>
      </c>
      <c r="G14" s="1">
        <f t="shared" si="0"/>
        <v>0</v>
      </c>
      <c r="H14" s="1">
        <f t="shared" si="1"/>
        <v>-4980.05</v>
      </c>
      <c r="L14" s="1">
        <f t="shared" si="3"/>
        <v>0</v>
      </c>
      <c r="M14" s="1">
        <f t="shared" si="2"/>
        <v>-4980.05</v>
      </c>
    </row>
    <row r="15" spans="1:13" x14ac:dyDescent="0.25">
      <c r="A15" s="2">
        <v>44393</v>
      </c>
      <c r="B15" s="1" t="s">
        <v>17</v>
      </c>
      <c r="C15" s="3">
        <v>6000</v>
      </c>
      <c r="D15" s="3" t="s">
        <v>11</v>
      </c>
      <c r="E15" s="1">
        <v>-7120.05</v>
      </c>
      <c r="G15" s="1">
        <f t="shared" si="0"/>
        <v>0</v>
      </c>
      <c r="H15" s="1">
        <f t="shared" si="1"/>
        <v>-7120.05</v>
      </c>
      <c r="L15" s="1">
        <f t="shared" si="3"/>
        <v>0</v>
      </c>
      <c r="M15" s="1">
        <f t="shared" si="2"/>
        <v>-7120.05</v>
      </c>
    </row>
    <row r="16" spans="1:13" x14ac:dyDescent="0.25">
      <c r="A16" s="2">
        <v>44397</v>
      </c>
      <c r="B16" s="1" t="s">
        <v>15</v>
      </c>
      <c r="C16" s="3">
        <v>3000</v>
      </c>
      <c r="D16" s="3" t="s">
        <v>12</v>
      </c>
      <c r="E16" s="1">
        <v>4864.95</v>
      </c>
      <c r="G16" s="1">
        <f t="shared" si="0"/>
        <v>4864.95</v>
      </c>
      <c r="H16" s="1">
        <f t="shared" si="1"/>
        <v>0</v>
      </c>
      <c r="L16" s="1">
        <f t="shared" si="3"/>
        <v>4864.95</v>
      </c>
      <c r="M16" s="1">
        <f t="shared" si="2"/>
        <v>0</v>
      </c>
    </row>
    <row r="17" spans="1:13" x14ac:dyDescent="0.25">
      <c r="A17" s="2">
        <v>44397</v>
      </c>
      <c r="B17" s="1" t="s">
        <v>16</v>
      </c>
      <c r="C17" s="3">
        <v>200</v>
      </c>
      <c r="D17" s="3" t="s">
        <v>12</v>
      </c>
      <c r="E17" s="1">
        <v>4985.95</v>
      </c>
      <c r="G17" s="1">
        <f t="shared" si="0"/>
        <v>4985.95</v>
      </c>
      <c r="H17" s="1">
        <f t="shared" si="1"/>
        <v>0</v>
      </c>
      <c r="L17" s="1">
        <f t="shared" si="3"/>
        <v>4985.95</v>
      </c>
      <c r="M17" s="1">
        <f t="shared" si="2"/>
        <v>0</v>
      </c>
    </row>
    <row r="18" spans="1:13" x14ac:dyDescent="0.25">
      <c r="A18" s="2">
        <v>44398</v>
      </c>
      <c r="B18" s="1" t="s">
        <v>13</v>
      </c>
      <c r="C18" s="3">
        <v>2000</v>
      </c>
      <c r="D18" s="3" t="s">
        <v>12</v>
      </c>
      <c r="E18" s="1">
        <v>4439.95</v>
      </c>
      <c r="G18" s="1">
        <f t="shared" si="0"/>
        <v>4439.95</v>
      </c>
      <c r="H18" s="1">
        <f t="shared" si="1"/>
        <v>0</v>
      </c>
      <c r="L18" s="1">
        <f t="shared" si="3"/>
        <v>4439.95</v>
      </c>
      <c r="M18" s="1">
        <f t="shared" si="2"/>
        <v>0</v>
      </c>
    </row>
    <row r="19" spans="1:13" x14ac:dyDescent="0.25">
      <c r="A19" s="2">
        <v>44398</v>
      </c>
      <c r="B19" s="1" t="s">
        <v>16</v>
      </c>
      <c r="C19" s="3">
        <v>200</v>
      </c>
      <c r="D19" s="3" t="s">
        <v>12</v>
      </c>
      <c r="E19" s="1">
        <v>4929.97</v>
      </c>
      <c r="G19" s="1">
        <f t="shared" si="0"/>
        <v>4929.97</v>
      </c>
      <c r="H19" s="1">
        <f t="shared" si="1"/>
        <v>0</v>
      </c>
      <c r="L19" s="1">
        <f t="shared" si="3"/>
        <v>4929.97</v>
      </c>
      <c r="M19" s="1">
        <f t="shared" si="2"/>
        <v>0</v>
      </c>
    </row>
    <row r="20" spans="1:13" x14ac:dyDescent="0.25">
      <c r="A20" s="2">
        <v>44399</v>
      </c>
      <c r="B20" s="1" t="s">
        <v>6</v>
      </c>
      <c r="C20" s="3">
        <v>800</v>
      </c>
      <c r="D20" s="3" t="s">
        <v>12</v>
      </c>
      <c r="E20" s="9">
        <v>5499.95</v>
      </c>
      <c r="G20" s="1">
        <f t="shared" si="0"/>
        <v>5499.95</v>
      </c>
      <c r="H20" s="1">
        <f t="shared" si="1"/>
        <v>0</v>
      </c>
      <c r="M20" s="1">
        <f t="shared" si="2"/>
        <v>0</v>
      </c>
    </row>
    <row r="21" spans="1:13" x14ac:dyDescent="0.25">
      <c r="A21" s="2">
        <v>44399</v>
      </c>
      <c r="B21" s="1" t="s">
        <v>20</v>
      </c>
      <c r="C21" s="3">
        <v>4000</v>
      </c>
      <c r="D21" s="3" t="s">
        <v>12</v>
      </c>
      <c r="E21" s="10">
        <v>6399.95</v>
      </c>
      <c r="G21" s="1">
        <f t="shared" si="0"/>
        <v>6399.95</v>
      </c>
      <c r="H21" s="1">
        <f t="shared" si="1"/>
        <v>0</v>
      </c>
      <c r="M21" s="1">
        <f t="shared" si="2"/>
        <v>0</v>
      </c>
    </row>
    <row r="22" spans="1:13" x14ac:dyDescent="0.25">
      <c r="A22" s="2">
        <v>44404</v>
      </c>
      <c r="B22" s="1" t="s">
        <v>6</v>
      </c>
      <c r="C22" s="3">
        <v>800</v>
      </c>
      <c r="D22" s="3" t="s">
        <v>12</v>
      </c>
      <c r="E22" s="1">
        <v>5419.95</v>
      </c>
      <c r="G22" s="1">
        <f t="shared" si="0"/>
        <v>5419.95</v>
      </c>
      <c r="H22" s="1">
        <f t="shared" si="1"/>
        <v>0</v>
      </c>
      <c r="L22" s="1">
        <f t="shared" ref="L22:L44" si="4">G22</f>
        <v>5419.95</v>
      </c>
      <c r="M22" s="1">
        <f t="shared" si="2"/>
        <v>0</v>
      </c>
    </row>
    <row r="23" spans="1:13" x14ac:dyDescent="0.25">
      <c r="A23" s="2">
        <v>44404</v>
      </c>
      <c r="B23" s="1" t="s">
        <v>15</v>
      </c>
      <c r="C23" s="3">
        <v>3000</v>
      </c>
      <c r="D23" s="3" t="s">
        <v>12</v>
      </c>
      <c r="E23" s="7">
        <v>4924.95</v>
      </c>
      <c r="F23" s="7"/>
      <c r="G23" s="1">
        <f t="shared" si="0"/>
        <v>4924.95</v>
      </c>
      <c r="H23" s="1">
        <f t="shared" si="1"/>
        <v>0</v>
      </c>
      <c r="L23" s="1">
        <f t="shared" si="4"/>
        <v>4924.95</v>
      </c>
      <c r="M23" s="1">
        <f t="shared" si="2"/>
        <v>0</v>
      </c>
    </row>
    <row r="24" spans="1:13" x14ac:dyDescent="0.25">
      <c r="A24" s="2">
        <v>44405</v>
      </c>
      <c r="B24" s="1" t="s">
        <v>18</v>
      </c>
      <c r="C24" s="3">
        <v>700</v>
      </c>
      <c r="D24" s="3" t="s">
        <v>11</v>
      </c>
      <c r="E24" s="1">
        <v>-4481.05</v>
      </c>
      <c r="G24" s="1">
        <f t="shared" si="0"/>
        <v>0</v>
      </c>
      <c r="H24" s="1">
        <f t="shared" si="1"/>
        <v>-4481.05</v>
      </c>
      <c r="L24" s="1">
        <f t="shared" si="4"/>
        <v>0</v>
      </c>
      <c r="M24" s="1">
        <f t="shared" si="2"/>
        <v>-4481.05</v>
      </c>
    </row>
    <row r="25" spans="1:13" x14ac:dyDescent="0.25">
      <c r="A25" s="2">
        <v>44406</v>
      </c>
      <c r="B25" s="1" t="s">
        <v>6</v>
      </c>
      <c r="C25" s="3">
        <v>800</v>
      </c>
      <c r="D25" s="3" t="s">
        <v>12</v>
      </c>
      <c r="E25" s="1">
        <v>4835.95</v>
      </c>
      <c r="G25" s="1">
        <f t="shared" si="0"/>
        <v>4835.95</v>
      </c>
      <c r="H25" s="1">
        <f t="shared" si="1"/>
        <v>0</v>
      </c>
      <c r="L25" s="1">
        <f t="shared" si="4"/>
        <v>4835.95</v>
      </c>
      <c r="M25" s="1">
        <f t="shared" si="2"/>
        <v>0</v>
      </c>
    </row>
    <row r="26" spans="1:13" x14ac:dyDescent="0.25">
      <c r="A26" s="2">
        <v>44411</v>
      </c>
      <c r="B26" s="1" t="s">
        <v>16</v>
      </c>
      <c r="C26" s="3">
        <v>200</v>
      </c>
      <c r="D26" s="3" t="s">
        <v>12</v>
      </c>
      <c r="E26" s="1">
        <v>4885.95</v>
      </c>
      <c r="G26" s="1">
        <f t="shared" si="0"/>
        <v>4885.95</v>
      </c>
      <c r="H26" s="1">
        <f t="shared" si="1"/>
        <v>0</v>
      </c>
      <c r="L26" s="1">
        <f t="shared" si="4"/>
        <v>4885.95</v>
      </c>
      <c r="M26" s="1">
        <f t="shared" si="2"/>
        <v>0</v>
      </c>
    </row>
    <row r="27" spans="1:13" x14ac:dyDescent="0.25">
      <c r="A27" s="2">
        <v>44411</v>
      </c>
      <c r="B27" s="1" t="s">
        <v>27</v>
      </c>
      <c r="C27" s="3">
        <v>100</v>
      </c>
      <c r="D27" s="3" t="s">
        <v>12</v>
      </c>
      <c r="E27" s="1">
        <v>6801.95</v>
      </c>
      <c r="G27" s="1">
        <f t="shared" si="0"/>
        <v>6801.95</v>
      </c>
      <c r="H27" s="1">
        <f t="shared" si="1"/>
        <v>0</v>
      </c>
      <c r="L27" s="1">
        <f t="shared" si="4"/>
        <v>6801.95</v>
      </c>
      <c r="M27" s="1">
        <f t="shared" si="2"/>
        <v>0</v>
      </c>
    </row>
    <row r="28" spans="1:13" x14ac:dyDescent="0.25">
      <c r="A28" s="2">
        <v>44412</v>
      </c>
      <c r="B28" s="1" t="s">
        <v>21</v>
      </c>
      <c r="C28" s="3">
        <v>1200</v>
      </c>
      <c r="D28" s="3" t="s">
        <v>11</v>
      </c>
      <c r="E28" s="1">
        <v>-15558.05</v>
      </c>
      <c r="G28" s="1">
        <f t="shared" si="0"/>
        <v>0</v>
      </c>
      <c r="H28" s="1">
        <f t="shared" si="1"/>
        <v>-15558.05</v>
      </c>
      <c r="L28" s="1">
        <f t="shared" si="4"/>
        <v>0</v>
      </c>
      <c r="M28" s="1">
        <f t="shared" si="2"/>
        <v>-15558.05</v>
      </c>
    </row>
    <row r="29" spans="1:13" x14ac:dyDescent="0.25">
      <c r="A29" s="2">
        <v>44413</v>
      </c>
      <c r="B29" s="1" t="s">
        <v>27</v>
      </c>
      <c r="C29" s="3">
        <v>200</v>
      </c>
      <c r="D29" s="3" t="s">
        <v>12</v>
      </c>
      <c r="E29" s="1">
        <v>13601.95</v>
      </c>
      <c r="G29" s="1">
        <f t="shared" si="0"/>
        <v>13601.95</v>
      </c>
      <c r="H29" s="1">
        <f t="shared" si="1"/>
        <v>0</v>
      </c>
      <c r="L29" s="1">
        <f t="shared" si="4"/>
        <v>13601.95</v>
      </c>
      <c r="M29" s="1">
        <f t="shared" si="2"/>
        <v>0</v>
      </c>
    </row>
    <row r="30" spans="1:13" x14ac:dyDescent="0.25">
      <c r="A30" s="2">
        <v>44414</v>
      </c>
      <c r="B30" s="1" t="s">
        <v>14</v>
      </c>
      <c r="C30" s="3">
        <v>2400</v>
      </c>
      <c r="D30" s="3" t="s">
        <v>11</v>
      </c>
      <c r="E30" s="1">
        <v>-14250.05</v>
      </c>
      <c r="G30" s="1">
        <f t="shared" si="0"/>
        <v>0</v>
      </c>
      <c r="H30" s="1">
        <f t="shared" si="1"/>
        <v>-14250.05</v>
      </c>
      <c r="L30" s="1">
        <f t="shared" si="4"/>
        <v>0</v>
      </c>
      <c r="M30" s="1">
        <f t="shared" si="2"/>
        <v>-14250.05</v>
      </c>
    </row>
    <row r="31" spans="1:13" x14ac:dyDescent="0.25">
      <c r="A31" s="2">
        <v>44417</v>
      </c>
      <c r="B31" s="1" t="s">
        <v>20</v>
      </c>
      <c r="C31" s="3">
        <v>4000</v>
      </c>
      <c r="D31" s="3" t="s">
        <v>12</v>
      </c>
      <c r="E31" s="1">
        <v>6539.95</v>
      </c>
      <c r="G31" s="1">
        <f t="shared" si="0"/>
        <v>6539.95</v>
      </c>
      <c r="H31" s="1">
        <f t="shared" si="1"/>
        <v>0</v>
      </c>
      <c r="L31" s="1">
        <f t="shared" si="4"/>
        <v>6539.95</v>
      </c>
      <c r="M31" s="1">
        <f t="shared" si="2"/>
        <v>0</v>
      </c>
    </row>
    <row r="32" spans="1:13" x14ac:dyDescent="0.25">
      <c r="A32" s="2">
        <v>44418</v>
      </c>
      <c r="B32" s="1" t="s">
        <v>13</v>
      </c>
      <c r="C32" s="3">
        <v>2000</v>
      </c>
      <c r="D32" s="3" t="s">
        <v>11</v>
      </c>
      <c r="E32" s="1">
        <v>-4420.05</v>
      </c>
      <c r="G32" s="1">
        <f t="shared" si="0"/>
        <v>0</v>
      </c>
      <c r="H32" s="1">
        <f t="shared" si="1"/>
        <v>-4420.05</v>
      </c>
      <c r="L32" s="1">
        <f t="shared" si="4"/>
        <v>0</v>
      </c>
      <c r="M32" s="1">
        <f t="shared" si="2"/>
        <v>-4420.05</v>
      </c>
    </row>
    <row r="33" spans="1:13" x14ac:dyDescent="0.25">
      <c r="A33" s="2">
        <v>44418</v>
      </c>
      <c r="B33" s="1" t="s">
        <v>14</v>
      </c>
      <c r="C33" s="3">
        <v>1000</v>
      </c>
      <c r="D33" s="3" t="s">
        <v>12</v>
      </c>
      <c r="E33" s="1">
        <v>5989.95</v>
      </c>
      <c r="G33" s="1">
        <f t="shared" si="0"/>
        <v>5989.95</v>
      </c>
      <c r="H33" s="1">
        <f t="shared" si="1"/>
        <v>0</v>
      </c>
      <c r="L33" s="1">
        <f t="shared" si="4"/>
        <v>5989.95</v>
      </c>
      <c r="M33" s="1">
        <f t="shared" si="2"/>
        <v>0</v>
      </c>
    </row>
    <row r="34" spans="1:13" x14ac:dyDescent="0.25">
      <c r="A34" s="2">
        <v>44418</v>
      </c>
      <c r="B34" s="1" t="s">
        <v>22</v>
      </c>
      <c r="C34" s="3">
        <v>1236</v>
      </c>
      <c r="D34" s="3" t="s">
        <v>11</v>
      </c>
      <c r="E34" s="1">
        <v>-15531.29</v>
      </c>
      <c r="G34" s="1">
        <f t="shared" si="0"/>
        <v>0</v>
      </c>
      <c r="H34" s="1">
        <f t="shared" si="1"/>
        <v>-15531.29</v>
      </c>
      <c r="L34" s="1">
        <f t="shared" si="4"/>
        <v>0</v>
      </c>
      <c r="M34" s="1">
        <f t="shared" si="2"/>
        <v>-15531.29</v>
      </c>
    </row>
    <row r="35" spans="1:13" x14ac:dyDescent="0.25">
      <c r="A35" s="2">
        <v>44418</v>
      </c>
      <c r="B35" s="1" t="s">
        <v>27</v>
      </c>
      <c r="C35" s="3">
        <v>100</v>
      </c>
      <c r="D35" s="3" t="s">
        <v>12</v>
      </c>
      <c r="E35" s="1">
        <v>6816.95</v>
      </c>
      <c r="G35" s="1">
        <f t="shared" si="0"/>
        <v>6816.95</v>
      </c>
      <c r="H35" s="1">
        <f t="shared" si="1"/>
        <v>0</v>
      </c>
      <c r="L35" s="1">
        <f t="shared" si="4"/>
        <v>6816.95</v>
      </c>
      <c r="M35" s="1">
        <f t="shared" si="2"/>
        <v>0</v>
      </c>
    </row>
    <row r="36" spans="1:13" x14ac:dyDescent="0.25">
      <c r="A36" s="2">
        <v>44419</v>
      </c>
      <c r="B36" s="1" t="s">
        <v>14</v>
      </c>
      <c r="C36" s="3">
        <v>1000</v>
      </c>
      <c r="D36" s="3" t="s">
        <v>12</v>
      </c>
      <c r="E36" s="1">
        <v>15799.95</v>
      </c>
      <c r="G36" s="1">
        <f t="shared" si="0"/>
        <v>15799.95</v>
      </c>
      <c r="H36" s="1">
        <f t="shared" si="1"/>
        <v>0</v>
      </c>
      <c r="L36" s="1">
        <f t="shared" si="4"/>
        <v>15799.95</v>
      </c>
      <c r="M36" s="1">
        <f t="shared" si="2"/>
        <v>0</v>
      </c>
    </row>
    <row r="37" spans="1:13" x14ac:dyDescent="0.25">
      <c r="A37" s="2">
        <v>44419</v>
      </c>
      <c r="B37" s="1" t="s">
        <v>16</v>
      </c>
      <c r="C37" s="3">
        <v>200</v>
      </c>
      <c r="D37" s="3" t="s">
        <v>12</v>
      </c>
      <c r="E37" s="1">
        <v>4921.95</v>
      </c>
      <c r="G37" s="1">
        <f t="shared" si="0"/>
        <v>4921.95</v>
      </c>
      <c r="H37" s="1">
        <f t="shared" si="1"/>
        <v>0</v>
      </c>
      <c r="L37" s="1">
        <f t="shared" si="4"/>
        <v>4921.95</v>
      </c>
      <c r="M37" s="1">
        <f t="shared" si="2"/>
        <v>0</v>
      </c>
    </row>
    <row r="38" spans="1:13" x14ac:dyDescent="0.25">
      <c r="A38" s="2">
        <v>44419</v>
      </c>
      <c r="B38" s="1" t="s">
        <v>20</v>
      </c>
      <c r="C38" s="3">
        <v>4000</v>
      </c>
      <c r="D38" s="3" t="s">
        <v>12</v>
      </c>
      <c r="E38" s="1">
        <v>6559.95</v>
      </c>
      <c r="G38" s="1">
        <f t="shared" si="0"/>
        <v>6559.95</v>
      </c>
      <c r="H38" s="1">
        <f t="shared" si="1"/>
        <v>0</v>
      </c>
      <c r="L38" s="1">
        <f t="shared" si="4"/>
        <v>6559.95</v>
      </c>
      <c r="M38" s="1">
        <f t="shared" si="2"/>
        <v>0</v>
      </c>
    </row>
    <row r="39" spans="1:13" x14ac:dyDescent="0.25">
      <c r="A39" s="2">
        <v>44419</v>
      </c>
      <c r="B39" s="1" t="s">
        <v>22</v>
      </c>
      <c r="C39" s="3">
        <v>900</v>
      </c>
      <c r="D39" s="3" t="s">
        <v>11</v>
      </c>
      <c r="E39" s="1">
        <v>-11265.05</v>
      </c>
      <c r="G39" s="1">
        <f t="shared" si="0"/>
        <v>0</v>
      </c>
      <c r="H39" s="1">
        <f t="shared" si="1"/>
        <v>-11265.05</v>
      </c>
      <c r="L39" s="1">
        <f t="shared" si="4"/>
        <v>0</v>
      </c>
      <c r="M39" s="1">
        <f t="shared" si="2"/>
        <v>-11265.05</v>
      </c>
    </row>
    <row r="40" spans="1:13" x14ac:dyDescent="0.25">
      <c r="A40" s="2">
        <v>44425</v>
      </c>
      <c r="B40" s="1" t="s">
        <v>14</v>
      </c>
      <c r="C40" s="3">
        <v>1000</v>
      </c>
      <c r="D40" s="3" t="s">
        <v>12</v>
      </c>
      <c r="E40" s="1">
        <v>5579.09</v>
      </c>
      <c r="G40" s="1">
        <f t="shared" si="0"/>
        <v>5579.09</v>
      </c>
      <c r="H40" s="1">
        <f t="shared" si="1"/>
        <v>0</v>
      </c>
      <c r="L40" s="1">
        <f t="shared" si="4"/>
        <v>5579.09</v>
      </c>
      <c r="M40" s="1">
        <f t="shared" si="2"/>
        <v>0</v>
      </c>
    </row>
    <row r="41" spans="1:13" x14ac:dyDescent="0.25">
      <c r="A41" s="2">
        <v>44426</v>
      </c>
      <c r="B41" s="1" t="s">
        <v>6</v>
      </c>
      <c r="C41" s="3">
        <v>2400</v>
      </c>
      <c r="D41" s="3" t="s">
        <v>11</v>
      </c>
      <c r="E41" s="1">
        <v>-16266.05</v>
      </c>
      <c r="G41" s="1">
        <f t="shared" si="0"/>
        <v>0</v>
      </c>
      <c r="H41" s="1">
        <f t="shared" si="1"/>
        <v>-16266.05</v>
      </c>
      <c r="L41" s="1">
        <f t="shared" si="4"/>
        <v>0</v>
      </c>
      <c r="M41" s="1">
        <f t="shared" si="2"/>
        <v>-16266.05</v>
      </c>
    </row>
    <row r="42" spans="1:13" x14ac:dyDescent="0.25">
      <c r="A42" s="2">
        <v>44426</v>
      </c>
      <c r="B42" s="1" t="s">
        <v>14</v>
      </c>
      <c r="C42" s="3">
        <v>1000</v>
      </c>
      <c r="D42" s="3" t="s">
        <v>12</v>
      </c>
      <c r="E42" s="1">
        <v>5439.95</v>
      </c>
      <c r="G42" s="1">
        <f t="shared" ref="G42:G73" si="5">IF((E42&gt;0),E42,0)</f>
        <v>5439.95</v>
      </c>
      <c r="H42" s="1">
        <f t="shared" ref="H42:H73" si="6">IF((E42&lt;0),E42,0)</f>
        <v>0</v>
      </c>
      <c r="L42" s="1">
        <f t="shared" si="4"/>
        <v>5439.95</v>
      </c>
      <c r="M42" s="1">
        <f t="shared" si="2"/>
        <v>0</v>
      </c>
    </row>
    <row r="43" spans="1:13" x14ac:dyDescent="0.25">
      <c r="A43" s="2">
        <v>44426</v>
      </c>
      <c r="B43" s="1" t="s">
        <v>27</v>
      </c>
      <c r="C43" s="3">
        <v>100</v>
      </c>
      <c r="D43" s="3" t="s">
        <v>12</v>
      </c>
      <c r="E43" s="1">
        <v>6913.95</v>
      </c>
      <c r="G43" s="1">
        <f t="shared" si="5"/>
        <v>6913.95</v>
      </c>
      <c r="H43" s="1">
        <f t="shared" si="6"/>
        <v>0</v>
      </c>
      <c r="L43" s="1">
        <f t="shared" si="4"/>
        <v>6913.95</v>
      </c>
      <c r="M43" s="1">
        <f t="shared" si="2"/>
        <v>0</v>
      </c>
    </row>
    <row r="44" spans="1:13" x14ac:dyDescent="0.25">
      <c r="A44" s="2">
        <v>44428</v>
      </c>
      <c r="B44" s="1" t="s">
        <v>16</v>
      </c>
      <c r="C44" s="3">
        <v>200</v>
      </c>
      <c r="D44" s="3" t="s">
        <v>12</v>
      </c>
      <c r="E44" s="1">
        <v>4923.95</v>
      </c>
      <c r="G44" s="1">
        <f t="shared" si="5"/>
        <v>4923.95</v>
      </c>
      <c r="H44" s="1">
        <f t="shared" si="6"/>
        <v>0</v>
      </c>
      <c r="L44" s="1">
        <f t="shared" si="4"/>
        <v>4923.95</v>
      </c>
      <c r="M44" s="1">
        <f t="shared" si="2"/>
        <v>0</v>
      </c>
    </row>
    <row r="45" spans="1:13" x14ac:dyDescent="0.25">
      <c r="A45" s="2">
        <v>44432</v>
      </c>
      <c r="B45" s="1" t="s">
        <v>20</v>
      </c>
      <c r="C45" s="3">
        <v>4000</v>
      </c>
      <c r="D45" s="3" t="s">
        <v>12</v>
      </c>
      <c r="E45" s="5">
        <v>6679.95</v>
      </c>
      <c r="G45" s="1">
        <f t="shared" si="5"/>
        <v>6679.95</v>
      </c>
      <c r="H45" s="1">
        <f t="shared" si="6"/>
        <v>0</v>
      </c>
      <c r="M45" s="1">
        <f t="shared" si="2"/>
        <v>0</v>
      </c>
    </row>
    <row r="46" spans="1:13" x14ac:dyDescent="0.25">
      <c r="A46" s="2">
        <v>44439</v>
      </c>
      <c r="B46" s="1" t="s">
        <v>6</v>
      </c>
      <c r="C46" s="3">
        <v>1000</v>
      </c>
      <c r="D46" s="3" t="s">
        <v>12</v>
      </c>
      <c r="E46" s="5">
        <v>5999.95</v>
      </c>
      <c r="G46" s="1">
        <f t="shared" si="5"/>
        <v>5999.95</v>
      </c>
      <c r="H46" s="1">
        <f t="shared" si="6"/>
        <v>0</v>
      </c>
      <c r="M46" s="1">
        <f t="shared" si="2"/>
        <v>0</v>
      </c>
    </row>
    <row r="47" spans="1:13" x14ac:dyDescent="0.25">
      <c r="A47" s="2">
        <v>44441</v>
      </c>
      <c r="B47" s="1" t="s">
        <v>15</v>
      </c>
      <c r="C47" s="3">
        <v>3000</v>
      </c>
      <c r="D47" s="3" t="s">
        <v>12</v>
      </c>
      <c r="E47" s="1">
        <v>4954.95</v>
      </c>
      <c r="G47" s="1">
        <f t="shared" si="5"/>
        <v>4954.95</v>
      </c>
      <c r="H47" s="1">
        <f t="shared" si="6"/>
        <v>0</v>
      </c>
      <c r="L47" s="1">
        <f>G47</f>
        <v>4954.95</v>
      </c>
      <c r="M47" s="1">
        <f t="shared" si="2"/>
        <v>0</v>
      </c>
    </row>
    <row r="48" spans="1:13" x14ac:dyDescent="0.25">
      <c r="A48" s="2">
        <v>44441</v>
      </c>
      <c r="B48" s="1" t="s">
        <v>16</v>
      </c>
      <c r="C48" s="3">
        <v>200</v>
      </c>
      <c r="D48" s="3" t="s">
        <v>12</v>
      </c>
      <c r="E48" s="1">
        <v>4809.95</v>
      </c>
      <c r="G48" s="1">
        <f t="shared" si="5"/>
        <v>4809.95</v>
      </c>
      <c r="H48" s="1">
        <f t="shared" si="6"/>
        <v>0</v>
      </c>
      <c r="L48" s="1">
        <f>G48</f>
        <v>4809.95</v>
      </c>
      <c r="M48" s="1">
        <f t="shared" si="2"/>
        <v>0</v>
      </c>
    </row>
    <row r="49" spans="1:13" x14ac:dyDescent="0.25">
      <c r="A49" s="2">
        <v>44441</v>
      </c>
      <c r="B49" s="1" t="s">
        <v>27</v>
      </c>
      <c r="C49" s="3">
        <v>100</v>
      </c>
      <c r="D49" s="3" t="s">
        <v>12</v>
      </c>
      <c r="E49" s="1">
        <v>6701.85</v>
      </c>
      <c r="G49" s="1">
        <f t="shared" si="5"/>
        <v>6701.85</v>
      </c>
      <c r="H49" s="1">
        <f t="shared" si="6"/>
        <v>0</v>
      </c>
      <c r="L49" s="1">
        <f>G49</f>
        <v>6701.85</v>
      </c>
      <c r="M49" s="1">
        <f t="shared" si="2"/>
        <v>0</v>
      </c>
    </row>
    <row r="50" spans="1:13" x14ac:dyDescent="0.25">
      <c r="A50" s="2">
        <v>44446</v>
      </c>
      <c r="B50" s="1" t="s">
        <v>23</v>
      </c>
      <c r="C50" s="3">
        <v>200</v>
      </c>
      <c r="D50" s="3" t="s">
        <v>12</v>
      </c>
      <c r="E50" s="5">
        <v>4919.95</v>
      </c>
      <c r="G50" s="1">
        <f t="shared" si="5"/>
        <v>4919.95</v>
      </c>
      <c r="H50" s="1">
        <f t="shared" si="6"/>
        <v>0</v>
      </c>
      <c r="M50" s="1">
        <f t="shared" si="2"/>
        <v>0</v>
      </c>
    </row>
    <row r="51" spans="1:13" x14ac:dyDescent="0.25">
      <c r="A51" s="2">
        <v>44452</v>
      </c>
      <c r="B51" s="1" t="s">
        <v>23</v>
      </c>
      <c r="C51" s="3">
        <v>200</v>
      </c>
      <c r="D51" s="3" t="s">
        <v>12</v>
      </c>
      <c r="E51" s="1">
        <v>4883.95</v>
      </c>
      <c r="G51" s="1">
        <f t="shared" si="5"/>
        <v>4883.95</v>
      </c>
      <c r="H51" s="1">
        <f t="shared" si="6"/>
        <v>0</v>
      </c>
      <c r="L51" s="1">
        <f>G51</f>
        <v>4883.95</v>
      </c>
      <c r="M51" s="1">
        <f t="shared" si="2"/>
        <v>0</v>
      </c>
    </row>
    <row r="52" spans="1:13" x14ac:dyDescent="0.25">
      <c r="A52" s="2">
        <v>44461</v>
      </c>
      <c r="B52" s="1" t="s">
        <v>16</v>
      </c>
      <c r="C52" s="3">
        <v>200</v>
      </c>
      <c r="D52" s="3" t="s">
        <v>12</v>
      </c>
      <c r="E52" s="5">
        <v>4935.95</v>
      </c>
      <c r="G52" s="1">
        <f t="shared" si="5"/>
        <v>4935.95</v>
      </c>
      <c r="H52" s="1">
        <f t="shared" si="6"/>
        <v>0</v>
      </c>
      <c r="M52" s="1">
        <f t="shared" si="2"/>
        <v>0</v>
      </c>
    </row>
    <row r="53" spans="1:13" x14ac:dyDescent="0.25">
      <c r="A53" s="2">
        <v>44461</v>
      </c>
      <c r="B53" s="1" t="s">
        <v>23</v>
      </c>
      <c r="C53" s="3">
        <v>200</v>
      </c>
      <c r="D53" s="3" t="s">
        <v>12</v>
      </c>
      <c r="E53" s="1">
        <v>4991.95</v>
      </c>
      <c r="G53" s="1">
        <f t="shared" si="5"/>
        <v>4991.95</v>
      </c>
      <c r="H53" s="1">
        <f t="shared" si="6"/>
        <v>0</v>
      </c>
      <c r="L53" s="1">
        <f>G53</f>
        <v>4991.95</v>
      </c>
      <c r="M53" s="1">
        <f t="shared" si="2"/>
        <v>0</v>
      </c>
    </row>
    <row r="54" spans="1:13" x14ac:dyDescent="0.25">
      <c r="A54" s="2">
        <v>44473</v>
      </c>
      <c r="B54" s="1" t="s">
        <v>6</v>
      </c>
      <c r="C54" s="3">
        <v>1000</v>
      </c>
      <c r="D54" s="3" t="s">
        <v>11</v>
      </c>
      <c r="E54" s="5">
        <v>-6130.05</v>
      </c>
      <c r="G54" s="1">
        <f t="shared" si="5"/>
        <v>0</v>
      </c>
      <c r="H54" s="1">
        <f t="shared" si="6"/>
        <v>-6130.05</v>
      </c>
    </row>
    <row r="55" spans="1:13" x14ac:dyDescent="0.25">
      <c r="A55" s="2">
        <v>44477</v>
      </c>
      <c r="B55" s="1" t="s">
        <v>14</v>
      </c>
      <c r="C55" s="3">
        <v>4000</v>
      </c>
      <c r="D55" s="3" t="s">
        <v>11</v>
      </c>
      <c r="E55" s="5">
        <v>-22970.05</v>
      </c>
      <c r="G55" s="1">
        <f t="shared" si="5"/>
        <v>0</v>
      </c>
      <c r="H55" s="1">
        <f t="shared" si="6"/>
        <v>-22970.05</v>
      </c>
    </row>
    <row r="56" spans="1:13" x14ac:dyDescent="0.25">
      <c r="A56" s="2">
        <v>44483</v>
      </c>
      <c r="B56" s="1" t="s">
        <v>23</v>
      </c>
      <c r="C56" s="3">
        <v>200</v>
      </c>
      <c r="D56" s="3" t="s">
        <v>12</v>
      </c>
      <c r="E56" s="5">
        <v>4803.95</v>
      </c>
      <c r="G56" s="1">
        <f t="shared" si="5"/>
        <v>4803.95</v>
      </c>
      <c r="H56" s="1">
        <f t="shared" si="6"/>
        <v>0</v>
      </c>
    </row>
    <row r="57" spans="1:13" x14ac:dyDescent="0.25">
      <c r="A57" s="2">
        <v>44491</v>
      </c>
      <c r="B57" s="1" t="s">
        <v>15</v>
      </c>
      <c r="C57" s="3">
        <v>6000</v>
      </c>
      <c r="D57" s="3" t="s">
        <v>11</v>
      </c>
      <c r="E57" s="1">
        <v>-9790.0499999999993</v>
      </c>
      <c r="G57" s="1">
        <f t="shared" si="5"/>
        <v>0</v>
      </c>
      <c r="H57" s="1">
        <f t="shared" si="6"/>
        <v>-9790.0499999999993</v>
      </c>
      <c r="L57" s="1">
        <f t="shared" ref="L57:M61" si="7">G57</f>
        <v>0</v>
      </c>
      <c r="M57" s="1">
        <f t="shared" si="7"/>
        <v>-9790.0499999999993</v>
      </c>
    </row>
    <row r="58" spans="1:13" x14ac:dyDescent="0.25">
      <c r="A58" s="2">
        <v>44494</v>
      </c>
      <c r="B58" s="1" t="s">
        <v>15</v>
      </c>
      <c r="C58" s="3">
        <v>9000</v>
      </c>
      <c r="D58" s="3" t="s">
        <v>11</v>
      </c>
      <c r="E58" s="1">
        <v>-14570</v>
      </c>
      <c r="G58" s="1">
        <f t="shared" si="5"/>
        <v>0</v>
      </c>
      <c r="H58" s="1">
        <f t="shared" si="6"/>
        <v>-14570</v>
      </c>
      <c r="L58" s="1">
        <f t="shared" si="7"/>
        <v>0</v>
      </c>
      <c r="M58" s="1">
        <f t="shared" si="7"/>
        <v>-14570</v>
      </c>
    </row>
    <row r="59" spans="1:13" x14ac:dyDescent="0.25">
      <c r="A59" s="2">
        <v>44495</v>
      </c>
      <c r="B59" s="1" t="s">
        <v>23</v>
      </c>
      <c r="C59" s="3">
        <v>200</v>
      </c>
      <c r="D59" s="3" t="s">
        <v>12</v>
      </c>
      <c r="E59" s="1">
        <v>4807.95</v>
      </c>
      <c r="G59" s="1">
        <f t="shared" si="5"/>
        <v>4807.95</v>
      </c>
      <c r="H59" s="1">
        <f t="shared" si="6"/>
        <v>0</v>
      </c>
      <c r="L59" s="1">
        <f t="shared" si="7"/>
        <v>4807.95</v>
      </c>
      <c r="M59" s="1">
        <f t="shared" si="7"/>
        <v>0</v>
      </c>
    </row>
    <row r="60" spans="1:13" x14ac:dyDescent="0.25">
      <c r="A60" s="2">
        <v>44496</v>
      </c>
      <c r="B60" s="1" t="s">
        <v>15</v>
      </c>
      <c r="C60" s="3">
        <v>18555</v>
      </c>
      <c r="D60" s="3" t="s">
        <v>11</v>
      </c>
      <c r="E60" s="1">
        <v>-30301.02</v>
      </c>
      <c r="G60" s="1">
        <f t="shared" si="5"/>
        <v>0</v>
      </c>
      <c r="H60" s="1">
        <f t="shared" si="6"/>
        <v>-30301.02</v>
      </c>
      <c r="L60" s="1">
        <f t="shared" si="7"/>
        <v>0</v>
      </c>
      <c r="M60" s="1">
        <f t="shared" si="7"/>
        <v>-30301.02</v>
      </c>
    </row>
    <row r="61" spans="1:13" x14ac:dyDescent="0.25">
      <c r="A61" s="2">
        <v>44497</v>
      </c>
      <c r="B61" s="1" t="s">
        <v>16</v>
      </c>
      <c r="C61" s="3">
        <v>200</v>
      </c>
      <c r="D61" s="3" t="s">
        <v>12</v>
      </c>
      <c r="E61" s="1">
        <v>4891.95</v>
      </c>
      <c r="G61" s="1">
        <f t="shared" si="5"/>
        <v>4891.95</v>
      </c>
      <c r="H61" s="1">
        <f t="shared" si="6"/>
        <v>0</v>
      </c>
      <c r="L61" s="1">
        <f t="shared" si="7"/>
        <v>4891.95</v>
      </c>
      <c r="M61" s="1">
        <f t="shared" si="7"/>
        <v>0</v>
      </c>
    </row>
    <row r="62" spans="1:13" x14ac:dyDescent="0.25">
      <c r="A62" s="2">
        <v>44501</v>
      </c>
      <c r="B62" s="1" t="s">
        <v>16</v>
      </c>
      <c r="C62" s="3">
        <v>200</v>
      </c>
      <c r="D62" s="3" t="s">
        <v>12</v>
      </c>
      <c r="E62" s="1">
        <v>4833.95</v>
      </c>
      <c r="G62" s="5">
        <f t="shared" si="5"/>
        <v>4833.95</v>
      </c>
      <c r="H62" s="1">
        <f t="shared" si="6"/>
        <v>0</v>
      </c>
      <c r="M62" s="1">
        <f>H62</f>
        <v>0</v>
      </c>
    </row>
    <row r="63" spans="1:13" x14ac:dyDescent="0.25">
      <c r="A63" s="2">
        <v>44504</v>
      </c>
      <c r="B63" s="1" t="s">
        <v>16</v>
      </c>
      <c r="C63" s="3">
        <v>200</v>
      </c>
      <c r="D63" s="3" t="s">
        <v>12</v>
      </c>
      <c r="E63" s="1">
        <v>4657.95</v>
      </c>
      <c r="G63" s="5">
        <f t="shared" si="5"/>
        <v>4657.95</v>
      </c>
      <c r="H63" s="1">
        <f t="shared" si="6"/>
        <v>0</v>
      </c>
      <c r="M63" s="1">
        <f>H63</f>
        <v>0</v>
      </c>
    </row>
    <row r="64" spans="1:13" x14ac:dyDescent="0.25">
      <c r="A64" s="2">
        <v>44508</v>
      </c>
      <c r="B64" s="1" t="s">
        <v>23</v>
      </c>
      <c r="C64" s="3">
        <v>200</v>
      </c>
      <c r="D64" s="3" t="s">
        <v>12</v>
      </c>
      <c r="E64" s="1">
        <v>4785.95</v>
      </c>
      <c r="G64" s="5">
        <f t="shared" si="5"/>
        <v>4785.95</v>
      </c>
      <c r="H64" s="1">
        <f t="shared" si="6"/>
        <v>0</v>
      </c>
      <c r="M64" s="1">
        <f>H64</f>
        <v>0</v>
      </c>
    </row>
    <row r="65" spans="1:13" x14ac:dyDescent="0.25">
      <c r="A65" s="2">
        <v>44515</v>
      </c>
      <c r="B65" s="1" t="s">
        <v>16</v>
      </c>
      <c r="C65" s="3">
        <v>200</v>
      </c>
      <c r="D65" s="3" t="s">
        <v>12</v>
      </c>
      <c r="E65" s="1">
        <v>4569.95</v>
      </c>
      <c r="G65" s="1">
        <f t="shared" si="5"/>
        <v>4569.95</v>
      </c>
      <c r="H65" s="1">
        <f t="shared" si="6"/>
        <v>0</v>
      </c>
      <c r="L65" s="1">
        <f>G65</f>
        <v>4569.95</v>
      </c>
      <c r="M65" s="1">
        <f>H65</f>
        <v>0</v>
      </c>
    </row>
    <row r="66" spans="1:13" x14ac:dyDescent="0.25">
      <c r="A66" s="2">
        <v>44515</v>
      </c>
      <c r="B66" s="1" t="s">
        <v>23</v>
      </c>
      <c r="C66" s="3">
        <v>1200</v>
      </c>
      <c r="D66" s="3" t="s">
        <v>11</v>
      </c>
      <c r="E66" s="1">
        <v>-30287.61</v>
      </c>
      <c r="G66" s="1">
        <f t="shared" si="5"/>
        <v>0</v>
      </c>
      <c r="H66" s="1">
        <f t="shared" si="6"/>
        <v>-30287.61</v>
      </c>
      <c r="L66" s="1">
        <f>G66</f>
        <v>0</v>
      </c>
      <c r="M66" s="1">
        <f>H66</f>
        <v>-30287.61</v>
      </c>
    </row>
    <row r="67" spans="1:13" x14ac:dyDescent="0.25">
      <c r="A67" s="2">
        <v>44516</v>
      </c>
      <c r="B67" s="1" t="s">
        <v>20</v>
      </c>
      <c r="C67" s="3">
        <v>3000</v>
      </c>
      <c r="D67" s="3" t="s">
        <v>11</v>
      </c>
      <c r="E67" s="1">
        <v>-4885.05</v>
      </c>
      <c r="G67" s="1">
        <f t="shared" si="5"/>
        <v>0</v>
      </c>
      <c r="H67" s="5">
        <f t="shared" si="6"/>
        <v>-4885.05</v>
      </c>
      <c r="I67" s="5"/>
      <c r="L67" s="1">
        <f>G67</f>
        <v>0</v>
      </c>
    </row>
    <row r="68" spans="1:13" x14ac:dyDescent="0.25">
      <c r="A68" s="2">
        <v>44518</v>
      </c>
      <c r="B68" s="1" t="s">
        <v>20</v>
      </c>
      <c r="C68" s="3">
        <v>4000</v>
      </c>
      <c r="D68" s="3" t="s">
        <v>11</v>
      </c>
      <c r="E68" s="1">
        <v>-6540.05</v>
      </c>
      <c r="G68" s="1">
        <f t="shared" si="5"/>
        <v>0</v>
      </c>
      <c r="H68" s="1">
        <f t="shared" si="6"/>
        <v>-6540.05</v>
      </c>
      <c r="L68" s="1">
        <f>G68</f>
        <v>0</v>
      </c>
      <c r="M68" s="1">
        <f t="shared" ref="M68:M73" si="8">H68</f>
        <v>-6540.05</v>
      </c>
    </row>
    <row r="69" spans="1:13" x14ac:dyDescent="0.25">
      <c r="A69" s="2">
        <v>44518</v>
      </c>
      <c r="B69" s="1" t="s">
        <v>20</v>
      </c>
      <c r="C69" s="3">
        <v>4000</v>
      </c>
      <c r="D69" s="3" t="s">
        <v>11</v>
      </c>
      <c r="E69" s="1">
        <v>-6520.05</v>
      </c>
      <c r="G69" s="1">
        <f t="shared" si="5"/>
        <v>0</v>
      </c>
      <c r="H69" s="1">
        <f t="shared" si="6"/>
        <v>-6520.05</v>
      </c>
      <c r="L69" s="1">
        <f>G69</f>
        <v>0</v>
      </c>
      <c r="M69" s="1">
        <f t="shared" si="8"/>
        <v>-6520.05</v>
      </c>
    </row>
    <row r="70" spans="1:13" x14ac:dyDescent="0.25">
      <c r="A70" s="2">
        <v>44537</v>
      </c>
      <c r="B70" s="1" t="s">
        <v>14</v>
      </c>
      <c r="C70" s="3">
        <v>1000</v>
      </c>
      <c r="D70" s="3" t="s">
        <v>12</v>
      </c>
      <c r="E70" s="1">
        <v>5549.95</v>
      </c>
      <c r="G70" s="9">
        <f t="shared" si="5"/>
        <v>5549.95</v>
      </c>
      <c r="H70" s="1">
        <f t="shared" si="6"/>
        <v>0</v>
      </c>
      <c r="M70" s="1">
        <f t="shared" si="8"/>
        <v>0</v>
      </c>
    </row>
    <row r="71" spans="1:13" x14ac:dyDescent="0.25">
      <c r="A71" s="2">
        <v>44537</v>
      </c>
      <c r="B71" s="1" t="s">
        <v>23</v>
      </c>
      <c r="C71" s="3">
        <v>200</v>
      </c>
      <c r="D71" s="3" t="s">
        <v>12</v>
      </c>
      <c r="E71" s="1">
        <v>5015.95</v>
      </c>
      <c r="G71" s="10">
        <f t="shared" si="5"/>
        <v>5015.95</v>
      </c>
      <c r="H71" s="1">
        <f t="shared" si="6"/>
        <v>0</v>
      </c>
      <c r="M71" s="1">
        <f t="shared" si="8"/>
        <v>0</v>
      </c>
    </row>
    <row r="72" spans="1:13" x14ac:dyDescent="0.25">
      <c r="A72" s="2">
        <v>44538</v>
      </c>
      <c r="B72" s="1" t="s">
        <v>14</v>
      </c>
      <c r="C72" s="3">
        <v>1000</v>
      </c>
      <c r="D72" s="3" t="s">
        <v>12</v>
      </c>
      <c r="E72" s="1">
        <v>15419.95</v>
      </c>
      <c r="G72" s="1">
        <f t="shared" si="5"/>
        <v>15419.95</v>
      </c>
      <c r="H72" s="1">
        <f t="shared" si="6"/>
        <v>0</v>
      </c>
      <c r="L72" s="1">
        <f>G72</f>
        <v>15419.95</v>
      </c>
      <c r="M72" s="1">
        <f t="shared" si="8"/>
        <v>0</v>
      </c>
    </row>
    <row r="73" spans="1:13" x14ac:dyDescent="0.25">
      <c r="A73" s="2">
        <v>44540</v>
      </c>
      <c r="B73" s="1" t="s">
        <v>20</v>
      </c>
      <c r="C73" s="3">
        <v>5000</v>
      </c>
      <c r="D73" s="3" t="s">
        <v>11</v>
      </c>
      <c r="E73" s="1">
        <v>-8230.0499999999993</v>
      </c>
      <c r="G73" s="1">
        <f t="shared" si="5"/>
        <v>0</v>
      </c>
      <c r="H73" s="1">
        <f t="shared" si="6"/>
        <v>-8230.0499999999993</v>
      </c>
      <c r="L73" s="1">
        <f>G73</f>
        <v>0</v>
      </c>
      <c r="M73" s="1">
        <f t="shared" si="8"/>
        <v>-8230.0499999999993</v>
      </c>
    </row>
    <row r="74" spans="1:13" x14ac:dyDescent="0.25">
      <c r="A74" s="2">
        <v>44545</v>
      </c>
      <c r="B74" s="1" t="s">
        <v>16</v>
      </c>
      <c r="C74" s="3">
        <v>400</v>
      </c>
      <c r="D74" s="3" t="s">
        <v>11</v>
      </c>
      <c r="E74" s="1">
        <v>-9820.0499999999993</v>
      </c>
      <c r="G74" s="1">
        <f t="shared" ref="G74:G88" si="9">IF((E74&gt;0),E74,0)</f>
        <v>0</v>
      </c>
      <c r="H74" s="5">
        <f t="shared" ref="H74:H88" si="10">IF((E74&lt;0),E74,0)</f>
        <v>-9820.0499999999993</v>
      </c>
      <c r="I74" s="5"/>
    </row>
    <row r="75" spans="1:13" x14ac:dyDescent="0.25">
      <c r="A75" s="2">
        <v>44560</v>
      </c>
      <c r="B75" s="1" t="s">
        <v>14</v>
      </c>
      <c r="C75" s="3">
        <v>2000</v>
      </c>
      <c r="D75" s="3" t="s">
        <v>11</v>
      </c>
      <c r="E75" s="1">
        <v>-11070.05</v>
      </c>
      <c r="G75" s="1">
        <f t="shared" si="9"/>
        <v>0</v>
      </c>
      <c r="H75" s="5">
        <f t="shared" si="10"/>
        <v>-11070.05</v>
      </c>
      <c r="I75" s="5"/>
    </row>
    <row r="76" spans="1:13" x14ac:dyDescent="0.25">
      <c r="A76" s="2">
        <v>44561</v>
      </c>
      <c r="B76" s="1" t="s">
        <v>16</v>
      </c>
      <c r="C76" s="3">
        <v>2200</v>
      </c>
      <c r="D76" s="3" t="s">
        <v>11</v>
      </c>
      <c r="E76" s="1">
        <v>-54384.66</v>
      </c>
      <c r="G76" s="1">
        <f t="shared" si="9"/>
        <v>0</v>
      </c>
      <c r="H76" s="5">
        <f t="shared" si="10"/>
        <v>-54384.66</v>
      </c>
      <c r="I76" s="5"/>
    </row>
    <row r="77" spans="1:13" x14ac:dyDescent="0.25">
      <c r="A77" s="2">
        <v>44578</v>
      </c>
      <c r="B77" s="1" t="s">
        <v>27</v>
      </c>
      <c r="C77" s="3">
        <v>819</v>
      </c>
      <c r="D77" s="3" t="s">
        <v>11</v>
      </c>
      <c r="E77" s="1">
        <v>-54659.91</v>
      </c>
      <c r="G77" s="11">
        <f t="shared" si="9"/>
        <v>0</v>
      </c>
      <c r="H77" s="12">
        <f t="shared" si="10"/>
        <v>-54659.91</v>
      </c>
      <c r="I77" s="15"/>
    </row>
    <row r="78" spans="1:13" x14ac:dyDescent="0.25">
      <c r="A78" s="2">
        <v>44579</v>
      </c>
      <c r="B78" s="1" t="s">
        <v>23</v>
      </c>
      <c r="C78" s="3">
        <v>200</v>
      </c>
      <c r="D78" s="3" t="s">
        <v>12</v>
      </c>
      <c r="E78" s="1">
        <v>5029.95</v>
      </c>
      <c r="G78" s="13">
        <f t="shared" si="9"/>
        <v>5029.95</v>
      </c>
      <c r="H78" s="14">
        <f t="shared" si="10"/>
        <v>0</v>
      </c>
      <c r="I78" s="15"/>
    </row>
    <row r="79" spans="1:13" x14ac:dyDescent="0.25">
      <c r="A79" s="2">
        <v>44585</v>
      </c>
      <c r="B79" s="1" t="s">
        <v>27</v>
      </c>
      <c r="C79" s="3">
        <v>6</v>
      </c>
      <c r="D79" s="3" t="s">
        <v>11</v>
      </c>
      <c r="E79" s="1">
        <f>-384.9*8</f>
        <v>-3079.2</v>
      </c>
      <c r="G79" s="1">
        <f t="shared" si="9"/>
        <v>0</v>
      </c>
      <c r="H79" s="1">
        <f t="shared" si="10"/>
        <v>-3079.2</v>
      </c>
      <c r="L79" s="1">
        <f>G79</f>
        <v>0</v>
      </c>
      <c r="M79" s="1">
        <f>H79</f>
        <v>-3079.2</v>
      </c>
    </row>
    <row r="80" spans="1:13" x14ac:dyDescent="0.25">
      <c r="A80" s="2">
        <v>44586</v>
      </c>
      <c r="B80" s="1" t="s">
        <v>23</v>
      </c>
      <c r="C80" s="3">
        <v>400</v>
      </c>
      <c r="D80" s="3" t="s">
        <v>11</v>
      </c>
      <c r="E80" s="1">
        <v>-10170.049999999999</v>
      </c>
      <c r="G80" s="1">
        <f t="shared" si="9"/>
        <v>0</v>
      </c>
      <c r="H80" s="5">
        <f t="shared" si="10"/>
        <v>-10170.049999999999</v>
      </c>
      <c r="I80" s="5"/>
      <c r="L80" s="1">
        <f>G80</f>
        <v>0</v>
      </c>
    </row>
    <row r="81" spans="1:15" x14ac:dyDescent="0.25">
      <c r="A81" s="2">
        <v>44614</v>
      </c>
      <c r="B81" s="1" t="s">
        <v>15</v>
      </c>
      <c r="C81" s="3">
        <v>4000</v>
      </c>
      <c r="D81" s="3" t="s">
        <v>12</v>
      </c>
      <c r="E81" s="1">
        <v>6519.95</v>
      </c>
      <c r="G81" s="1">
        <f t="shared" si="9"/>
        <v>6519.95</v>
      </c>
      <c r="H81" s="1">
        <f t="shared" si="10"/>
        <v>0</v>
      </c>
      <c r="L81" s="1">
        <f>G81</f>
        <v>6519.95</v>
      </c>
      <c r="M81" s="1">
        <f>H81</f>
        <v>0</v>
      </c>
    </row>
    <row r="82" spans="1:15" x14ac:dyDescent="0.25">
      <c r="A82" s="2">
        <v>44615</v>
      </c>
      <c r="B82" s="1" t="s">
        <v>19</v>
      </c>
      <c r="C82" s="3">
        <v>300</v>
      </c>
      <c r="D82" s="3" t="s">
        <v>12</v>
      </c>
      <c r="E82" s="1">
        <v>4609.95</v>
      </c>
      <c r="G82" s="5">
        <f t="shared" si="9"/>
        <v>4609.95</v>
      </c>
      <c r="H82" s="1">
        <f t="shared" si="10"/>
        <v>0</v>
      </c>
      <c r="M82" s="1">
        <f>H82</f>
        <v>0</v>
      </c>
    </row>
    <row r="83" spans="1:15" x14ac:dyDescent="0.25">
      <c r="A83" s="2">
        <v>44620</v>
      </c>
      <c r="B83" s="1" t="s">
        <v>15</v>
      </c>
      <c r="C83" s="3">
        <v>4000</v>
      </c>
      <c r="D83" s="3" t="s">
        <v>12</v>
      </c>
      <c r="E83" s="1">
        <v>6459.95</v>
      </c>
      <c r="G83" s="1">
        <f t="shared" si="9"/>
        <v>6459.95</v>
      </c>
      <c r="H83" s="1">
        <f t="shared" si="10"/>
        <v>0</v>
      </c>
      <c r="L83" s="1">
        <f t="shared" ref="L83:L88" si="11">G83</f>
        <v>6459.95</v>
      </c>
      <c r="M83" s="1">
        <f>H83</f>
        <v>0</v>
      </c>
    </row>
    <row r="84" spans="1:15" x14ac:dyDescent="0.25">
      <c r="A84" s="2">
        <v>44620</v>
      </c>
      <c r="B84" s="1" t="s">
        <v>19</v>
      </c>
      <c r="C84" s="3">
        <v>300</v>
      </c>
      <c r="D84" s="3" t="s">
        <v>12</v>
      </c>
      <c r="E84" s="1">
        <v>4243.95</v>
      </c>
      <c r="G84" s="1">
        <f t="shared" si="9"/>
        <v>4243.95</v>
      </c>
      <c r="H84" s="1">
        <f t="shared" si="10"/>
        <v>0</v>
      </c>
      <c r="L84" s="1">
        <f t="shared" si="11"/>
        <v>4243.95</v>
      </c>
      <c r="M84" s="1">
        <f>H84</f>
        <v>0</v>
      </c>
    </row>
    <row r="85" spans="1:15" x14ac:dyDescent="0.25">
      <c r="A85" s="2">
        <v>44630</v>
      </c>
      <c r="B85" s="1" t="s">
        <v>19</v>
      </c>
      <c r="C85" s="3">
        <v>300</v>
      </c>
      <c r="D85" s="3" t="s">
        <v>12</v>
      </c>
      <c r="E85" s="1">
        <v>4132.95</v>
      </c>
      <c r="G85" s="1">
        <f t="shared" si="9"/>
        <v>4132.95</v>
      </c>
      <c r="H85" s="1">
        <f t="shared" si="10"/>
        <v>0</v>
      </c>
      <c r="L85" s="1">
        <f t="shared" si="11"/>
        <v>4132.95</v>
      </c>
      <c r="M85" s="1">
        <f>H85</f>
        <v>0</v>
      </c>
    </row>
    <row r="86" spans="1:15" x14ac:dyDescent="0.25">
      <c r="A86" s="2">
        <v>44642</v>
      </c>
      <c r="B86" s="1" t="s">
        <v>15</v>
      </c>
      <c r="C86" s="3">
        <v>8000</v>
      </c>
      <c r="D86" s="3" t="s">
        <v>11</v>
      </c>
      <c r="E86" s="1">
        <v>-13090.05</v>
      </c>
      <c r="G86" s="1">
        <f t="shared" si="9"/>
        <v>0</v>
      </c>
      <c r="H86" s="5">
        <f t="shared" si="10"/>
        <v>-13090.05</v>
      </c>
      <c r="I86" s="5"/>
      <c r="L86" s="1">
        <f t="shared" si="11"/>
        <v>0</v>
      </c>
    </row>
    <row r="87" spans="1:15" x14ac:dyDescent="0.25">
      <c r="A87" s="2">
        <v>44645</v>
      </c>
      <c r="B87" s="1" t="s">
        <v>19</v>
      </c>
      <c r="C87" s="3">
        <v>900</v>
      </c>
      <c r="D87" s="3" t="s">
        <v>11</v>
      </c>
      <c r="E87" s="1">
        <v>-13803.05</v>
      </c>
      <c r="G87" s="1">
        <f t="shared" si="9"/>
        <v>0</v>
      </c>
      <c r="H87" s="5">
        <f t="shared" si="10"/>
        <v>-13803.05</v>
      </c>
      <c r="I87" s="5"/>
      <c r="L87" s="1">
        <f t="shared" si="11"/>
        <v>0</v>
      </c>
    </row>
    <row r="88" spans="1:15" x14ac:dyDescent="0.25">
      <c r="A88" s="2">
        <v>44769</v>
      </c>
      <c r="B88" s="1" t="s">
        <v>26</v>
      </c>
      <c r="C88" s="3">
        <v>700</v>
      </c>
      <c r="D88" s="3" t="s">
        <v>11</v>
      </c>
      <c r="E88" s="1">
        <v>-27588.86</v>
      </c>
      <c r="G88" s="1">
        <f t="shared" si="9"/>
        <v>0</v>
      </c>
      <c r="H88" s="1">
        <f t="shared" si="10"/>
        <v>-27588.86</v>
      </c>
      <c r="L88" s="1">
        <f t="shared" si="11"/>
        <v>0</v>
      </c>
      <c r="M88" s="1">
        <f>H88</f>
        <v>-27588.86</v>
      </c>
    </row>
    <row r="91" spans="1:15" ht="15.75" thickBot="1" x14ac:dyDescent="0.3">
      <c r="E91" s="6">
        <f>SUM(E10:E90)</f>
        <v>-155709.0400000001</v>
      </c>
      <c r="F91" s="8"/>
      <c r="G91" s="6">
        <f t="shared" ref="G91:H91" si="12">SUM(G10:G90)</f>
        <v>293548.61000000028</v>
      </c>
      <c r="H91" s="6">
        <f t="shared" si="12"/>
        <v>-449257.64999999991</v>
      </c>
      <c r="I91" s="8">
        <f>G91+H91</f>
        <v>-155709.03999999963</v>
      </c>
      <c r="L91" s="6">
        <f t="shared" ref="L91:M91" si="13">SUM(L10:L90)</f>
        <v>213212.3600000001</v>
      </c>
      <c r="M91" s="6">
        <f t="shared" si="13"/>
        <v>-248274.68</v>
      </c>
      <c r="O91" s="1">
        <f>M91+L91</f>
        <v>-35062.319999999891</v>
      </c>
    </row>
    <row r="92" spans="1:15" ht="15.75" thickTop="1" x14ac:dyDescent="0.25"/>
    <row r="93" spans="1:15" x14ac:dyDescent="0.25">
      <c r="N93" s="1" t="s">
        <v>30</v>
      </c>
      <c r="O93" s="1">
        <v>-58878.05</v>
      </c>
    </row>
    <row r="94" spans="1:15" x14ac:dyDescent="0.25">
      <c r="N94" s="1" t="s">
        <v>31</v>
      </c>
      <c r="O94" s="1">
        <v>61768.67</v>
      </c>
    </row>
    <row r="95" spans="1:15" x14ac:dyDescent="0.25">
      <c r="N95" s="1" t="s">
        <v>32</v>
      </c>
      <c r="O95" s="1">
        <f>O94-O93</f>
        <v>120646.72</v>
      </c>
    </row>
    <row r="97" spans="14:15" x14ac:dyDescent="0.25">
      <c r="N97" s="1" t="s">
        <v>33</v>
      </c>
      <c r="O97" s="1">
        <f>I91</f>
        <v>-155709.03999999963</v>
      </c>
    </row>
    <row r="98" spans="14:15" x14ac:dyDescent="0.25">
      <c r="N98" s="1" t="s">
        <v>32</v>
      </c>
      <c r="O98" s="1">
        <f>O95</f>
        <v>120646.72</v>
      </c>
    </row>
    <row r="99" spans="14:15" ht="15.75" thickBot="1" x14ac:dyDescent="0.3">
      <c r="N99" s="1" t="s">
        <v>34</v>
      </c>
      <c r="O99" s="6">
        <f>O97+O98</f>
        <v>-35062.319999999629</v>
      </c>
    </row>
    <row r="100" spans="14:15" ht="15.75" thickTop="1" x14ac:dyDescent="0.25">
      <c r="N100" s="16" t="s">
        <v>35</v>
      </c>
      <c r="O100" s="16">
        <f>O99-O91</f>
        <v>2.6193447411060333E-10</v>
      </c>
    </row>
  </sheetData>
  <sortState xmlns:xlrd2="http://schemas.microsoft.com/office/spreadsheetml/2017/richdata2" ref="A10:E89">
    <sortCondition ref="A10:A8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88DA-3244-46B4-B159-D91305399D23}">
  <dimension ref="A1:R1267"/>
  <sheetViews>
    <sheetView topLeftCell="A67" workbookViewId="0">
      <selection activeCell="A89" sqref="A89"/>
    </sheetView>
  </sheetViews>
  <sheetFormatPr defaultRowHeight="15" x14ac:dyDescent="0.25"/>
  <cols>
    <col min="1" max="1" width="11" customWidth="1"/>
    <col min="2" max="2" width="9.7109375" bestFit="1" customWidth="1"/>
    <col min="3" max="3" width="10.42578125" style="3" customWidth="1"/>
    <col min="4" max="4" width="10" customWidth="1"/>
    <col min="5" max="5" width="12.28515625" style="1" customWidth="1"/>
    <col min="6" max="6" width="9.140625" style="1"/>
    <col min="7" max="7" width="11.5703125" style="1" customWidth="1"/>
    <col min="8" max="8" width="15.28515625" style="1" customWidth="1"/>
    <col min="9" max="9" width="11.5703125" style="1" bestFit="1" customWidth="1"/>
    <col min="10" max="18" width="9.140625" style="1"/>
  </cols>
  <sheetData>
    <row r="1" spans="1:8" x14ac:dyDescent="0.25">
      <c r="A1" s="2"/>
      <c r="B1" s="1"/>
      <c r="D1" s="3"/>
    </row>
    <row r="2" spans="1:8" x14ac:dyDescent="0.25">
      <c r="A2" s="2"/>
      <c r="B2" s="4" t="s">
        <v>0</v>
      </c>
      <c r="D2" s="3"/>
    </row>
    <row r="3" spans="1:8" x14ac:dyDescent="0.25">
      <c r="A3" s="2"/>
      <c r="B3" s="4"/>
      <c r="D3" s="3"/>
    </row>
    <row r="4" spans="1:8" x14ac:dyDescent="0.25">
      <c r="A4" s="2"/>
      <c r="B4" s="4" t="s">
        <v>1</v>
      </c>
      <c r="D4" s="3"/>
    </row>
    <row r="5" spans="1:8" x14ac:dyDescent="0.25">
      <c r="A5" s="2"/>
      <c r="B5" s="4"/>
      <c r="D5" s="3"/>
    </row>
    <row r="6" spans="1:8" x14ac:dyDescent="0.25">
      <c r="A6" s="2"/>
      <c r="B6" s="4" t="s">
        <v>2</v>
      </c>
      <c r="D6" s="3"/>
    </row>
    <row r="7" spans="1:8" x14ac:dyDescent="0.25">
      <c r="A7" s="2" t="s">
        <v>7</v>
      </c>
      <c r="B7" s="1"/>
      <c r="D7" s="3"/>
      <c r="E7" s="1" t="s">
        <v>10</v>
      </c>
    </row>
    <row r="8" spans="1:8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  <c r="G8" s="1" t="s">
        <v>28</v>
      </c>
      <c r="H8" s="1" t="s">
        <v>29</v>
      </c>
    </row>
    <row r="9" spans="1:8" x14ac:dyDescent="0.25">
      <c r="A9" s="2"/>
      <c r="B9" s="1"/>
      <c r="D9" s="3"/>
    </row>
    <row r="10" spans="1:8" x14ac:dyDescent="0.25">
      <c r="A10" s="2">
        <v>44378</v>
      </c>
      <c r="B10" s="1" t="s">
        <v>27</v>
      </c>
      <c r="C10" s="3">
        <v>100</v>
      </c>
      <c r="D10" s="3" t="s">
        <v>12</v>
      </c>
      <c r="E10" s="1">
        <v>6645.95</v>
      </c>
      <c r="G10" s="1">
        <f>IF((E10&gt;0),E10,0)</f>
        <v>6645.95</v>
      </c>
      <c r="H10" s="1">
        <f>IF((E10&lt;0),E10,0)</f>
        <v>0</v>
      </c>
    </row>
    <row r="11" spans="1:8" x14ac:dyDescent="0.25">
      <c r="A11" s="2">
        <v>44390</v>
      </c>
      <c r="B11" s="1" t="s">
        <v>25</v>
      </c>
      <c r="C11" s="3">
        <v>4000</v>
      </c>
      <c r="D11" s="3" t="s">
        <v>11</v>
      </c>
      <c r="E11" s="1">
        <v>-8900.0499999999993</v>
      </c>
      <c r="G11" s="1">
        <f>IF((E11&gt;0),E11,0)</f>
        <v>0</v>
      </c>
      <c r="H11" s="1">
        <f>IF((E11&lt;0),E11,0)</f>
        <v>-8900.0499999999993</v>
      </c>
    </row>
    <row r="12" spans="1:8" x14ac:dyDescent="0.25">
      <c r="A12" s="2"/>
      <c r="B12" s="1"/>
      <c r="D12" s="3"/>
      <c r="E12" s="5"/>
    </row>
    <row r="13" spans="1:8" x14ac:dyDescent="0.25">
      <c r="A13" s="2">
        <v>44392</v>
      </c>
      <c r="B13" s="1" t="s">
        <v>6</v>
      </c>
      <c r="C13" s="3">
        <v>1200</v>
      </c>
      <c r="D13" s="3" t="s">
        <v>11</v>
      </c>
      <c r="E13" s="1">
        <v>-8596.0499999999993</v>
      </c>
      <c r="G13" s="1">
        <f t="shared" ref="G13:G19" si="0">IF((E13&gt;0),E13,0)</f>
        <v>0</v>
      </c>
      <c r="H13" s="1">
        <f t="shared" ref="H13:H53" si="1">IF((E13&lt;0),E13,0)</f>
        <v>-8596.0499999999993</v>
      </c>
    </row>
    <row r="14" spans="1:8" x14ac:dyDescent="0.25">
      <c r="A14" s="2">
        <v>44392</v>
      </c>
      <c r="B14" s="1" t="s">
        <v>24</v>
      </c>
      <c r="C14" s="3">
        <v>5000</v>
      </c>
      <c r="D14" s="3" t="s">
        <v>11</v>
      </c>
      <c r="E14" s="1">
        <v>-4980.05</v>
      </c>
      <c r="G14" s="1">
        <f t="shared" si="0"/>
        <v>0</v>
      </c>
      <c r="H14" s="1">
        <f t="shared" si="1"/>
        <v>-4980.05</v>
      </c>
    </row>
    <row r="15" spans="1:8" x14ac:dyDescent="0.25">
      <c r="A15" s="2">
        <v>44393</v>
      </c>
      <c r="B15" s="1" t="s">
        <v>17</v>
      </c>
      <c r="C15" s="3">
        <v>6000</v>
      </c>
      <c r="D15" s="3" t="s">
        <v>11</v>
      </c>
      <c r="E15" s="1">
        <v>-7120.05</v>
      </c>
      <c r="G15" s="1">
        <f t="shared" si="0"/>
        <v>0</v>
      </c>
      <c r="H15" s="1">
        <f t="shared" si="1"/>
        <v>-7120.05</v>
      </c>
    </row>
    <row r="16" spans="1:8" x14ac:dyDescent="0.25">
      <c r="A16" s="2">
        <v>44397</v>
      </c>
      <c r="B16" s="1" t="s">
        <v>15</v>
      </c>
      <c r="C16" s="3">
        <v>3000</v>
      </c>
      <c r="D16" s="3" t="s">
        <v>12</v>
      </c>
      <c r="E16" s="1">
        <v>4864.95</v>
      </c>
      <c r="G16" s="1">
        <f t="shared" si="0"/>
        <v>4864.95</v>
      </c>
      <c r="H16" s="1">
        <f t="shared" si="1"/>
        <v>0</v>
      </c>
    </row>
    <row r="17" spans="1:8" x14ac:dyDescent="0.25">
      <c r="A17" s="2">
        <v>44397</v>
      </c>
      <c r="B17" s="1" t="s">
        <v>16</v>
      </c>
      <c r="C17" s="3">
        <v>200</v>
      </c>
      <c r="D17" s="3" t="s">
        <v>12</v>
      </c>
      <c r="E17" s="1">
        <v>4985.95</v>
      </c>
      <c r="G17" s="1">
        <f t="shared" si="0"/>
        <v>4985.95</v>
      </c>
      <c r="H17" s="1">
        <f t="shared" si="1"/>
        <v>0</v>
      </c>
    </row>
    <row r="18" spans="1:8" x14ac:dyDescent="0.25">
      <c r="A18" s="2">
        <v>44398</v>
      </c>
      <c r="B18" s="1" t="s">
        <v>13</v>
      </c>
      <c r="C18" s="3">
        <v>2000</v>
      </c>
      <c r="D18" s="3" t="s">
        <v>12</v>
      </c>
      <c r="E18" s="1">
        <v>4439.95</v>
      </c>
      <c r="G18" s="1">
        <f t="shared" si="0"/>
        <v>4439.95</v>
      </c>
      <c r="H18" s="1">
        <f t="shared" si="1"/>
        <v>0</v>
      </c>
    </row>
    <row r="19" spans="1:8" x14ac:dyDescent="0.25">
      <c r="A19" s="2">
        <v>44398</v>
      </c>
      <c r="B19" s="1" t="s">
        <v>16</v>
      </c>
      <c r="C19" s="3">
        <v>200</v>
      </c>
      <c r="D19" s="3" t="s">
        <v>12</v>
      </c>
      <c r="E19" s="1">
        <v>4929.97</v>
      </c>
      <c r="G19" s="1">
        <f t="shared" si="0"/>
        <v>4929.97</v>
      </c>
      <c r="H19" s="1">
        <f t="shared" si="1"/>
        <v>0</v>
      </c>
    </row>
    <row r="20" spans="1:8" x14ac:dyDescent="0.25">
      <c r="A20" s="2"/>
      <c r="B20" s="1"/>
      <c r="D20" s="3"/>
      <c r="E20" s="9"/>
      <c r="H20" s="1">
        <f t="shared" si="1"/>
        <v>0</v>
      </c>
    </row>
    <row r="21" spans="1:8" x14ac:dyDescent="0.25">
      <c r="A21" s="2"/>
      <c r="B21" s="1"/>
      <c r="D21" s="3"/>
      <c r="E21" s="10"/>
      <c r="H21" s="1">
        <f t="shared" si="1"/>
        <v>0</v>
      </c>
    </row>
    <row r="22" spans="1:8" x14ac:dyDescent="0.25">
      <c r="A22" s="2">
        <v>44404</v>
      </c>
      <c r="B22" s="1" t="s">
        <v>6</v>
      </c>
      <c r="C22" s="3">
        <v>800</v>
      </c>
      <c r="D22" s="3" t="s">
        <v>12</v>
      </c>
      <c r="E22" s="1">
        <v>5419.95</v>
      </c>
      <c r="G22" s="1">
        <f t="shared" ref="G22:G44" si="2">IF((E22&gt;0),E22,0)</f>
        <v>5419.95</v>
      </c>
      <c r="H22" s="1">
        <f t="shared" si="1"/>
        <v>0</v>
      </c>
    </row>
    <row r="23" spans="1:8" x14ac:dyDescent="0.25">
      <c r="A23" s="2">
        <v>44404</v>
      </c>
      <c r="B23" s="1" t="s">
        <v>15</v>
      </c>
      <c r="C23" s="3">
        <v>3000</v>
      </c>
      <c r="D23" s="3" t="s">
        <v>12</v>
      </c>
      <c r="E23" s="7">
        <v>4924.95</v>
      </c>
      <c r="F23" s="7"/>
      <c r="G23" s="1">
        <f t="shared" si="2"/>
        <v>4924.95</v>
      </c>
      <c r="H23" s="1">
        <f t="shared" si="1"/>
        <v>0</v>
      </c>
    </row>
    <row r="24" spans="1:8" x14ac:dyDescent="0.25">
      <c r="A24" s="2">
        <v>44405</v>
      </c>
      <c r="B24" s="1" t="s">
        <v>18</v>
      </c>
      <c r="C24" s="3">
        <v>700</v>
      </c>
      <c r="D24" s="3" t="s">
        <v>11</v>
      </c>
      <c r="E24" s="1">
        <v>-4481.05</v>
      </c>
      <c r="G24" s="1">
        <f t="shared" si="2"/>
        <v>0</v>
      </c>
      <c r="H24" s="1">
        <f t="shared" si="1"/>
        <v>-4481.05</v>
      </c>
    </row>
    <row r="25" spans="1:8" x14ac:dyDescent="0.25">
      <c r="A25" s="2">
        <v>44406</v>
      </c>
      <c r="B25" s="1" t="s">
        <v>6</v>
      </c>
      <c r="C25" s="3">
        <v>800</v>
      </c>
      <c r="D25" s="3" t="s">
        <v>12</v>
      </c>
      <c r="E25" s="1">
        <v>4835.95</v>
      </c>
      <c r="G25" s="1">
        <f t="shared" si="2"/>
        <v>4835.95</v>
      </c>
      <c r="H25" s="1">
        <f t="shared" si="1"/>
        <v>0</v>
      </c>
    </row>
    <row r="26" spans="1:8" x14ac:dyDescent="0.25">
      <c r="A26" s="2">
        <v>44411</v>
      </c>
      <c r="B26" s="1" t="s">
        <v>16</v>
      </c>
      <c r="C26" s="3">
        <v>200</v>
      </c>
      <c r="D26" s="3" t="s">
        <v>12</v>
      </c>
      <c r="E26" s="1">
        <v>4885.95</v>
      </c>
      <c r="G26" s="1">
        <f t="shared" si="2"/>
        <v>4885.95</v>
      </c>
      <c r="H26" s="1">
        <f t="shared" si="1"/>
        <v>0</v>
      </c>
    </row>
    <row r="27" spans="1:8" x14ac:dyDescent="0.25">
      <c r="A27" s="2">
        <v>44411</v>
      </c>
      <c r="B27" s="1" t="s">
        <v>27</v>
      </c>
      <c r="C27" s="3">
        <v>100</v>
      </c>
      <c r="D27" s="3" t="s">
        <v>12</v>
      </c>
      <c r="E27" s="1">
        <v>6801.95</v>
      </c>
      <c r="G27" s="1">
        <f t="shared" si="2"/>
        <v>6801.95</v>
      </c>
      <c r="H27" s="1">
        <f t="shared" si="1"/>
        <v>0</v>
      </c>
    </row>
    <row r="28" spans="1:8" x14ac:dyDescent="0.25">
      <c r="A28" s="2">
        <v>44412</v>
      </c>
      <c r="B28" s="1" t="s">
        <v>21</v>
      </c>
      <c r="C28" s="3">
        <v>1200</v>
      </c>
      <c r="D28" s="3" t="s">
        <v>11</v>
      </c>
      <c r="E28" s="1">
        <v>-15558.05</v>
      </c>
      <c r="G28" s="1">
        <f t="shared" si="2"/>
        <v>0</v>
      </c>
      <c r="H28" s="1">
        <f t="shared" si="1"/>
        <v>-15558.05</v>
      </c>
    </row>
    <row r="29" spans="1:8" x14ac:dyDescent="0.25">
      <c r="A29" s="2">
        <v>44413</v>
      </c>
      <c r="B29" s="1" t="s">
        <v>27</v>
      </c>
      <c r="C29" s="3">
        <v>200</v>
      </c>
      <c r="D29" s="3" t="s">
        <v>12</v>
      </c>
      <c r="E29" s="1">
        <v>13601.95</v>
      </c>
      <c r="G29" s="1">
        <f t="shared" si="2"/>
        <v>13601.95</v>
      </c>
      <c r="H29" s="1">
        <f t="shared" si="1"/>
        <v>0</v>
      </c>
    </row>
    <row r="30" spans="1:8" x14ac:dyDescent="0.25">
      <c r="A30" s="2">
        <v>44414</v>
      </c>
      <c r="B30" s="1" t="s">
        <v>14</v>
      </c>
      <c r="C30" s="3">
        <v>2400</v>
      </c>
      <c r="D30" s="3" t="s">
        <v>11</v>
      </c>
      <c r="E30" s="1">
        <v>-14250.05</v>
      </c>
      <c r="G30" s="1">
        <f t="shared" si="2"/>
        <v>0</v>
      </c>
      <c r="H30" s="1">
        <f t="shared" si="1"/>
        <v>-14250.05</v>
      </c>
    </row>
    <row r="31" spans="1:8" x14ac:dyDescent="0.25">
      <c r="A31" s="2">
        <v>44417</v>
      </c>
      <c r="B31" s="1" t="s">
        <v>20</v>
      </c>
      <c r="C31" s="3">
        <v>4000</v>
      </c>
      <c r="D31" s="3" t="s">
        <v>12</v>
      </c>
      <c r="E31" s="1">
        <v>6539.95</v>
      </c>
      <c r="G31" s="1">
        <f t="shared" si="2"/>
        <v>6539.95</v>
      </c>
      <c r="H31" s="1">
        <f t="shared" si="1"/>
        <v>0</v>
      </c>
    </row>
    <row r="32" spans="1:8" x14ac:dyDescent="0.25">
      <c r="A32" s="2">
        <v>44418</v>
      </c>
      <c r="B32" s="1" t="s">
        <v>13</v>
      </c>
      <c r="C32" s="3">
        <v>2000</v>
      </c>
      <c r="D32" s="3" t="s">
        <v>11</v>
      </c>
      <c r="E32" s="1">
        <v>-4420.05</v>
      </c>
      <c r="G32" s="1">
        <f t="shared" si="2"/>
        <v>0</v>
      </c>
      <c r="H32" s="1">
        <f t="shared" si="1"/>
        <v>-4420.05</v>
      </c>
    </row>
    <row r="33" spans="1:8" x14ac:dyDescent="0.25">
      <c r="A33" s="2">
        <v>44418</v>
      </c>
      <c r="B33" s="1" t="s">
        <v>14</v>
      </c>
      <c r="C33" s="3">
        <v>1000</v>
      </c>
      <c r="D33" s="3" t="s">
        <v>12</v>
      </c>
      <c r="E33" s="1">
        <v>5989.95</v>
      </c>
      <c r="G33" s="1">
        <f t="shared" si="2"/>
        <v>5989.95</v>
      </c>
      <c r="H33" s="1">
        <f t="shared" si="1"/>
        <v>0</v>
      </c>
    </row>
    <row r="34" spans="1:8" x14ac:dyDescent="0.25">
      <c r="A34" s="2">
        <v>44418</v>
      </c>
      <c r="B34" s="1" t="s">
        <v>22</v>
      </c>
      <c r="C34" s="3">
        <v>1236</v>
      </c>
      <c r="D34" s="3" t="s">
        <v>11</v>
      </c>
      <c r="E34" s="1">
        <v>-15531.29</v>
      </c>
      <c r="G34" s="1">
        <f t="shared" si="2"/>
        <v>0</v>
      </c>
      <c r="H34" s="1">
        <f t="shared" si="1"/>
        <v>-15531.29</v>
      </c>
    </row>
    <row r="35" spans="1:8" x14ac:dyDescent="0.25">
      <c r="A35" s="2">
        <v>44418</v>
      </c>
      <c r="B35" s="1" t="s">
        <v>27</v>
      </c>
      <c r="C35" s="3">
        <v>100</v>
      </c>
      <c r="D35" s="3" t="s">
        <v>12</v>
      </c>
      <c r="E35" s="1">
        <v>6816.95</v>
      </c>
      <c r="G35" s="1">
        <f t="shared" si="2"/>
        <v>6816.95</v>
      </c>
      <c r="H35" s="1">
        <f t="shared" si="1"/>
        <v>0</v>
      </c>
    </row>
    <row r="36" spans="1:8" x14ac:dyDescent="0.25">
      <c r="A36" s="2">
        <v>44419</v>
      </c>
      <c r="B36" s="1" t="s">
        <v>14</v>
      </c>
      <c r="C36" s="3">
        <v>1000</v>
      </c>
      <c r="D36" s="3" t="s">
        <v>12</v>
      </c>
      <c r="E36" s="1">
        <v>15799.95</v>
      </c>
      <c r="G36" s="1">
        <f t="shared" si="2"/>
        <v>15799.95</v>
      </c>
      <c r="H36" s="1">
        <f t="shared" si="1"/>
        <v>0</v>
      </c>
    </row>
    <row r="37" spans="1:8" x14ac:dyDescent="0.25">
      <c r="A37" s="2">
        <v>44419</v>
      </c>
      <c r="B37" s="1" t="s">
        <v>16</v>
      </c>
      <c r="C37" s="3">
        <v>200</v>
      </c>
      <c r="D37" s="3" t="s">
        <v>12</v>
      </c>
      <c r="E37" s="1">
        <v>4921.95</v>
      </c>
      <c r="G37" s="1">
        <f t="shared" si="2"/>
        <v>4921.95</v>
      </c>
      <c r="H37" s="1">
        <f t="shared" si="1"/>
        <v>0</v>
      </c>
    </row>
    <row r="38" spans="1:8" x14ac:dyDescent="0.25">
      <c r="A38" s="2">
        <v>44419</v>
      </c>
      <c r="B38" s="1" t="s">
        <v>20</v>
      </c>
      <c r="C38" s="3">
        <v>4000</v>
      </c>
      <c r="D38" s="3" t="s">
        <v>12</v>
      </c>
      <c r="E38" s="1">
        <v>6559.95</v>
      </c>
      <c r="G38" s="1">
        <f t="shared" si="2"/>
        <v>6559.95</v>
      </c>
      <c r="H38" s="1">
        <f t="shared" si="1"/>
        <v>0</v>
      </c>
    </row>
    <row r="39" spans="1:8" x14ac:dyDescent="0.25">
      <c r="A39" s="2">
        <v>44419</v>
      </c>
      <c r="B39" s="1" t="s">
        <v>22</v>
      </c>
      <c r="C39" s="3">
        <v>900</v>
      </c>
      <c r="D39" s="3" t="s">
        <v>11</v>
      </c>
      <c r="E39" s="1">
        <v>-11265.05</v>
      </c>
      <c r="G39" s="1">
        <f t="shared" si="2"/>
        <v>0</v>
      </c>
      <c r="H39" s="1">
        <f t="shared" si="1"/>
        <v>-11265.05</v>
      </c>
    </row>
    <row r="40" spans="1:8" x14ac:dyDescent="0.25">
      <c r="A40" s="2">
        <v>44425</v>
      </c>
      <c r="B40" s="1" t="s">
        <v>14</v>
      </c>
      <c r="C40" s="3">
        <v>1000</v>
      </c>
      <c r="D40" s="3" t="s">
        <v>12</v>
      </c>
      <c r="E40" s="1">
        <v>5579.09</v>
      </c>
      <c r="G40" s="1">
        <f t="shared" si="2"/>
        <v>5579.09</v>
      </c>
      <c r="H40" s="1">
        <f t="shared" si="1"/>
        <v>0</v>
      </c>
    </row>
    <row r="41" spans="1:8" x14ac:dyDescent="0.25">
      <c r="A41" s="2">
        <v>44426</v>
      </c>
      <c r="B41" s="1" t="s">
        <v>6</v>
      </c>
      <c r="C41" s="3">
        <v>2400</v>
      </c>
      <c r="D41" s="3" t="s">
        <v>11</v>
      </c>
      <c r="E41" s="1">
        <v>-16266.05</v>
      </c>
      <c r="G41" s="1">
        <f t="shared" si="2"/>
        <v>0</v>
      </c>
      <c r="H41" s="1">
        <f t="shared" si="1"/>
        <v>-16266.05</v>
      </c>
    </row>
    <row r="42" spans="1:8" x14ac:dyDescent="0.25">
      <c r="A42" s="2">
        <v>44426</v>
      </c>
      <c r="B42" s="1" t="s">
        <v>14</v>
      </c>
      <c r="C42" s="3">
        <v>1000</v>
      </c>
      <c r="D42" s="3" t="s">
        <v>12</v>
      </c>
      <c r="E42" s="1">
        <v>5439.95</v>
      </c>
      <c r="G42" s="1">
        <f t="shared" si="2"/>
        <v>5439.95</v>
      </c>
      <c r="H42" s="1">
        <f t="shared" si="1"/>
        <v>0</v>
      </c>
    </row>
    <row r="43" spans="1:8" x14ac:dyDescent="0.25">
      <c r="A43" s="2">
        <v>44426</v>
      </c>
      <c r="B43" s="1" t="s">
        <v>27</v>
      </c>
      <c r="C43" s="3">
        <v>100</v>
      </c>
      <c r="D43" s="3" t="s">
        <v>12</v>
      </c>
      <c r="E43" s="1">
        <v>6913.95</v>
      </c>
      <c r="G43" s="1">
        <f t="shared" si="2"/>
        <v>6913.95</v>
      </c>
      <c r="H43" s="1">
        <f t="shared" si="1"/>
        <v>0</v>
      </c>
    </row>
    <row r="44" spans="1:8" x14ac:dyDescent="0.25">
      <c r="A44" s="2">
        <v>44428</v>
      </c>
      <c r="B44" s="1" t="s">
        <v>16</v>
      </c>
      <c r="C44" s="3">
        <v>200</v>
      </c>
      <c r="D44" s="3" t="s">
        <v>12</v>
      </c>
      <c r="E44" s="1">
        <v>4923.95</v>
      </c>
      <c r="G44" s="1">
        <f t="shared" si="2"/>
        <v>4923.95</v>
      </c>
      <c r="H44" s="1">
        <f t="shared" si="1"/>
        <v>0</v>
      </c>
    </row>
    <row r="45" spans="1:8" x14ac:dyDescent="0.25">
      <c r="A45" s="2"/>
      <c r="B45" s="1"/>
      <c r="D45" s="3"/>
      <c r="E45" s="5"/>
      <c r="H45" s="1">
        <f t="shared" si="1"/>
        <v>0</v>
      </c>
    </row>
    <row r="46" spans="1:8" x14ac:dyDescent="0.25">
      <c r="A46" s="2"/>
      <c r="B46" s="1"/>
      <c r="D46" s="3"/>
      <c r="E46" s="5"/>
      <c r="H46" s="1">
        <f t="shared" si="1"/>
        <v>0</v>
      </c>
    </row>
    <row r="47" spans="1:8" x14ac:dyDescent="0.25">
      <c r="A47" s="2">
        <v>44441</v>
      </c>
      <c r="B47" s="1" t="s">
        <v>15</v>
      </c>
      <c r="C47" s="3">
        <v>3000</v>
      </c>
      <c r="D47" s="3" t="s">
        <v>12</v>
      </c>
      <c r="E47" s="1">
        <v>4954.95</v>
      </c>
      <c r="G47" s="1">
        <f>IF((E47&gt;0),E47,0)</f>
        <v>4954.95</v>
      </c>
      <c r="H47" s="1">
        <f t="shared" si="1"/>
        <v>0</v>
      </c>
    </row>
    <row r="48" spans="1:8" x14ac:dyDescent="0.25">
      <c r="A48" s="2">
        <v>44441</v>
      </c>
      <c r="B48" s="1" t="s">
        <v>16</v>
      </c>
      <c r="C48" s="3">
        <v>200</v>
      </c>
      <c r="D48" s="3" t="s">
        <v>12</v>
      </c>
      <c r="E48" s="1">
        <v>4809.95</v>
      </c>
      <c r="G48" s="1">
        <f>IF((E48&gt;0),E48,0)</f>
        <v>4809.95</v>
      </c>
      <c r="H48" s="1">
        <f t="shared" si="1"/>
        <v>0</v>
      </c>
    </row>
    <row r="49" spans="1:8" x14ac:dyDescent="0.25">
      <c r="A49" s="2">
        <v>44441</v>
      </c>
      <c r="B49" s="1" t="s">
        <v>27</v>
      </c>
      <c r="C49" s="3">
        <v>100</v>
      </c>
      <c r="D49" s="3" t="s">
        <v>12</v>
      </c>
      <c r="E49" s="1">
        <v>6701.85</v>
      </c>
      <c r="G49" s="1">
        <f>IF((E49&gt;0),E49,0)</f>
        <v>6701.85</v>
      </c>
      <c r="H49" s="1">
        <f t="shared" si="1"/>
        <v>0</v>
      </c>
    </row>
    <row r="50" spans="1:8" x14ac:dyDescent="0.25">
      <c r="A50" s="2"/>
      <c r="B50" s="1"/>
      <c r="D50" s="3"/>
      <c r="E50" s="5"/>
      <c r="H50" s="1">
        <f t="shared" si="1"/>
        <v>0</v>
      </c>
    </row>
    <row r="51" spans="1:8" x14ac:dyDescent="0.25">
      <c r="A51" s="2">
        <v>44452</v>
      </c>
      <c r="B51" s="1" t="s">
        <v>23</v>
      </c>
      <c r="C51" s="3">
        <v>200</v>
      </c>
      <c r="D51" s="3" t="s">
        <v>12</v>
      </c>
      <c r="E51" s="1">
        <v>4883.95</v>
      </c>
      <c r="G51" s="1">
        <f>IF((E51&gt;0),E51,0)</f>
        <v>4883.95</v>
      </c>
      <c r="H51" s="1">
        <f t="shared" si="1"/>
        <v>0</v>
      </c>
    </row>
    <row r="52" spans="1:8" x14ac:dyDescent="0.25">
      <c r="A52" s="2"/>
      <c r="B52" s="1"/>
      <c r="D52" s="3"/>
      <c r="E52" s="5"/>
      <c r="H52" s="1">
        <f t="shared" si="1"/>
        <v>0</v>
      </c>
    </row>
    <row r="53" spans="1:8" x14ac:dyDescent="0.25">
      <c r="A53" s="2">
        <v>44461</v>
      </c>
      <c r="B53" s="1" t="s">
        <v>23</v>
      </c>
      <c r="C53" s="3">
        <v>200</v>
      </c>
      <c r="D53" s="3" t="s">
        <v>12</v>
      </c>
      <c r="E53" s="1">
        <v>4991.95</v>
      </c>
      <c r="G53" s="1">
        <f>IF((E53&gt;0),E53,0)</f>
        <v>4991.95</v>
      </c>
      <c r="H53" s="1">
        <f t="shared" si="1"/>
        <v>0</v>
      </c>
    </row>
    <row r="54" spans="1:8" x14ac:dyDescent="0.25">
      <c r="A54" s="2"/>
      <c r="B54" s="1"/>
      <c r="D54" s="3"/>
      <c r="E54" s="5"/>
    </row>
    <row r="55" spans="1:8" x14ac:dyDescent="0.25">
      <c r="A55" s="2"/>
      <c r="B55" s="1"/>
      <c r="D55" s="3"/>
      <c r="E55" s="5"/>
    </row>
    <row r="56" spans="1:8" x14ac:dyDescent="0.25">
      <c r="A56" s="2"/>
      <c r="B56" s="1"/>
      <c r="D56" s="3"/>
      <c r="E56" s="5"/>
    </row>
    <row r="57" spans="1:8" x14ac:dyDescent="0.25">
      <c r="A57" s="2">
        <v>44491</v>
      </c>
      <c r="B57" s="1" t="s">
        <v>15</v>
      </c>
      <c r="C57" s="3">
        <v>6000</v>
      </c>
      <c r="D57" s="3" t="s">
        <v>11</v>
      </c>
      <c r="E57" s="1">
        <v>-9790.0499999999993</v>
      </c>
      <c r="G57" s="1">
        <f>IF((E57&gt;0),E57,0)</f>
        <v>0</v>
      </c>
      <c r="H57" s="1">
        <f t="shared" ref="H57:H66" si="3">IF((E57&lt;0),E57,0)</f>
        <v>-9790.0499999999993</v>
      </c>
    </row>
    <row r="58" spans="1:8" x14ac:dyDescent="0.25">
      <c r="A58" s="2">
        <v>44494</v>
      </c>
      <c r="B58" s="1" t="s">
        <v>15</v>
      </c>
      <c r="C58" s="3">
        <v>9000</v>
      </c>
      <c r="D58" s="3" t="s">
        <v>11</v>
      </c>
      <c r="E58" s="1">
        <v>-14570</v>
      </c>
      <c r="G58" s="1">
        <f>IF((E58&gt;0),E58,0)</f>
        <v>0</v>
      </c>
      <c r="H58" s="1">
        <f t="shared" si="3"/>
        <v>-14570</v>
      </c>
    </row>
    <row r="59" spans="1:8" x14ac:dyDescent="0.25">
      <c r="A59" s="2">
        <v>44495</v>
      </c>
      <c r="B59" s="1" t="s">
        <v>23</v>
      </c>
      <c r="C59" s="3">
        <v>200</v>
      </c>
      <c r="D59" s="3" t="s">
        <v>12</v>
      </c>
      <c r="E59" s="1">
        <v>4807.95</v>
      </c>
      <c r="G59" s="1">
        <f>IF((E59&gt;0),E59,0)</f>
        <v>4807.95</v>
      </c>
      <c r="H59" s="1">
        <f t="shared" si="3"/>
        <v>0</v>
      </c>
    </row>
    <row r="60" spans="1:8" x14ac:dyDescent="0.25">
      <c r="A60" s="2">
        <v>44496</v>
      </c>
      <c r="B60" s="1" t="s">
        <v>15</v>
      </c>
      <c r="C60" s="3">
        <v>18555</v>
      </c>
      <c r="D60" s="3" t="s">
        <v>11</v>
      </c>
      <c r="E60" s="1">
        <v>-30301.02</v>
      </c>
      <c r="G60" s="1">
        <f>IF((E60&gt;0),E60,0)</f>
        <v>0</v>
      </c>
      <c r="H60" s="1">
        <f t="shared" si="3"/>
        <v>-30301.02</v>
      </c>
    </row>
    <row r="61" spans="1:8" x14ac:dyDescent="0.25">
      <c r="A61" s="2">
        <v>44497</v>
      </c>
      <c r="B61" s="1" t="s">
        <v>16</v>
      </c>
      <c r="C61" s="3">
        <v>200</v>
      </c>
      <c r="D61" s="3" t="s">
        <v>12</v>
      </c>
      <c r="E61" s="1">
        <v>4891.95</v>
      </c>
      <c r="G61" s="1">
        <f>IF((E61&gt;0),E61,0)</f>
        <v>4891.95</v>
      </c>
      <c r="H61" s="1">
        <f t="shared" si="3"/>
        <v>0</v>
      </c>
    </row>
    <row r="62" spans="1:8" x14ac:dyDescent="0.25">
      <c r="A62" s="2"/>
      <c r="B62" s="1"/>
      <c r="D62" s="3"/>
      <c r="G62" s="5"/>
      <c r="H62" s="1">
        <f t="shared" si="3"/>
        <v>0</v>
      </c>
    </row>
    <row r="63" spans="1:8" x14ac:dyDescent="0.25">
      <c r="A63" s="2"/>
      <c r="B63" s="1"/>
      <c r="D63" s="3"/>
      <c r="G63" s="5"/>
      <c r="H63" s="1">
        <f t="shared" si="3"/>
        <v>0</v>
      </c>
    </row>
    <row r="64" spans="1:8" x14ac:dyDescent="0.25">
      <c r="A64" s="2"/>
      <c r="B64" s="1"/>
      <c r="D64" s="3"/>
      <c r="G64" s="5"/>
      <c r="H64" s="1">
        <f t="shared" si="3"/>
        <v>0</v>
      </c>
    </row>
    <row r="65" spans="1:8" x14ac:dyDescent="0.25">
      <c r="A65" s="2">
        <v>44515</v>
      </c>
      <c r="B65" s="1" t="s">
        <v>16</v>
      </c>
      <c r="C65" s="3">
        <v>200</v>
      </c>
      <c r="D65" s="3" t="s">
        <v>12</v>
      </c>
      <c r="E65" s="1">
        <v>4569.95</v>
      </c>
      <c r="G65" s="1">
        <f>IF((E65&gt;0),E65,0)</f>
        <v>4569.95</v>
      </c>
      <c r="H65" s="1">
        <f t="shared" si="3"/>
        <v>0</v>
      </c>
    </row>
    <row r="66" spans="1:8" x14ac:dyDescent="0.25">
      <c r="A66" s="2">
        <v>44515</v>
      </c>
      <c r="B66" s="1" t="s">
        <v>23</v>
      </c>
      <c r="C66" s="3">
        <v>1200</v>
      </c>
      <c r="D66" s="3" t="s">
        <v>11</v>
      </c>
      <c r="E66" s="1">
        <v>-30287.61</v>
      </c>
      <c r="G66" s="1">
        <f>IF((E66&gt;0),E66,0)</f>
        <v>0</v>
      </c>
      <c r="H66" s="1">
        <f t="shared" si="3"/>
        <v>-30287.61</v>
      </c>
    </row>
    <row r="67" spans="1:8" x14ac:dyDescent="0.25">
      <c r="A67" s="2"/>
      <c r="B67" s="1"/>
      <c r="D67" s="3"/>
      <c r="H67" s="5"/>
    </row>
    <row r="68" spans="1:8" x14ac:dyDescent="0.25">
      <c r="A68" s="2">
        <v>44518</v>
      </c>
      <c r="B68" s="1" t="s">
        <v>20</v>
      </c>
      <c r="C68" s="3">
        <v>4000</v>
      </c>
      <c r="D68" s="3" t="s">
        <v>11</v>
      </c>
      <c r="E68" s="1">
        <v>-6540.05</v>
      </c>
      <c r="G68" s="1">
        <f>IF((E68&gt;0),E68,0)</f>
        <v>0</v>
      </c>
      <c r="H68" s="1">
        <f t="shared" ref="H68:H73" si="4">IF((E68&lt;0),E68,0)</f>
        <v>-6540.05</v>
      </c>
    </row>
    <row r="69" spans="1:8" x14ac:dyDescent="0.25">
      <c r="A69" s="2">
        <v>44518</v>
      </c>
      <c r="B69" s="1" t="s">
        <v>20</v>
      </c>
      <c r="C69" s="3">
        <v>4000</v>
      </c>
      <c r="D69" s="3" t="s">
        <v>11</v>
      </c>
      <c r="E69" s="1">
        <v>-6520.05</v>
      </c>
      <c r="G69" s="1">
        <f>IF((E69&gt;0),E69,0)</f>
        <v>0</v>
      </c>
      <c r="H69" s="1">
        <f t="shared" si="4"/>
        <v>-6520.05</v>
      </c>
    </row>
    <row r="70" spans="1:8" x14ac:dyDescent="0.25">
      <c r="A70" s="2"/>
      <c r="B70" s="1"/>
      <c r="D70" s="3"/>
      <c r="G70" s="9"/>
      <c r="H70" s="1">
        <f t="shared" si="4"/>
        <v>0</v>
      </c>
    </row>
    <row r="71" spans="1:8" x14ac:dyDescent="0.25">
      <c r="A71" s="2"/>
      <c r="B71" s="1"/>
      <c r="D71" s="3"/>
      <c r="G71" s="10"/>
      <c r="H71" s="1">
        <f t="shared" si="4"/>
        <v>0</v>
      </c>
    </row>
    <row r="72" spans="1:8" x14ac:dyDescent="0.25">
      <c r="A72" s="2">
        <v>44538</v>
      </c>
      <c r="B72" s="1" t="s">
        <v>14</v>
      </c>
      <c r="C72" s="3">
        <v>1000</v>
      </c>
      <c r="D72" s="3" t="s">
        <v>12</v>
      </c>
      <c r="E72" s="1">
        <v>15419.95</v>
      </c>
      <c r="G72" s="1">
        <f>IF((E72&gt;0),E72,0)</f>
        <v>15419.95</v>
      </c>
      <c r="H72" s="1">
        <f t="shared" si="4"/>
        <v>0</v>
      </c>
    </row>
    <row r="73" spans="1:8" x14ac:dyDescent="0.25">
      <c r="A73" s="2">
        <v>44540</v>
      </c>
      <c r="B73" s="1" t="s">
        <v>20</v>
      </c>
      <c r="C73" s="3">
        <v>5000</v>
      </c>
      <c r="D73" s="3" t="s">
        <v>11</v>
      </c>
      <c r="E73" s="1">
        <v>-8230.0499999999993</v>
      </c>
      <c r="G73" s="1">
        <f>IF((E73&gt;0),E73,0)</f>
        <v>0</v>
      </c>
      <c r="H73" s="1">
        <f t="shared" si="4"/>
        <v>-8230.0499999999993</v>
      </c>
    </row>
    <row r="74" spans="1:8" x14ac:dyDescent="0.25">
      <c r="A74" s="2"/>
      <c r="B74" s="1"/>
      <c r="D74" s="3"/>
      <c r="H74" s="5"/>
    </row>
    <row r="75" spans="1:8" x14ac:dyDescent="0.25">
      <c r="A75" s="2"/>
      <c r="B75" s="1"/>
      <c r="D75" s="3"/>
      <c r="H75" s="5"/>
    </row>
    <row r="76" spans="1:8" x14ac:dyDescent="0.25">
      <c r="A76" s="2"/>
      <c r="B76" s="1"/>
      <c r="D76" s="3"/>
      <c r="H76" s="5"/>
    </row>
    <row r="77" spans="1:8" x14ac:dyDescent="0.25">
      <c r="A77" s="2"/>
      <c r="B77" s="1"/>
      <c r="D77" s="3"/>
      <c r="G77" s="11"/>
      <c r="H77" s="12"/>
    </row>
    <row r="78" spans="1:8" x14ac:dyDescent="0.25">
      <c r="A78" s="2"/>
      <c r="B78" s="1"/>
      <c r="D78" s="3"/>
      <c r="G78" s="13"/>
      <c r="H78" s="14"/>
    </row>
    <row r="79" spans="1:8" x14ac:dyDescent="0.25">
      <c r="A79" s="2">
        <v>44585</v>
      </c>
      <c r="B79" s="1" t="s">
        <v>27</v>
      </c>
      <c r="C79" s="3">
        <v>6</v>
      </c>
      <c r="D79" s="3" t="s">
        <v>11</v>
      </c>
      <c r="E79" s="1">
        <f>-384.9*8</f>
        <v>-3079.2</v>
      </c>
      <c r="G79" s="1">
        <f>IF((E79&gt;0),E79,0)</f>
        <v>0</v>
      </c>
      <c r="H79" s="1">
        <f>IF((E79&lt;0),E79,0)</f>
        <v>-3079.2</v>
      </c>
    </row>
    <row r="80" spans="1:8" x14ac:dyDescent="0.25">
      <c r="A80" s="2"/>
      <c r="B80" s="1"/>
      <c r="D80" s="3"/>
      <c r="H80" s="5"/>
    </row>
    <row r="81" spans="1:9" x14ac:dyDescent="0.25">
      <c r="A81" s="2">
        <v>44614</v>
      </c>
      <c r="B81" s="1" t="s">
        <v>15</v>
      </c>
      <c r="C81" s="3">
        <v>4000</v>
      </c>
      <c r="D81" s="3" t="s">
        <v>12</v>
      </c>
      <c r="E81" s="1">
        <v>6519.95</v>
      </c>
      <c r="G81" s="1">
        <f>IF((E81&gt;0),E81,0)</f>
        <v>6519.95</v>
      </c>
      <c r="H81" s="1">
        <f>IF((E81&lt;0),E81,0)</f>
        <v>0</v>
      </c>
    </row>
    <row r="82" spans="1:9" x14ac:dyDescent="0.25">
      <c r="A82" s="2"/>
      <c r="B82" s="1"/>
      <c r="D82" s="3"/>
      <c r="G82" s="5"/>
      <c r="H82" s="1">
        <f>IF((E82&lt;0),E82,0)</f>
        <v>0</v>
      </c>
    </row>
    <row r="83" spans="1:9" x14ac:dyDescent="0.25">
      <c r="A83" s="2">
        <v>44620</v>
      </c>
      <c r="B83" s="1" t="s">
        <v>15</v>
      </c>
      <c r="C83" s="3">
        <v>4000</v>
      </c>
      <c r="D83" s="3" t="s">
        <v>12</v>
      </c>
      <c r="E83" s="1">
        <v>6459.95</v>
      </c>
      <c r="G83" s="1">
        <f>IF((E83&gt;0),E83,0)</f>
        <v>6459.95</v>
      </c>
      <c r="H83" s="1">
        <f>IF((E83&lt;0),E83,0)</f>
        <v>0</v>
      </c>
    </row>
    <row r="84" spans="1:9" x14ac:dyDescent="0.25">
      <c r="A84" s="2">
        <v>44620</v>
      </c>
      <c r="B84" s="1" t="s">
        <v>19</v>
      </c>
      <c r="C84" s="3">
        <v>300</v>
      </c>
      <c r="D84" s="3" t="s">
        <v>12</v>
      </c>
      <c r="E84" s="1">
        <v>4243.95</v>
      </c>
      <c r="G84" s="1">
        <f>IF((E84&gt;0),E84,0)</f>
        <v>4243.95</v>
      </c>
      <c r="H84" s="1">
        <f>IF((E84&lt;0),E84,0)</f>
        <v>0</v>
      </c>
    </row>
    <row r="85" spans="1:9" x14ac:dyDescent="0.25">
      <c r="A85" s="2">
        <v>44630</v>
      </c>
      <c r="B85" s="1" t="s">
        <v>19</v>
      </c>
      <c r="C85" s="3">
        <v>300</v>
      </c>
      <c r="D85" s="3" t="s">
        <v>12</v>
      </c>
      <c r="E85" s="1">
        <v>4132.95</v>
      </c>
      <c r="G85" s="1">
        <f>IF((E85&gt;0),E85,0)</f>
        <v>4132.95</v>
      </c>
      <c r="H85" s="1">
        <f>IF((E85&lt;0),E85,0)</f>
        <v>0</v>
      </c>
    </row>
    <row r="86" spans="1:9" x14ac:dyDescent="0.25">
      <c r="A86" s="2"/>
      <c r="B86" s="1"/>
      <c r="D86" s="3"/>
      <c r="H86" s="5"/>
    </row>
    <row r="87" spans="1:9" x14ac:dyDescent="0.25">
      <c r="A87" s="2"/>
      <c r="B87" s="1"/>
      <c r="D87" s="3"/>
      <c r="H87" s="5"/>
    </row>
    <row r="88" spans="1:9" x14ac:dyDescent="0.25">
      <c r="A88" s="2">
        <v>44404</v>
      </c>
      <c r="B88" s="1" t="s">
        <v>26</v>
      </c>
      <c r="C88" s="3">
        <v>700</v>
      </c>
      <c r="D88" s="3" t="s">
        <v>11</v>
      </c>
      <c r="E88" s="1">
        <v>-27588.86</v>
      </c>
      <c r="G88" s="1">
        <f>IF((E88&gt;0),E88,0)</f>
        <v>0</v>
      </c>
      <c r="H88" s="1">
        <f>IF((E88&lt;0),E88,0)</f>
        <v>-27588.86</v>
      </c>
    </row>
    <row r="89" spans="1:9" x14ac:dyDescent="0.25">
      <c r="A89" s="2"/>
      <c r="B89" s="1"/>
      <c r="D89" s="3"/>
    </row>
    <row r="90" spans="1:9" x14ac:dyDescent="0.25">
      <c r="A90" s="2"/>
      <c r="B90" s="1"/>
      <c r="D90" s="3"/>
    </row>
    <row r="91" spans="1:9" ht="15.75" thickBot="1" x14ac:dyDescent="0.3">
      <c r="A91" s="2"/>
      <c r="B91" s="1"/>
      <c r="D91" s="3"/>
      <c r="E91" s="6">
        <f>SUM(E10:E90)</f>
        <v>-35062.32</v>
      </c>
      <c r="F91" s="8"/>
      <c r="G91" s="6">
        <f t="shared" ref="G91:H91" si="5">SUM(G10:G90)</f>
        <v>213212.3600000001</v>
      </c>
      <c r="H91" s="6">
        <f t="shared" si="5"/>
        <v>-248274.68</v>
      </c>
      <c r="I91" s="1">
        <f>G91+H91</f>
        <v>-35062.319999999891</v>
      </c>
    </row>
    <row r="92" spans="1:9" ht="15.75" thickTop="1" x14ac:dyDescent="0.25"/>
    <row r="93" spans="1:9" x14ac:dyDescent="0.25">
      <c r="A93" s="18">
        <v>44637</v>
      </c>
      <c r="B93" t="s">
        <v>38</v>
      </c>
      <c r="C93" s="3" t="s">
        <v>37</v>
      </c>
      <c r="D93" t="s">
        <v>12</v>
      </c>
      <c r="E93" s="1">
        <v>30000</v>
      </c>
    </row>
    <row r="94" spans="1:9" x14ac:dyDescent="0.25">
      <c r="A94" s="18">
        <v>44630</v>
      </c>
      <c r="B94" t="s">
        <v>38</v>
      </c>
      <c r="C94" s="3">
        <v>1000</v>
      </c>
      <c r="D94" t="s">
        <v>12</v>
      </c>
      <c r="E94" s="1">
        <v>9319.9500000000007</v>
      </c>
    </row>
    <row r="95" spans="1:9" x14ac:dyDescent="0.25">
      <c r="A95" s="18">
        <v>44627</v>
      </c>
      <c r="B95" s="17" t="s">
        <v>38</v>
      </c>
      <c r="C95" s="3">
        <v>1000</v>
      </c>
      <c r="D95" t="s">
        <v>12</v>
      </c>
      <c r="E95" s="1">
        <v>9649.9500000000007</v>
      </c>
    </row>
    <row r="96" spans="1:9" x14ac:dyDescent="0.25">
      <c r="A96" s="18">
        <v>44620</v>
      </c>
      <c r="B96" t="s">
        <v>38</v>
      </c>
      <c r="C96" s="3">
        <v>1000</v>
      </c>
      <c r="D96" t="s">
        <v>12</v>
      </c>
      <c r="E96" s="1">
        <v>9749.9500000000007</v>
      </c>
    </row>
    <row r="97" spans="1:5" x14ac:dyDescent="0.25">
      <c r="A97" s="18">
        <v>44614</v>
      </c>
      <c r="B97" t="s">
        <v>38</v>
      </c>
      <c r="C97" s="3">
        <v>1000</v>
      </c>
      <c r="D97" t="s">
        <v>12</v>
      </c>
      <c r="E97" s="1">
        <v>9869.9500000000007</v>
      </c>
    </row>
    <row r="98" spans="1:5" x14ac:dyDescent="0.25">
      <c r="A98" s="18">
        <v>44856</v>
      </c>
      <c r="B98" t="s">
        <v>38</v>
      </c>
      <c r="C98" s="3">
        <v>6083</v>
      </c>
      <c r="D98" t="s">
        <v>11</v>
      </c>
      <c r="E98" s="1">
        <v>-57476.12</v>
      </c>
    </row>
    <row r="99" spans="1:5" x14ac:dyDescent="0.25">
      <c r="A99" s="18">
        <v>44441</v>
      </c>
      <c r="B99" t="s">
        <v>38</v>
      </c>
      <c r="C99" s="3">
        <v>500</v>
      </c>
      <c r="D99" t="s">
        <v>12</v>
      </c>
      <c r="E99" s="1">
        <v>4739.95</v>
      </c>
    </row>
    <row r="100" spans="1:5" x14ac:dyDescent="0.25">
      <c r="A100" s="18">
        <v>44431</v>
      </c>
      <c r="B100" t="s">
        <v>38</v>
      </c>
      <c r="C100" s="3">
        <v>500</v>
      </c>
      <c r="D100" t="s">
        <v>12</v>
      </c>
      <c r="E100" s="1">
        <v>4844.95</v>
      </c>
    </row>
    <row r="101" spans="1:5" x14ac:dyDescent="0.25">
      <c r="A101" s="18">
        <v>44428</v>
      </c>
      <c r="B101" t="s">
        <v>38</v>
      </c>
      <c r="C101" s="3">
        <v>500</v>
      </c>
      <c r="D101" t="s">
        <v>12</v>
      </c>
      <c r="E101" s="1">
        <v>4844.95</v>
      </c>
    </row>
    <row r="102" spans="1:5" x14ac:dyDescent="0.25">
      <c r="A102" s="18">
        <v>44426</v>
      </c>
      <c r="B102" t="s">
        <v>38</v>
      </c>
      <c r="C102" s="3">
        <v>500</v>
      </c>
      <c r="D102" t="s">
        <v>12</v>
      </c>
      <c r="E102" s="1">
        <v>4889.95</v>
      </c>
    </row>
    <row r="103" spans="1:5" x14ac:dyDescent="0.25">
      <c r="A103" s="18">
        <v>44418</v>
      </c>
      <c r="B103" t="s">
        <v>38</v>
      </c>
      <c r="C103" s="3">
        <v>500</v>
      </c>
      <c r="D103" t="s">
        <v>12</v>
      </c>
      <c r="E103" s="1">
        <v>4824.95</v>
      </c>
    </row>
    <row r="104" spans="1:5" x14ac:dyDescent="0.25">
      <c r="A104" s="18">
        <v>44406</v>
      </c>
      <c r="B104" t="s">
        <v>38</v>
      </c>
      <c r="C104" s="3">
        <v>500</v>
      </c>
      <c r="D104" t="s">
        <v>12</v>
      </c>
      <c r="E104" s="1">
        <v>4599.95</v>
      </c>
    </row>
    <row r="105" spans="1:5" x14ac:dyDescent="0.25">
      <c r="A105" s="18">
        <v>44397</v>
      </c>
      <c r="B105" t="s">
        <v>38</v>
      </c>
      <c r="C105" s="3">
        <v>500</v>
      </c>
      <c r="D105" t="s">
        <v>12</v>
      </c>
      <c r="E105" s="1">
        <v>4644.95</v>
      </c>
    </row>
    <row r="106" spans="1:5" x14ac:dyDescent="0.25">
      <c r="A106" s="18">
        <v>44518</v>
      </c>
      <c r="B106" t="s">
        <v>39</v>
      </c>
      <c r="C106" s="3">
        <v>1000</v>
      </c>
      <c r="D106" t="s">
        <v>12</v>
      </c>
      <c r="E106" s="1">
        <v>4729.95</v>
      </c>
    </row>
    <row r="107" spans="1:5" x14ac:dyDescent="0.25">
      <c r="A107" s="18">
        <v>44515</v>
      </c>
      <c r="B107" t="s">
        <v>39</v>
      </c>
      <c r="C107" s="3">
        <v>1000</v>
      </c>
      <c r="D107" t="s">
        <v>12</v>
      </c>
      <c r="E107" s="1">
        <v>4819.95</v>
      </c>
    </row>
    <row r="108" spans="1:5" x14ac:dyDescent="0.25">
      <c r="A108" s="18">
        <v>44497</v>
      </c>
      <c r="B108" t="s">
        <v>39</v>
      </c>
      <c r="C108" s="3">
        <v>1000</v>
      </c>
      <c r="D108" t="s">
        <v>12</v>
      </c>
      <c r="E108" s="1">
        <v>4979.95</v>
      </c>
    </row>
    <row r="109" spans="1:5" x14ac:dyDescent="0.25">
      <c r="A109" s="18">
        <v>44462</v>
      </c>
      <c r="B109" t="s">
        <v>39</v>
      </c>
      <c r="C109" s="3">
        <v>1000</v>
      </c>
      <c r="D109" t="s">
        <v>12</v>
      </c>
      <c r="E109" s="1">
        <v>5079.95</v>
      </c>
    </row>
    <row r="110" spans="1:5" x14ac:dyDescent="0.25">
      <c r="A110" s="18">
        <v>44452</v>
      </c>
      <c r="B110" t="s">
        <v>39</v>
      </c>
      <c r="C110" s="3">
        <v>1000</v>
      </c>
      <c r="D110" t="s">
        <v>12</v>
      </c>
      <c r="E110" s="1">
        <v>5289.95</v>
      </c>
    </row>
    <row r="111" spans="1:5" x14ac:dyDescent="0.25">
      <c r="A111" s="18">
        <v>44441</v>
      </c>
      <c r="B111" t="s">
        <v>39</v>
      </c>
      <c r="C111" s="3">
        <v>1000</v>
      </c>
      <c r="D111" s="19" t="s">
        <v>12</v>
      </c>
      <c r="E111" s="1">
        <v>5269.95</v>
      </c>
    </row>
    <row r="112" spans="1:5" x14ac:dyDescent="0.25">
      <c r="A112" s="18">
        <v>44614</v>
      </c>
      <c r="B112" t="s">
        <v>40</v>
      </c>
      <c r="C112" s="3">
        <v>1000</v>
      </c>
      <c r="D112" t="s">
        <v>12</v>
      </c>
      <c r="E112" s="1">
        <v>3099.95</v>
      </c>
    </row>
    <row r="113" spans="1:5" x14ac:dyDescent="0.25">
      <c r="A113" s="18">
        <v>44214</v>
      </c>
      <c r="B113" t="s">
        <v>40</v>
      </c>
      <c r="C113" s="3">
        <v>1000</v>
      </c>
      <c r="D113" t="s">
        <v>12</v>
      </c>
      <c r="E113" s="1">
        <v>4279.95</v>
      </c>
    </row>
    <row r="114" spans="1:5" x14ac:dyDescent="0.25">
      <c r="A114" s="18">
        <v>44393</v>
      </c>
      <c r="B114" t="s">
        <v>40</v>
      </c>
      <c r="C114" s="3">
        <v>1725</v>
      </c>
      <c r="D114" t="s">
        <v>11</v>
      </c>
      <c r="E114" s="1">
        <v>-7555.5</v>
      </c>
    </row>
    <row r="115" spans="1:5" x14ac:dyDescent="0.25">
      <c r="A115" s="18">
        <v>44392</v>
      </c>
      <c r="B115" t="s">
        <v>40</v>
      </c>
      <c r="C115" s="3">
        <v>2302</v>
      </c>
      <c r="D115" t="s">
        <v>11</v>
      </c>
      <c r="E115" s="1">
        <v>-10052.81</v>
      </c>
    </row>
    <row r="116" spans="1:5" x14ac:dyDescent="0.25">
      <c r="A116" s="18">
        <v>44539</v>
      </c>
      <c r="B116" t="s">
        <v>41</v>
      </c>
      <c r="C116" s="3">
        <v>200</v>
      </c>
      <c r="D116" t="s">
        <v>12</v>
      </c>
      <c r="E116" s="1">
        <v>5927.95</v>
      </c>
    </row>
    <row r="117" spans="1:5" x14ac:dyDescent="0.25">
      <c r="A117" s="18">
        <v>44462</v>
      </c>
      <c r="B117" t="s">
        <v>41</v>
      </c>
      <c r="C117" s="3">
        <v>200</v>
      </c>
      <c r="D117" t="s">
        <v>12</v>
      </c>
      <c r="E117" s="1">
        <v>7485.95</v>
      </c>
    </row>
    <row r="118" spans="1:5" x14ac:dyDescent="0.25">
      <c r="A118" s="18">
        <v>44728</v>
      </c>
      <c r="B118" t="s">
        <v>42</v>
      </c>
      <c r="C118" s="3">
        <v>75</v>
      </c>
      <c r="D118" t="s">
        <v>12</v>
      </c>
      <c r="E118" s="1">
        <v>6317.7</v>
      </c>
    </row>
    <row r="119" spans="1:5" x14ac:dyDescent="0.25">
      <c r="A119" s="18">
        <v>44693</v>
      </c>
      <c r="B119" t="s">
        <v>42</v>
      </c>
      <c r="C119" s="3">
        <v>75</v>
      </c>
      <c r="D119" t="s">
        <v>12</v>
      </c>
      <c r="E119" s="1">
        <v>6696.45</v>
      </c>
    </row>
    <row r="120" spans="1:5" x14ac:dyDescent="0.25">
      <c r="A120" s="18">
        <v>44686</v>
      </c>
      <c r="B120" t="s">
        <v>42</v>
      </c>
      <c r="C120" s="3">
        <v>75</v>
      </c>
      <c r="D120" t="s">
        <v>12</v>
      </c>
      <c r="E120" s="1">
        <v>7005.45</v>
      </c>
    </row>
    <row r="121" spans="1:5" x14ac:dyDescent="0.25">
      <c r="A121" s="18">
        <v>44441</v>
      </c>
      <c r="B121" t="s">
        <v>42</v>
      </c>
      <c r="C121" s="3">
        <v>500</v>
      </c>
      <c r="D121" t="s">
        <v>11</v>
      </c>
      <c r="E121" s="1">
        <v>-48486.74</v>
      </c>
    </row>
    <row r="122" spans="1:5" x14ac:dyDescent="0.25">
      <c r="A122" s="18">
        <v>44426</v>
      </c>
      <c r="B122" t="s">
        <v>42</v>
      </c>
      <c r="C122" s="3">
        <v>100</v>
      </c>
      <c r="D122" t="s">
        <v>12</v>
      </c>
      <c r="E122" s="1">
        <v>9753.9500000000007</v>
      </c>
    </row>
    <row r="123" spans="1:5" x14ac:dyDescent="0.25">
      <c r="A123" s="18">
        <v>44418</v>
      </c>
      <c r="B123" t="s">
        <v>42</v>
      </c>
      <c r="C123" s="3">
        <v>100</v>
      </c>
      <c r="D123" t="s">
        <v>12</v>
      </c>
      <c r="E123" s="1">
        <v>9623.9500000000007</v>
      </c>
    </row>
    <row r="124" spans="1:5" x14ac:dyDescent="0.25">
      <c r="A124" s="18">
        <v>44411</v>
      </c>
      <c r="B124" t="s">
        <v>42</v>
      </c>
      <c r="C124" s="3">
        <v>100</v>
      </c>
      <c r="D124" t="s">
        <v>12</v>
      </c>
      <c r="E124" s="1">
        <v>9500.9500000000007</v>
      </c>
    </row>
    <row r="125" spans="1:5" x14ac:dyDescent="0.25">
      <c r="A125" s="18">
        <v>44389</v>
      </c>
      <c r="B125" t="s">
        <v>42</v>
      </c>
      <c r="C125" s="3">
        <v>100</v>
      </c>
      <c r="D125" t="s">
        <v>12</v>
      </c>
      <c r="E125" s="1">
        <v>9412.9500000000007</v>
      </c>
    </row>
    <row r="126" spans="1:5" x14ac:dyDescent="0.25">
      <c r="A126" s="18">
        <v>44378</v>
      </c>
      <c r="B126" t="s">
        <v>42</v>
      </c>
      <c r="C126" s="3">
        <v>100</v>
      </c>
      <c r="D126" t="s">
        <v>12</v>
      </c>
      <c r="E126" s="1">
        <v>9358.9500000000007</v>
      </c>
    </row>
    <row r="127" spans="1:5" x14ac:dyDescent="0.25">
      <c r="A127" s="18">
        <v>44693</v>
      </c>
      <c r="B127" t="s">
        <v>43</v>
      </c>
      <c r="C127" s="3">
        <v>20</v>
      </c>
      <c r="D127" t="s">
        <v>12</v>
      </c>
      <c r="E127" s="1">
        <v>5761.15</v>
      </c>
    </row>
    <row r="128" spans="1:5" x14ac:dyDescent="0.25">
      <c r="A128" s="18">
        <v>44686</v>
      </c>
      <c r="B128" t="s">
        <v>43</v>
      </c>
      <c r="C128" s="3">
        <v>20</v>
      </c>
      <c r="D128" t="s">
        <v>12</v>
      </c>
      <c r="E128" s="1">
        <v>5919.55</v>
      </c>
    </row>
    <row r="129" spans="1:5" x14ac:dyDescent="0.25">
      <c r="A129" s="18"/>
    </row>
    <row r="130" spans="1:5" ht="15.75" thickBot="1" x14ac:dyDescent="0.3">
      <c r="A130" s="18"/>
      <c r="E130" s="6">
        <f>SUM(E91:E129)</f>
        <v>73660.50999999998</v>
      </c>
    </row>
    <row r="131" spans="1:5" ht="15.75" thickTop="1" x14ac:dyDescent="0.25">
      <c r="A131" s="18"/>
    </row>
    <row r="132" spans="1:5" x14ac:dyDescent="0.25">
      <c r="A132" s="18"/>
      <c r="D132" t="s">
        <v>44</v>
      </c>
      <c r="E132" s="1">
        <v>61768.67</v>
      </c>
    </row>
    <row r="133" spans="1:5" x14ac:dyDescent="0.25">
      <c r="A133" s="18"/>
      <c r="D133" t="s">
        <v>45</v>
      </c>
      <c r="E133" s="1">
        <f>E132-E130</f>
        <v>-11891.839999999982</v>
      </c>
    </row>
    <row r="134" spans="1:5" x14ac:dyDescent="0.25">
      <c r="A134" s="18"/>
    </row>
    <row r="135" spans="1:5" x14ac:dyDescent="0.25">
      <c r="A135" s="18"/>
      <c r="D135" s="20">
        <v>0.5</v>
      </c>
      <c r="E135" s="1">
        <f>E133/2</f>
        <v>-5945.919999999991</v>
      </c>
    </row>
    <row r="136" spans="1:5" x14ac:dyDescent="0.25">
      <c r="A136" s="18"/>
    </row>
    <row r="137" spans="1:5" x14ac:dyDescent="0.25">
      <c r="A137" s="18"/>
    </row>
    <row r="138" spans="1:5" x14ac:dyDescent="0.25">
      <c r="A138" s="18"/>
    </row>
    <row r="139" spans="1:5" x14ac:dyDescent="0.25">
      <c r="A139" s="18"/>
    </row>
    <row r="140" spans="1:5" x14ac:dyDescent="0.25">
      <c r="A140" s="18"/>
    </row>
    <row r="141" spans="1:5" x14ac:dyDescent="0.25">
      <c r="A141" s="18"/>
    </row>
    <row r="142" spans="1:5" x14ac:dyDescent="0.25">
      <c r="A142" s="18"/>
    </row>
    <row r="143" spans="1:5" x14ac:dyDescent="0.25">
      <c r="A143" s="18"/>
    </row>
    <row r="144" spans="1:5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040DC-3034-4D85-B2E2-C63BEAF9B103}">
  <dimension ref="A1:R1267"/>
  <sheetViews>
    <sheetView topLeftCell="A73" workbookViewId="0">
      <selection activeCell="A89" sqref="A89"/>
    </sheetView>
  </sheetViews>
  <sheetFormatPr defaultRowHeight="15" x14ac:dyDescent="0.25"/>
  <cols>
    <col min="1" max="1" width="11" customWidth="1"/>
    <col min="2" max="2" width="9.7109375" bestFit="1" customWidth="1"/>
    <col min="3" max="3" width="10.42578125" style="3" customWidth="1"/>
    <col min="4" max="4" width="10" customWidth="1"/>
    <col min="5" max="5" width="12.28515625" style="1" customWidth="1"/>
    <col min="6" max="6" width="9.140625" style="1"/>
    <col min="7" max="7" width="11.5703125" style="1" customWidth="1"/>
    <col min="8" max="8" width="15.28515625" style="1" customWidth="1"/>
    <col min="9" max="9" width="11.5703125" style="1" bestFit="1" customWidth="1"/>
    <col min="10" max="18" width="9.140625" style="1"/>
  </cols>
  <sheetData>
    <row r="1" spans="1:8" x14ac:dyDescent="0.25">
      <c r="A1" s="2"/>
      <c r="B1" s="1"/>
      <c r="D1" s="3"/>
    </row>
    <row r="2" spans="1:8" x14ac:dyDescent="0.25">
      <c r="A2" s="2"/>
      <c r="B2" s="4" t="s">
        <v>0</v>
      </c>
      <c r="D2" s="3"/>
    </row>
    <row r="3" spans="1:8" x14ac:dyDescent="0.25">
      <c r="A3" s="2"/>
      <c r="B3" s="4"/>
      <c r="D3" s="3"/>
    </row>
    <row r="4" spans="1:8" x14ac:dyDescent="0.25">
      <c r="A4" s="2"/>
      <c r="B4" s="4" t="s">
        <v>1</v>
      </c>
      <c r="D4" s="3"/>
    </row>
    <row r="5" spans="1:8" x14ac:dyDescent="0.25">
      <c r="A5" s="2"/>
      <c r="B5" s="4"/>
      <c r="D5" s="3"/>
    </row>
    <row r="6" spans="1:8" x14ac:dyDescent="0.25">
      <c r="A6" s="2"/>
      <c r="B6" s="4" t="s">
        <v>2</v>
      </c>
      <c r="D6" s="3"/>
    </row>
    <row r="7" spans="1:8" x14ac:dyDescent="0.25">
      <c r="A7" s="2" t="s">
        <v>7</v>
      </c>
      <c r="B7" s="1"/>
      <c r="D7" s="3"/>
      <c r="E7" s="1" t="s">
        <v>10</v>
      </c>
    </row>
    <row r="8" spans="1:8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  <c r="G8" s="1" t="s">
        <v>28</v>
      </c>
      <c r="H8" s="1" t="s">
        <v>29</v>
      </c>
    </row>
    <row r="9" spans="1:8" x14ac:dyDescent="0.25">
      <c r="A9" s="2"/>
      <c r="B9" s="1"/>
      <c r="D9" s="3"/>
    </row>
    <row r="10" spans="1:8" x14ac:dyDescent="0.25">
      <c r="A10" s="2">
        <v>44378</v>
      </c>
      <c r="B10" s="1" t="s">
        <v>27</v>
      </c>
      <c r="C10" s="3">
        <v>100</v>
      </c>
      <c r="D10" s="3" t="s">
        <v>12</v>
      </c>
      <c r="E10" s="1">
        <v>6645.95</v>
      </c>
      <c r="G10" s="1">
        <f>IF((E10&gt;0),E10,0)</f>
        <v>6645.95</v>
      </c>
      <c r="H10" s="1">
        <f>IF((E10&lt;0),E10,0)</f>
        <v>0</v>
      </c>
    </row>
    <row r="11" spans="1:8" x14ac:dyDescent="0.25">
      <c r="A11" s="2">
        <v>44390</v>
      </c>
      <c r="B11" s="1" t="s">
        <v>25</v>
      </c>
      <c r="C11" s="3">
        <v>4000</v>
      </c>
      <c r="D11" s="3" t="s">
        <v>11</v>
      </c>
      <c r="E11" s="1">
        <v>-8900.0499999999993</v>
      </c>
      <c r="G11" s="1">
        <f>IF((E11&gt;0),E11,0)</f>
        <v>0</v>
      </c>
      <c r="H11" s="1">
        <f>IF((E11&lt;0),E11,0)</f>
        <v>-8900.0499999999993</v>
      </c>
    </row>
    <row r="12" spans="1:8" x14ac:dyDescent="0.25">
      <c r="A12" s="2"/>
      <c r="B12" s="1"/>
      <c r="D12" s="3"/>
      <c r="E12" s="5"/>
    </row>
    <row r="13" spans="1:8" x14ac:dyDescent="0.25">
      <c r="A13" s="2">
        <v>44392</v>
      </c>
      <c r="B13" s="1" t="s">
        <v>6</v>
      </c>
      <c r="C13" s="3">
        <v>1200</v>
      </c>
      <c r="D13" s="3" t="s">
        <v>11</v>
      </c>
      <c r="E13" s="1">
        <v>-8596.0499999999993</v>
      </c>
      <c r="G13" s="1">
        <f t="shared" ref="G13:G19" si="0">IF((E13&gt;0),E13,0)</f>
        <v>0</v>
      </c>
      <c r="H13" s="1">
        <f t="shared" ref="H13:H53" si="1">IF((E13&lt;0),E13,0)</f>
        <v>-8596.0499999999993</v>
      </c>
    </row>
    <row r="14" spans="1:8" x14ac:dyDescent="0.25">
      <c r="A14" s="2">
        <v>44392</v>
      </c>
      <c r="B14" s="1" t="s">
        <v>24</v>
      </c>
      <c r="C14" s="3">
        <v>5000</v>
      </c>
      <c r="D14" s="3" t="s">
        <v>11</v>
      </c>
      <c r="E14" s="1">
        <v>-4980.05</v>
      </c>
      <c r="G14" s="1">
        <f t="shared" si="0"/>
        <v>0</v>
      </c>
      <c r="H14" s="1">
        <f t="shared" si="1"/>
        <v>-4980.05</v>
      </c>
    </row>
    <row r="15" spans="1:8" x14ac:dyDescent="0.25">
      <c r="A15" s="2">
        <v>44393</v>
      </c>
      <c r="B15" s="1" t="s">
        <v>17</v>
      </c>
      <c r="C15" s="3">
        <v>6000</v>
      </c>
      <c r="D15" s="3" t="s">
        <v>11</v>
      </c>
      <c r="E15" s="1">
        <v>-7120.05</v>
      </c>
      <c r="G15" s="1">
        <f t="shared" si="0"/>
        <v>0</v>
      </c>
      <c r="H15" s="1">
        <f t="shared" si="1"/>
        <v>-7120.05</v>
      </c>
    </row>
    <row r="16" spans="1:8" x14ac:dyDescent="0.25">
      <c r="A16" s="2">
        <v>44397</v>
      </c>
      <c r="B16" s="1" t="s">
        <v>15</v>
      </c>
      <c r="C16" s="3">
        <v>3000</v>
      </c>
      <c r="D16" s="3" t="s">
        <v>12</v>
      </c>
      <c r="E16" s="1">
        <v>4864.95</v>
      </c>
      <c r="G16" s="1">
        <f t="shared" si="0"/>
        <v>4864.95</v>
      </c>
      <c r="H16" s="1">
        <f t="shared" si="1"/>
        <v>0</v>
      </c>
    </row>
    <row r="17" spans="1:8" x14ac:dyDescent="0.25">
      <c r="A17" s="2">
        <v>44397</v>
      </c>
      <c r="B17" s="1" t="s">
        <v>16</v>
      </c>
      <c r="C17" s="3">
        <v>200</v>
      </c>
      <c r="D17" s="3" t="s">
        <v>12</v>
      </c>
      <c r="E17" s="1">
        <v>4985.95</v>
      </c>
      <c r="G17" s="1">
        <f t="shared" si="0"/>
        <v>4985.95</v>
      </c>
      <c r="H17" s="1">
        <f t="shared" si="1"/>
        <v>0</v>
      </c>
    </row>
    <row r="18" spans="1:8" x14ac:dyDescent="0.25">
      <c r="A18" s="2">
        <v>44398</v>
      </c>
      <c r="B18" s="1" t="s">
        <v>13</v>
      </c>
      <c r="C18" s="3">
        <v>2000</v>
      </c>
      <c r="D18" s="3" t="s">
        <v>12</v>
      </c>
      <c r="E18" s="1">
        <v>4439.95</v>
      </c>
      <c r="G18" s="1">
        <f t="shared" si="0"/>
        <v>4439.95</v>
      </c>
      <c r="H18" s="1">
        <f t="shared" si="1"/>
        <v>0</v>
      </c>
    </row>
    <row r="19" spans="1:8" x14ac:dyDescent="0.25">
      <c r="A19" s="2">
        <v>44398</v>
      </c>
      <c r="B19" s="1" t="s">
        <v>16</v>
      </c>
      <c r="C19" s="3">
        <v>200</v>
      </c>
      <c r="D19" s="3" t="s">
        <v>12</v>
      </c>
      <c r="E19" s="1">
        <v>4929.97</v>
      </c>
      <c r="G19" s="1">
        <f t="shared" si="0"/>
        <v>4929.97</v>
      </c>
      <c r="H19" s="1">
        <f t="shared" si="1"/>
        <v>0</v>
      </c>
    </row>
    <row r="20" spans="1:8" x14ac:dyDescent="0.25">
      <c r="A20" s="2"/>
      <c r="B20" s="1"/>
      <c r="D20" s="3"/>
      <c r="E20" s="9"/>
      <c r="H20" s="1">
        <f t="shared" si="1"/>
        <v>0</v>
      </c>
    </row>
    <row r="21" spans="1:8" x14ac:dyDescent="0.25">
      <c r="A21" s="2"/>
      <c r="B21" s="1"/>
      <c r="D21" s="3"/>
      <c r="E21" s="10"/>
      <c r="H21" s="1">
        <f t="shared" si="1"/>
        <v>0</v>
      </c>
    </row>
    <row r="22" spans="1:8" x14ac:dyDescent="0.25">
      <c r="A22" s="2">
        <v>44404</v>
      </c>
      <c r="B22" s="1" t="s">
        <v>6</v>
      </c>
      <c r="C22" s="3">
        <v>800</v>
      </c>
      <c r="D22" s="3" t="s">
        <v>12</v>
      </c>
      <c r="E22" s="1">
        <v>5419.95</v>
      </c>
      <c r="G22" s="1">
        <f t="shared" ref="G22:G44" si="2">IF((E22&gt;0),E22,0)</f>
        <v>5419.95</v>
      </c>
      <c r="H22" s="1">
        <f t="shared" si="1"/>
        <v>0</v>
      </c>
    </row>
    <row r="23" spans="1:8" x14ac:dyDescent="0.25">
      <c r="A23" s="2">
        <v>44404</v>
      </c>
      <c r="B23" s="1" t="s">
        <v>15</v>
      </c>
      <c r="C23" s="3">
        <v>3000</v>
      </c>
      <c r="D23" s="3" t="s">
        <v>12</v>
      </c>
      <c r="E23" s="7">
        <v>4924.95</v>
      </c>
      <c r="F23" s="7"/>
      <c r="G23" s="1">
        <f t="shared" si="2"/>
        <v>4924.95</v>
      </c>
      <c r="H23" s="1">
        <f t="shared" si="1"/>
        <v>0</v>
      </c>
    </row>
    <row r="24" spans="1:8" x14ac:dyDescent="0.25">
      <c r="A24" s="2">
        <v>44405</v>
      </c>
      <c r="B24" s="1" t="s">
        <v>18</v>
      </c>
      <c r="C24" s="3">
        <v>700</v>
      </c>
      <c r="D24" s="3" t="s">
        <v>11</v>
      </c>
      <c r="E24" s="1">
        <v>-4481.05</v>
      </c>
      <c r="G24" s="1">
        <f t="shared" si="2"/>
        <v>0</v>
      </c>
      <c r="H24" s="1">
        <f t="shared" si="1"/>
        <v>-4481.05</v>
      </c>
    </row>
    <row r="25" spans="1:8" x14ac:dyDescent="0.25">
      <c r="A25" s="2">
        <v>44406</v>
      </c>
      <c r="B25" s="1" t="s">
        <v>6</v>
      </c>
      <c r="C25" s="3">
        <v>800</v>
      </c>
      <c r="D25" s="3" t="s">
        <v>12</v>
      </c>
      <c r="E25" s="1">
        <v>4835.95</v>
      </c>
      <c r="G25" s="1">
        <f t="shared" si="2"/>
        <v>4835.95</v>
      </c>
      <c r="H25" s="1">
        <f t="shared" si="1"/>
        <v>0</v>
      </c>
    </row>
    <row r="26" spans="1:8" x14ac:dyDescent="0.25">
      <c r="A26" s="2">
        <v>44411</v>
      </c>
      <c r="B26" s="1" t="s">
        <v>16</v>
      </c>
      <c r="C26" s="3">
        <v>200</v>
      </c>
      <c r="D26" s="3" t="s">
        <v>12</v>
      </c>
      <c r="E26" s="1">
        <v>4885.95</v>
      </c>
      <c r="G26" s="1">
        <f t="shared" si="2"/>
        <v>4885.95</v>
      </c>
      <c r="H26" s="1">
        <f t="shared" si="1"/>
        <v>0</v>
      </c>
    </row>
    <row r="27" spans="1:8" x14ac:dyDescent="0.25">
      <c r="A27" s="2">
        <v>44411</v>
      </c>
      <c r="B27" s="1" t="s">
        <v>27</v>
      </c>
      <c r="C27" s="3">
        <v>100</v>
      </c>
      <c r="D27" s="3" t="s">
        <v>12</v>
      </c>
      <c r="E27" s="1">
        <v>6801.95</v>
      </c>
      <c r="G27" s="1">
        <f t="shared" si="2"/>
        <v>6801.95</v>
      </c>
      <c r="H27" s="1">
        <f t="shared" si="1"/>
        <v>0</v>
      </c>
    </row>
    <row r="28" spans="1:8" x14ac:dyDescent="0.25">
      <c r="A28" s="2">
        <v>44412</v>
      </c>
      <c r="B28" s="1" t="s">
        <v>21</v>
      </c>
      <c r="C28" s="3">
        <v>1200</v>
      </c>
      <c r="D28" s="3" t="s">
        <v>11</v>
      </c>
      <c r="E28" s="1">
        <v>-15558.05</v>
      </c>
      <c r="G28" s="1">
        <f t="shared" si="2"/>
        <v>0</v>
      </c>
      <c r="H28" s="1">
        <f t="shared" si="1"/>
        <v>-15558.05</v>
      </c>
    </row>
    <row r="29" spans="1:8" x14ac:dyDescent="0.25">
      <c r="A29" s="2">
        <v>44413</v>
      </c>
      <c r="B29" s="1" t="s">
        <v>27</v>
      </c>
      <c r="C29" s="3">
        <v>200</v>
      </c>
      <c r="D29" s="3" t="s">
        <v>12</v>
      </c>
      <c r="E29" s="1">
        <v>13601.95</v>
      </c>
      <c r="G29" s="1">
        <f t="shared" si="2"/>
        <v>13601.95</v>
      </c>
      <c r="H29" s="1">
        <f t="shared" si="1"/>
        <v>0</v>
      </c>
    </row>
    <row r="30" spans="1:8" x14ac:dyDescent="0.25">
      <c r="A30" s="2">
        <v>44414</v>
      </c>
      <c r="B30" s="1" t="s">
        <v>14</v>
      </c>
      <c r="C30" s="3">
        <v>2400</v>
      </c>
      <c r="D30" s="3" t="s">
        <v>11</v>
      </c>
      <c r="E30" s="1">
        <v>-14250.05</v>
      </c>
      <c r="G30" s="1">
        <f t="shared" si="2"/>
        <v>0</v>
      </c>
      <c r="H30" s="1">
        <f t="shared" si="1"/>
        <v>-14250.05</v>
      </c>
    </row>
    <row r="31" spans="1:8" x14ac:dyDescent="0.25">
      <c r="A31" s="2">
        <v>44417</v>
      </c>
      <c r="B31" s="1" t="s">
        <v>20</v>
      </c>
      <c r="C31" s="3">
        <v>4000</v>
      </c>
      <c r="D31" s="3" t="s">
        <v>12</v>
      </c>
      <c r="E31" s="1">
        <v>6539.95</v>
      </c>
      <c r="G31" s="1">
        <f t="shared" si="2"/>
        <v>6539.95</v>
      </c>
      <c r="H31" s="1">
        <f t="shared" si="1"/>
        <v>0</v>
      </c>
    </row>
    <row r="32" spans="1:8" x14ac:dyDescent="0.25">
      <c r="A32" s="2">
        <v>44418</v>
      </c>
      <c r="B32" s="1" t="s">
        <v>13</v>
      </c>
      <c r="C32" s="3">
        <v>2000</v>
      </c>
      <c r="D32" s="3" t="s">
        <v>11</v>
      </c>
      <c r="E32" s="1">
        <v>-4420.05</v>
      </c>
      <c r="G32" s="1">
        <f t="shared" si="2"/>
        <v>0</v>
      </c>
      <c r="H32" s="1">
        <f t="shared" si="1"/>
        <v>-4420.05</v>
      </c>
    </row>
    <row r="33" spans="1:8" x14ac:dyDescent="0.25">
      <c r="A33" s="2">
        <v>44418</v>
      </c>
      <c r="B33" s="1" t="s">
        <v>14</v>
      </c>
      <c r="C33" s="3">
        <v>1000</v>
      </c>
      <c r="D33" s="3" t="s">
        <v>12</v>
      </c>
      <c r="E33" s="1">
        <v>5989.95</v>
      </c>
      <c r="G33" s="1">
        <f t="shared" si="2"/>
        <v>5989.95</v>
      </c>
      <c r="H33" s="1">
        <f t="shared" si="1"/>
        <v>0</v>
      </c>
    </row>
    <row r="34" spans="1:8" x14ac:dyDescent="0.25">
      <c r="A34" s="2">
        <v>44418</v>
      </c>
      <c r="B34" s="1" t="s">
        <v>22</v>
      </c>
      <c r="C34" s="3">
        <v>1236</v>
      </c>
      <c r="D34" s="3" t="s">
        <v>11</v>
      </c>
      <c r="E34" s="1">
        <v>-15531.29</v>
      </c>
      <c r="G34" s="1">
        <f t="shared" si="2"/>
        <v>0</v>
      </c>
      <c r="H34" s="1">
        <f t="shared" si="1"/>
        <v>-15531.29</v>
      </c>
    </row>
    <row r="35" spans="1:8" x14ac:dyDescent="0.25">
      <c r="A35" s="2">
        <v>44418</v>
      </c>
      <c r="B35" s="1" t="s">
        <v>27</v>
      </c>
      <c r="C35" s="3">
        <v>100</v>
      </c>
      <c r="D35" s="3" t="s">
        <v>12</v>
      </c>
      <c r="E35" s="1">
        <v>6816.95</v>
      </c>
      <c r="G35" s="1">
        <f t="shared" si="2"/>
        <v>6816.95</v>
      </c>
      <c r="H35" s="1">
        <f t="shared" si="1"/>
        <v>0</v>
      </c>
    </row>
    <row r="36" spans="1:8" x14ac:dyDescent="0.25">
      <c r="A36" s="2">
        <v>44419</v>
      </c>
      <c r="B36" s="1" t="s">
        <v>14</v>
      </c>
      <c r="C36" s="3">
        <v>1000</v>
      </c>
      <c r="D36" s="3" t="s">
        <v>12</v>
      </c>
      <c r="E36" s="1">
        <v>15799.95</v>
      </c>
      <c r="G36" s="1">
        <f t="shared" si="2"/>
        <v>15799.95</v>
      </c>
      <c r="H36" s="1">
        <f t="shared" si="1"/>
        <v>0</v>
      </c>
    </row>
    <row r="37" spans="1:8" x14ac:dyDescent="0.25">
      <c r="A37" s="2">
        <v>44419</v>
      </c>
      <c r="B37" s="1" t="s">
        <v>16</v>
      </c>
      <c r="C37" s="3">
        <v>200</v>
      </c>
      <c r="D37" s="3" t="s">
        <v>12</v>
      </c>
      <c r="E37" s="1">
        <v>4921.95</v>
      </c>
      <c r="G37" s="1">
        <f t="shared" si="2"/>
        <v>4921.95</v>
      </c>
      <c r="H37" s="1">
        <f t="shared" si="1"/>
        <v>0</v>
      </c>
    </row>
    <row r="38" spans="1:8" x14ac:dyDescent="0.25">
      <c r="A38" s="2">
        <v>44419</v>
      </c>
      <c r="B38" s="1" t="s">
        <v>20</v>
      </c>
      <c r="C38" s="3">
        <v>4000</v>
      </c>
      <c r="D38" s="3" t="s">
        <v>12</v>
      </c>
      <c r="E38" s="1">
        <v>6559.95</v>
      </c>
      <c r="G38" s="1">
        <f t="shared" si="2"/>
        <v>6559.95</v>
      </c>
      <c r="H38" s="1">
        <f t="shared" si="1"/>
        <v>0</v>
      </c>
    </row>
    <row r="39" spans="1:8" x14ac:dyDescent="0.25">
      <c r="A39" s="2">
        <v>44419</v>
      </c>
      <c r="B39" s="1" t="s">
        <v>22</v>
      </c>
      <c r="C39" s="3">
        <v>900</v>
      </c>
      <c r="D39" s="3" t="s">
        <v>11</v>
      </c>
      <c r="E39" s="1">
        <v>-11265.05</v>
      </c>
      <c r="G39" s="1">
        <f t="shared" si="2"/>
        <v>0</v>
      </c>
      <c r="H39" s="1">
        <f t="shared" si="1"/>
        <v>-11265.05</v>
      </c>
    </row>
    <row r="40" spans="1:8" x14ac:dyDescent="0.25">
      <c r="A40" s="2">
        <v>44425</v>
      </c>
      <c r="B40" s="1" t="s">
        <v>14</v>
      </c>
      <c r="C40" s="3">
        <v>1000</v>
      </c>
      <c r="D40" s="3" t="s">
        <v>12</v>
      </c>
      <c r="E40" s="1">
        <v>5579.09</v>
      </c>
      <c r="G40" s="1">
        <f t="shared" si="2"/>
        <v>5579.09</v>
      </c>
      <c r="H40" s="1">
        <f t="shared" si="1"/>
        <v>0</v>
      </c>
    </row>
    <row r="41" spans="1:8" x14ac:dyDescent="0.25">
      <c r="A41" s="2">
        <v>44426</v>
      </c>
      <c r="B41" s="1" t="s">
        <v>6</v>
      </c>
      <c r="C41" s="3">
        <v>2400</v>
      </c>
      <c r="D41" s="3" t="s">
        <v>11</v>
      </c>
      <c r="E41" s="1">
        <v>-16266.05</v>
      </c>
      <c r="G41" s="1">
        <f t="shared" si="2"/>
        <v>0</v>
      </c>
      <c r="H41" s="1">
        <f t="shared" si="1"/>
        <v>-16266.05</v>
      </c>
    </row>
    <row r="42" spans="1:8" x14ac:dyDescent="0.25">
      <c r="A42" s="2">
        <v>44426</v>
      </c>
      <c r="B42" s="1" t="s">
        <v>14</v>
      </c>
      <c r="C42" s="3">
        <v>1000</v>
      </c>
      <c r="D42" s="3" t="s">
        <v>12</v>
      </c>
      <c r="E42" s="1">
        <v>5439.95</v>
      </c>
      <c r="G42" s="1">
        <f t="shared" si="2"/>
        <v>5439.95</v>
      </c>
      <c r="H42" s="1">
        <f t="shared" si="1"/>
        <v>0</v>
      </c>
    </row>
    <row r="43" spans="1:8" x14ac:dyDescent="0.25">
      <c r="A43" s="2">
        <v>44426</v>
      </c>
      <c r="B43" s="1" t="s">
        <v>27</v>
      </c>
      <c r="C43" s="3">
        <v>100</v>
      </c>
      <c r="D43" s="3" t="s">
        <v>12</v>
      </c>
      <c r="E43" s="1">
        <v>6913.95</v>
      </c>
      <c r="G43" s="1">
        <f t="shared" si="2"/>
        <v>6913.95</v>
      </c>
      <c r="H43" s="1">
        <f t="shared" si="1"/>
        <v>0</v>
      </c>
    </row>
    <row r="44" spans="1:8" x14ac:dyDescent="0.25">
      <c r="A44" s="2">
        <v>44428</v>
      </c>
      <c r="B44" s="1" t="s">
        <v>16</v>
      </c>
      <c r="C44" s="3">
        <v>200</v>
      </c>
      <c r="D44" s="3" t="s">
        <v>12</v>
      </c>
      <c r="E44" s="1">
        <v>4923.95</v>
      </c>
      <c r="G44" s="1">
        <f t="shared" si="2"/>
        <v>4923.95</v>
      </c>
      <c r="H44" s="1">
        <f t="shared" si="1"/>
        <v>0</v>
      </c>
    </row>
    <row r="45" spans="1:8" x14ac:dyDescent="0.25">
      <c r="A45" s="2"/>
      <c r="B45" s="1"/>
      <c r="D45" s="3"/>
      <c r="E45" s="5"/>
      <c r="H45" s="1">
        <f t="shared" si="1"/>
        <v>0</v>
      </c>
    </row>
    <row r="46" spans="1:8" x14ac:dyDescent="0.25">
      <c r="A46" s="2"/>
      <c r="B46" s="1"/>
      <c r="D46" s="3"/>
      <c r="E46" s="5"/>
      <c r="H46" s="1">
        <f t="shared" si="1"/>
        <v>0</v>
      </c>
    </row>
    <row r="47" spans="1:8" x14ac:dyDescent="0.25">
      <c r="A47" s="2">
        <v>44441</v>
      </c>
      <c r="B47" s="1" t="s">
        <v>15</v>
      </c>
      <c r="C47" s="3">
        <v>3000</v>
      </c>
      <c r="D47" s="3" t="s">
        <v>12</v>
      </c>
      <c r="E47" s="1">
        <v>4954.95</v>
      </c>
      <c r="G47" s="1">
        <f>IF((E47&gt;0),E47,0)</f>
        <v>4954.95</v>
      </c>
      <c r="H47" s="1">
        <f t="shared" si="1"/>
        <v>0</v>
      </c>
    </row>
    <row r="48" spans="1:8" x14ac:dyDescent="0.25">
      <c r="A48" s="2">
        <v>44441</v>
      </c>
      <c r="B48" s="1" t="s">
        <v>16</v>
      </c>
      <c r="C48" s="3">
        <v>200</v>
      </c>
      <c r="D48" s="3" t="s">
        <v>12</v>
      </c>
      <c r="E48" s="1">
        <v>4809.95</v>
      </c>
      <c r="G48" s="1">
        <f>IF((E48&gt;0),E48,0)</f>
        <v>4809.95</v>
      </c>
      <c r="H48" s="1">
        <f t="shared" si="1"/>
        <v>0</v>
      </c>
    </row>
    <row r="49" spans="1:8" x14ac:dyDescent="0.25">
      <c r="A49" s="2">
        <v>44441</v>
      </c>
      <c r="B49" s="1" t="s">
        <v>27</v>
      </c>
      <c r="C49" s="3">
        <v>100</v>
      </c>
      <c r="D49" s="3" t="s">
        <v>12</v>
      </c>
      <c r="E49" s="1">
        <v>6701.85</v>
      </c>
      <c r="G49" s="1">
        <f>IF((E49&gt;0),E49,0)</f>
        <v>6701.85</v>
      </c>
      <c r="H49" s="1">
        <f t="shared" si="1"/>
        <v>0</v>
      </c>
    </row>
    <row r="50" spans="1:8" x14ac:dyDescent="0.25">
      <c r="A50" s="2"/>
      <c r="B50" s="1"/>
      <c r="D50" s="3"/>
      <c r="E50" s="5"/>
      <c r="H50" s="1">
        <f t="shared" si="1"/>
        <v>0</v>
      </c>
    </row>
    <row r="51" spans="1:8" x14ac:dyDescent="0.25">
      <c r="A51" s="2">
        <v>44452</v>
      </c>
      <c r="B51" s="1" t="s">
        <v>23</v>
      </c>
      <c r="C51" s="3">
        <v>200</v>
      </c>
      <c r="D51" s="3" t="s">
        <v>12</v>
      </c>
      <c r="E51" s="1">
        <v>4883.95</v>
      </c>
      <c r="G51" s="1">
        <f>IF((E51&gt;0),E51,0)</f>
        <v>4883.95</v>
      </c>
      <c r="H51" s="1">
        <f t="shared" si="1"/>
        <v>0</v>
      </c>
    </row>
    <row r="52" spans="1:8" x14ac:dyDescent="0.25">
      <c r="A52" s="2"/>
      <c r="B52" s="1"/>
      <c r="D52" s="3"/>
      <c r="E52" s="5"/>
      <c r="H52" s="1">
        <f t="shared" si="1"/>
        <v>0</v>
      </c>
    </row>
    <row r="53" spans="1:8" x14ac:dyDescent="0.25">
      <c r="A53" s="2">
        <v>44461</v>
      </c>
      <c r="B53" s="1" t="s">
        <v>23</v>
      </c>
      <c r="C53" s="3">
        <v>200</v>
      </c>
      <c r="D53" s="3" t="s">
        <v>12</v>
      </c>
      <c r="E53" s="1">
        <v>4991.95</v>
      </c>
      <c r="G53" s="1">
        <f>IF((E53&gt;0),E53,0)</f>
        <v>4991.95</v>
      </c>
      <c r="H53" s="1">
        <f t="shared" si="1"/>
        <v>0</v>
      </c>
    </row>
    <row r="54" spans="1:8" x14ac:dyDescent="0.25">
      <c r="A54" s="2"/>
      <c r="B54" s="1"/>
      <c r="D54" s="3"/>
      <c r="E54" s="5"/>
    </row>
    <row r="55" spans="1:8" x14ac:dyDescent="0.25">
      <c r="A55" s="2"/>
      <c r="B55" s="1"/>
      <c r="D55" s="3"/>
      <c r="E55" s="5"/>
    </row>
    <row r="56" spans="1:8" x14ac:dyDescent="0.25">
      <c r="A56" s="2"/>
      <c r="B56" s="1"/>
      <c r="D56" s="3"/>
      <c r="E56" s="5"/>
    </row>
    <row r="57" spans="1:8" x14ac:dyDescent="0.25">
      <c r="A57" s="2">
        <v>44491</v>
      </c>
      <c r="B57" s="1" t="s">
        <v>15</v>
      </c>
      <c r="C57" s="3">
        <v>6000</v>
      </c>
      <c r="D57" s="3" t="s">
        <v>11</v>
      </c>
      <c r="E57" s="1">
        <v>-9790.0499999999993</v>
      </c>
      <c r="G57" s="1">
        <f>IF((E57&gt;0),E57,0)</f>
        <v>0</v>
      </c>
      <c r="H57" s="1">
        <f t="shared" ref="H57:H66" si="3">IF((E57&lt;0),E57,0)</f>
        <v>-9790.0499999999993</v>
      </c>
    </row>
    <row r="58" spans="1:8" x14ac:dyDescent="0.25">
      <c r="A58" s="2">
        <v>44494</v>
      </c>
      <c r="B58" s="1" t="s">
        <v>15</v>
      </c>
      <c r="C58" s="3">
        <v>9000</v>
      </c>
      <c r="D58" s="3" t="s">
        <v>11</v>
      </c>
      <c r="E58" s="1">
        <v>-14570</v>
      </c>
      <c r="G58" s="1">
        <f>IF((E58&gt;0),E58,0)</f>
        <v>0</v>
      </c>
      <c r="H58" s="1">
        <f t="shared" si="3"/>
        <v>-14570</v>
      </c>
    </row>
    <row r="59" spans="1:8" x14ac:dyDescent="0.25">
      <c r="A59" s="2">
        <v>44495</v>
      </c>
      <c r="B59" s="1" t="s">
        <v>23</v>
      </c>
      <c r="C59" s="3">
        <v>200</v>
      </c>
      <c r="D59" s="3" t="s">
        <v>12</v>
      </c>
      <c r="E59" s="1">
        <v>4807.95</v>
      </c>
      <c r="G59" s="1">
        <f>IF((E59&gt;0),E59,0)</f>
        <v>4807.95</v>
      </c>
      <c r="H59" s="1">
        <f t="shared" si="3"/>
        <v>0</v>
      </c>
    </row>
    <row r="60" spans="1:8" x14ac:dyDescent="0.25">
      <c r="A60" s="2">
        <v>44496</v>
      </c>
      <c r="B60" s="1" t="s">
        <v>15</v>
      </c>
      <c r="C60" s="3">
        <v>18555</v>
      </c>
      <c r="D60" s="3" t="s">
        <v>11</v>
      </c>
      <c r="E60" s="1">
        <v>-30301.02</v>
      </c>
      <c r="G60" s="1">
        <f>IF((E60&gt;0),E60,0)</f>
        <v>0</v>
      </c>
      <c r="H60" s="1">
        <f t="shared" si="3"/>
        <v>-30301.02</v>
      </c>
    </row>
    <row r="61" spans="1:8" x14ac:dyDescent="0.25">
      <c r="A61" s="2">
        <v>44497</v>
      </c>
      <c r="B61" s="1" t="s">
        <v>16</v>
      </c>
      <c r="C61" s="3">
        <v>200</v>
      </c>
      <c r="D61" s="3" t="s">
        <v>12</v>
      </c>
      <c r="E61" s="1">
        <v>4891.95</v>
      </c>
      <c r="G61" s="1">
        <f>IF((E61&gt;0),E61,0)</f>
        <v>4891.95</v>
      </c>
      <c r="H61" s="1">
        <f t="shared" si="3"/>
        <v>0</v>
      </c>
    </row>
    <row r="62" spans="1:8" x14ac:dyDescent="0.25">
      <c r="A62" s="2"/>
      <c r="B62" s="1"/>
      <c r="D62" s="3"/>
      <c r="G62" s="5"/>
      <c r="H62" s="1">
        <f t="shared" si="3"/>
        <v>0</v>
      </c>
    </row>
    <row r="63" spans="1:8" x14ac:dyDescent="0.25">
      <c r="A63" s="2"/>
      <c r="B63" s="1"/>
      <c r="D63" s="3"/>
      <c r="G63" s="5"/>
      <c r="H63" s="1">
        <f t="shared" si="3"/>
        <v>0</v>
      </c>
    </row>
    <row r="64" spans="1:8" x14ac:dyDescent="0.25">
      <c r="A64" s="2"/>
      <c r="B64" s="1"/>
      <c r="D64" s="3"/>
      <c r="G64" s="5"/>
      <c r="H64" s="1">
        <f t="shared" si="3"/>
        <v>0</v>
      </c>
    </row>
    <row r="65" spans="1:8" x14ac:dyDescent="0.25">
      <c r="A65" s="2">
        <v>44515</v>
      </c>
      <c r="B65" s="1" t="s">
        <v>16</v>
      </c>
      <c r="C65" s="3">
        <v>200</v>
      </c>
      <c r="D65" s="3" t="s">
        <v>12</v>
      </c>
      <c r="E65" s="1">
        <v>4569.95</v>
      </c>
      <c r="G65" s="1">
        <f>IF((E65&gt;0),E65,0)</f>
        <v>4569.95</v>
      </c>
      <c r="H65" s="1">
        <f t="shared" si="3"/>
        <v>0</v>
      </c>
    </row>
    <row r="66" spans="1:8" x14ac:dyDescent="0.25">
      <c r="A66" s="2">
        <v>44515</v>
      </c>
      <c r="B66" s="1" t="s">
        <v>23</v>
      </c>
      <c r="C66" s="3">
        <v>1200</v>
      </c>
      <c r="D66" s="3" t="s">
        <v>11</v>
      </c>
      <c r="E66" s="1">
        <v>-30287.61</v>
      </c>
      <c r="G66" s="1">
        <f>IF((E66&gt;0),E66,0)</f>
        <v>0</v>
      </c>
      <c r="H66" s="1">
        <f t="shared" si="3"/>
        <v>-30287.61</v>
      </c>
    </row>
    <row r="67" spans="1:8" x14ac:dyDescent="0.25">
      <c r="A67" s="2"/>
      <c r="B67" s="1"/>
      <c r="D67" s="3"/>
      <c r="H67" s="5"/>
    </row>
    <row r="68" spans="1:8" x14ac:dyDescent="0.25">
      <c r="A68" s="2">
        <v>44518</v>
      </c>
      <c r="B68" s="1" t="s">
        <v>20</v>
      </c>
      <c r="C68" s="3">
        <v>4000</v>
      </c>
      <c r="D68" s="3" t="s">
        <v>11</v>
      </c>
      <c r="E68" s="1">
        <v>-6540.05</v>
      </c>
      <c r="G68" s="1">
        <f>IF((E68&gt;0),E68,0)</f>
        <v>0</v>
      </c>
      <c r="H68" s="1">
        <f t="shared" ref="H68:H73" si="4">IF((E68&lt;0),E68,0)</f>
        <v>-6540.05</v>
      </c>
    </row>
    <row r="69" spans="1:8" x14ac:dyDescent="0.25">
      <c r="A69" s="2">
        <v>44518</v>
      </c>
      <c r="B69" s="1" t="s">
        <v>20</v>
      </c>
      <c r="C69" s="3">
        <v>4000</v>
      </c>
      <c r="D69" s="3" t="s">
        <v>11</v>
      </c>
      <c r="E69" s="1">
        <v>-6520.05</v>
      </c>
      <c r="G69" s="1">
        <f>IF((E69&gt;0),E69,0)</f>
        <v>0</v>
      </c>
      <c r="H69" s="1">
        <f t="shared" si="4"/>
        <v>-6520.05</v>
      </c>
    </row>
    <row r="70" spans="1:8" x14ac:dyDescent="0.25">
      <c r="A70" s="2"/>
      <c r="B70" s="1"/>
      <c r="D70" s="3"/>
      <c r="G70" s="9"/>
      <c r="H70" s="1">
        <f t="shared" si="4"/>
        <v>0</v>
      </c>
    </row>
    <row r="71" spans="1:8" x14ac:dyDescent="0.25">
      <c r="A71" s="2"/>
      <c r="B71" s="1"/>
      <c r="D71" s="3"/>
      <c r="G71" s="10"/>
      <c r="H71" s="1">
        <f t="shared" si="4"/>
        <v>0</v>
      </c>
    </row>
    <row r="72" spans="1:8" x14ac:dyDescent="0.25">
      <c r="A72" s="2">
        <v>44538</v>
      </c>
      <c r="B72" s="1" t="s">
        <v>14</v>
      </c>
      <c r="C72" s="3">
        <v>1000</v>
      </c>
      <c r="D72" s="3" t="s">
        <v>12</v>
      </c>
      <c r="E72" s="1">
        <v>15419.95</v>
      </c>
      <c r="G72" s="1">
        <f>IF((E72&gt;0),E72,0)</f>
        <v>15419.95</v>
      </c>
      <c r="H72" s="1">
        <f t="shared" si="4"/>
        <v>0</v>
      </c>
    </row>
    <row r="73" spans="1:8" x14ac:dyDescent="0.25">
      <c r="A73" s="2">
        <v>44540</v>
      </c>
      <c r="B73" s="1" t="s">
        <v>20</v>
      </c>
      <c r="C73" s="3">
        <v>5000</v>
      </c>
      <c r="D73" s="3" t="s">
        <v>11</v>
      </c>
      <c r="E73" s="1">
        <v>-8230.0499999999993</v>
      </c>
      <c r="G73" s="1">
        <f>IF((E73&gt;0),E73,0)</f>
        <v>0</v>
      </c>
      <c r="H73" s="1">
        <f t="shared" si="4"/>
        <v>-8230.0499999999993</v>
      </c>
    </row>
    <row r="74" spans="1:8" x14ac:dyDescent="0.25">
      <c r="A74" s="2"/>
      <c r="B74" s="1"/>
      <c r="D74" s="3"/>
      <c r="H74" s="5"/>
    </row>
    <row r="75" spans="1:8" x14ac:dyDescent="0.25">
      <c r="A75" s="2"/>
      <c r="B75" s="1"/>
      <c r="D75" s="3"/>
      <c r="H75" s="5"/>
    </row>
    <row r="76" spans="1:8" x14ac:dyDescent="0.25">
      <c r="A76" s="2"/>
      <c r="B76" s="1"/>
      <c r="D76" s="3"/>
      <c r="H76" s="5"/>
    </row>
    <row r="77" spans="1:8" x14ac:dyDescent="0.25">
      <c r="A77" s="2"/>
      <c r="B77" s="1"/>
      <c r="D77" s="3"/>
      <c r="G77" s="11"/>
      <c r="H77" s="12"/>
    </row>
    <row r="78" spans="1:8" x14ac:dyDescent="0.25">
      <c r="A78" s="2"/>
      <c r="B78" s="1"/>
      <c r="D78" s="3"/>
      <c r="G78" s="13"/>
      <c r="H78" s="14"/>
    </row>
    <row r="79" spans="1:8" x14ac:dyDescent="0.25">
      <c r="A79" s="2">
        <v>44585</v>
      </c>
      <c r="B79" s="1" t="s">
        <v>27</v>
      </c>
      <c r="C79" s="3">
        <v>6</v>
      </c>
      <c r="D79" s="3" t="s">
        <v>11</v>
      </c>
      <c r="E79" s="1">
        <f>-384.9*8</f>
        <v>-3079.2</v>
      </c>
      <c r="G79" s="1">
        <f>IF((E79&gt;0),E79,0)</f>
        <v>0</v>
      </c>
      <c r="H79" s="1">
        <f>IF((E79&lt;0),E79,0)</f>
        <v>-3079.2</v>
      </c>
    </row>
    <row r="80" spans="1:8" x14ac:dyDescent="0.25">
      <c r="A80" s="2"/>
      <c r="B80" s="1"/>
      <c r="D80" s="3"/>
      <c r="H80" s="5"/>
    </row>
    <row r="81" spans="1:9" x14ac:dyDescent="0.25">
      <c r="A81" s="2">
        <v>44614</v>
      </c>
      <c r="B81" s="1" t="s">
        <v>15</v>
      </c>
      <c r="C81" s="3">
        <v>4000</v>
      </c>
      <c r="D81" s="3" t="s">
        <v>12</v>
      </c>
      <c r="E81" s="1">
        <v>6519.95</v>
      </c>
      <c r="G81" s="1">
        <f>IF((E81&gt;0),E81,0)</f>
        <v>6519.95</v>
      </c>
      <c r="H81" s="1">
        <f>IF((E81&lt;0),E81,0)</f>
        <v>0</v>
      </c>
    </row>
    <row r="82" spans="1:9" x14ac:dyDescent="0.25">
      <c r="A82" s="2"/>
      <c r="B82" s="1"/>
      <c r="D82" s="3"/>
      <c r="G82" s="5"/>
      <c r="H82" s="1">
        <f>IF((E82&lt;0),E82,0)</f>
        <v>0</v>
      </c>
    </row>
    <row r="83" spans="1:9" x14ac:dyDescent="0.25">
      <c r="A83" s="2">
        <v>44620</v>
      </c>
      <c r="B83" s="1" t="s">
        <v>15</v>
      </c>
      <c r="C83" s="3">
        <v>4000</v>
      </c>
      <c r="D83" s="3" t="s">
        <v>12</v>
      </c>
      <c r="E83" s="1">
        <v>6459.95</v>
      </c>
      <c r="G83" s="1">
        <f>IF((E83&gt;0),E83,0)</f>
        <v>6459.95</v>
      </c>
      <c r="H83" s="1">
        <f>IF((E83&lt;0),E83,0)</f>
        <v>0</v>
      </c>
    </row>
    <row r="84" spans="1:9" x14ac:dyDescent="0.25">
      <c r="A84" s="2">
        <v>44620</v>
      </c>
      <c r="B84" s="1" t="s">
        <v>19</v>
      </c>
      <c r="C84" s="3">
        <v>300</v>
      </c>
      <c r="D84" s="3" t="s">
        <v>12</v>
      </c>
      <c r="E84" s="1">
        <v>4243.95</v>
      </c>
      <c r="G84" s="1">
        <f>IF((E84&gt;0),E84,0)</f>
        <v>4243.95</v>
      </c>
      <c r="H84" s="1">
        <f>IF((E84&lt;0),E84,0)</f>
        <v>0</v>
      </c>
    </row>
    <row r="85" spans="1:9" x14ac:dyDescent="0.25">
      <c r="A85" s="2">
        <v>44630</v>
      </c>
      <c r="B85" s="1" t="s">
        <v>19</v>
      </c>
      <c r="C85" s="3">
        <v>300</v>
      </c>
      <c r="D85" s="3" t="s">
        <v>12</v>
      </c>
      <c r="E85" s="1">
        <v>4132.95</v>
      </c>
      <c r="G85" s="1">
        <f>IF((E85&gt;0),E85,0)</f>
        <v>4132.95</v>
      </c>
      <c r="H85" s="1">
        <f>IF((E85&lt;0),E85,0)</f>
        <v>0</v>
      </c>
    </row>
    <row r="86" spans="1:9" x14ac:dyDescent="0.25">
      <c r="A86" s="2"/>
      <c r="B86" s="1"/>
      <c r="D86" s="3"/>
      <c r="H86" s="5"/>
    </row>
    <row r="87" spans="1:9" x14ac:dyDescent="0.25">
      <c r="A87" s="2"/>
      <c r="B87" s="1"/>
      <c r="D87" s="3"/>
      <c r="H87" s="5"/>
    </row>
    <row r="88" spans="1:9" x14ac:dyDescent="0.25">
      <c r="A88" s="2">
        <v>44404</v>
      </c>
      <c r="B88" s="1" t="s">
        <v>26</v>
      </c>
      <c r="C88" s="3">
        <v>700</v>
      </c>
      <c r="D88" s="3" t="s">
        <v>11</v>
      </c>
      <c r="E88" s="1">
        <v>-27588.86</v>
      </c>
      <c r="G88" s="1">
        <f>IF((E88&gt;0),E88,0)</f>
        <v>0</v>
      </c>
      <c r="H88" s="1">
        <f>IF((E88&lt;0),E88,0)</f>
        <v>-27588.86</v>
      </c>
    </row>
    <row r="89" spans="1:9" x14ac:dyDescent="0.25">
      <c r="A89" s="2"/>
      <c r="B89" s="1"/>
      <c r="D89" s="3"/>
    </row>
    <row r="90" spans="1:9" x14ac:dyDescent="0.25">
      <c r="A90" s="2"/>
      <c r="B90" s="1"/>
      <c r="D90" s="3"/>
    </row>
    <row r="91" spans="1:9" ht="15.75" thickBot="1" x14ac:dyDescent="0.3">
      <c r="A91" s="2"/>
      <c r="B91" s="1"/>
      <c r="D91" s="3"/>
      <c r="E91" s="6">
        <f>SUM(E10:E90)</f>
        <v>-35062.32</v>
      </c>
      <c r="F91" s="8"/>
      <c r="G91" s="6">
        <f t="shared" ref="G91:H91" si="5">SUM(G10:G90)</f>
        <v>213212.3600000001</v>
      </c>
      <c r="H91" s="6">
        <f t="shared" si="5"/>
        <v>-248274.68</v>
      </c>
      <c r="I91" s="1">
        <f>G91+H91</f>
        <v>-35062.319999999891</v>
      </c>
    </row>
    <row r="92" spans="1:9" ht="15.75" thickTop="1" x14ac:dyDescent="0.25"/>
    <row r="93" spans="1:9" x14ac:dyDescent="0.25">
      <c r="A93" s="18">
        <v>44637</v>
      </c>
      <c r="B93" t="s">
        <v>38</v>
      </c>
      <c r="C93" s="3" t="s">
        <v>37</v>
      </c>
      <c r="D93" t="s">
        <v>12</v>
      </c>
      <c r="E93" s="1">
        <v>30000</v>
      </c>
    </row>
    <row r="94" spans="1:9" x14ac:dyDescent="0.25">
      <c r="A94" s="18">
        <v>44630</v>
      </c>
      <c r="B94" t="s">
        <v>38</v>
      </c>
      <c r="C94" s="3">
        <v>1000</v>
      </c>
      <c r="D94" t="s">
        <v>12</v>
      </c>
      <c r="E94" s="1">
        <v>9319.9500000000007</v>
      </c>
    </row>
    <row r="95" spans="1:9" x14ac:dyDescent="0.25">
      <c r="A95" s="18">
        <v>44627</v>
      </c>
      <c r="B95" s="17" t="s">
        <v>38</v>
      </c>
      <c r="C95" s="3">
        <v>1000</v>
      </c>
      <c r="D95" t="s">
        <v>12</v>
      </c>
      <c r="E95" s="1">
        <v>9649.9500000000007</v>
      </c>
    </row>
    <row r="96" spans="1:9" x14ac:dyDescent="0.25">
      <c r="A96" s="18">
        <v>44620</v>
      </c>
      <c r="B96" t="s">
        <v>38</v>
      </c>
      <c r="C96" s="3">
        <v>1000</v>
      </c>
      <c r="D96" t="s">
        <v>12</v>
      </c>
      <c r="E96" s="1">
        <v>9749.9500000000007</v>
      </c>
    </row>
    <row r="97" spans="1:5" x14ac:dyDescent="0.25">
      <c r="A97" s="18">
        <v>44614</v>
      </c>
      <c r="B97" t="s">
        <v>38</v>
      </c>
      <c r="C97" s="3">
        <v>1000</v>
      </c>
      <c r="D97" t="s">
        <v>12</v>
      </c>
      <c r="E97" s="1">
        <v>9869.9500000000007</v>
      </c>
    </row>
    <row r="98" spans="1:5" x14ac:dyDescent="0.25">
      <c r="A98" s="18">
        <v>44856</v>
      </c>
      <c r="B98" t="s">
        <v>38</v>
      </c>
      <c r="C98" s="3">
        <v>6083</v>
      </c>
      <c r="D98" t="s">
        <v>11</v>
      </c>
      <c r="E98" s="1">
        <v>-57476.12</v>
      </c>
    </row>
    <row r="99" spans="1:5" x14ac:dyDescent="0.25">
      <c r="A99" s="18">
        <v>44441</v>
      </c>
      <c r="B99" t="s">
        <v>38</v>
      </c>
      <c r="C99" s="3">
        <v>500</v>
      </c>
      <c r="D99" t="s">
        <v>12</v>
      </c>
      <c r="E99" s="1">
        <v>4739.95</v>
      </c>
    </row>
    <row r="100" spans="1:5" x14ac:dyDescent="0.25">
      <c r="A100" s="18">
        <v>44431</v>
      </c>
      <c r="B100" t="s">
        <v>38</v>
      </c>
      <c r="C100" s="3">
        <v>500</v>
      </c>
      <c r="D100" t="s">
        <v>12</v>
      </c>
      <c r="E100" s="1">
        <v>4844.95</v>
      </c>
    </row>
    <row r="101" spans="1:5" x14ac:dyDescent="0.25">
      <c r="A101" s="18">
        <v>44428</v>
      </c>
      <c r="B101" t="s">
        <v>38</v>
      </c>
      <c r="C101" s="3">
        <v>500</v>
      </c>
      <c r="D101" t="s">
        <v>12</v>
      </c>
      <c r="E101" s="1">
        <v>4844.95</v>
      </c>
    </row>
    <row r="102" spans="1:5" x14ac:dyDescent="0.25">
      <c r="A102" s="18">
        <v>44426</v>
      </c>
      <c r="B102" t="s">
        <v>38</v>
      </c>
      <c r="C102" s="3">
        <v>500</v>
      </c>
      <c r="D102" t="s">
        <v>12</v>
      </c>
      <c r="E102" s="1">
        <v>4889.95</v>
      </c>
    </row>
    <row r="103" spans="1:5" x14ac:dyDescent="0.25">
      <c r="A103" s="18">
        <v>44418</v>
      </c>
      <c r="B103" t="s">
        <v>38</v>
      </c>
      <c r="C103" s="3">
        <v>500</v>
      </c>
      <c r="D103" t="s">
        <v>12</v>
      </c>
      <c r="E103" s="1">
        <v>4824.95</v>
      </c>
    </row>
    <row r="104" spans="1:5" x14ac:dyDescent="0.25">
      <c r="A104" s="18">
        <v>44406</v>
      </c>
      <c r="B104" t="s">
        <v>38</v>
      </c>
      <c r="C104" s="3">
        <v>500</v>
      </c>
      <c r="D104" t="s">
        <v>12</v>
      </c>
      <c r="E104" s="1">
        <v>4599.95</v>
      </c>
    </row>
    <row r="105" spans="1:5" x14ac:dyDescent="0.25">
      <c r="A105" s="18">
        <v>44397</v>
      </c>
      <c r="B105" t="s">
        <v>38</v>
      </c>
      <c r="C105" s="3">
        <v>500</v>
      </c>
      <c r="D105" t="s">
        <v>12</v>
      </c>
      <c r="E105" s="1">
        <v>4644.95</v>
      </c>
    </row>
    <row r="106" spans="1:5" x14ac:dyDescent="0.25">
      <c r="A106" s="18">
        <v>44518</v>
      </c>
      <c r="B106" t="s">
        <v>39</v>
      </c>
      <c r="C106" s="3">
        <v>1000</v>
      </c>
      <c r="D106" t="s">
        <v>12</v>
      </c>
      <c r="E106" s="1">
        <v>4729.95</v>
      </c>
    </row>
    <row r="107" spans="1:5" x14ac:dyDescent="0.25">
      <c r="A107" s="18">
        <v>44515</v>
      </c>
      <c r="B107" t="s">
        <v>39</v>
      </c>
      <c r="C107" s="3">
        <v>1000</v>
      </c>
      <c r="D107" t="s">
        <v>12</v>
      </c>
      <c r="E107" s="1">
        <v>4819.95</v>
      </c>
    </row>
    <row r="108" spans="1:5" x14ac:dyDescent="0.25">
      <c r="A108" s="18">
        <v>44497</v>
      </c>
      <c r="B108" t="s">
        <v>39</v>
      </c>
      <c r="C108" s="3">
        <v>1000</v>
      </c>
      <c r="D108" t="s">
        <v>12</v>
      </c>
      <c r="E108" s="1">
        <v>4979.95</v>
      </c>
    </row>
    <row r="109" spans="1:5" x14ac:dyDescent="0.25">
      <c r="A109" s="18">
        <v>44462</v>
      </c>
      <c r="B109" t="s">
        <v>39</v>
      </c>
      <c r="C109" s="3">
        <v>1000</v>
      </c>
      <c r="D109" t="s">
        <v>12</v>
      </c>
      <c r="E109" s="1">
        <v>5079.95</v>
      </c>
    </row>
    <row r="110" spans="1:5" x14ac:dyDescent="0.25">
      <c r="A110" s="18">
        <v>44452</v>
      </c>
      <c r="B110" t="s">
        <v>39</v>
      </c>
      <c r="C110" s="3">
        <v>1000</v>
      </c>
      <c r="D110" t="s">
        <v>12</v>
      </c>
      <c r="E110" s="1">
        <v>5289.95</v>
      </c>
    </row>
    <row r="111" spans="1:5" x14ac:dyDescent="0.25">
      <c r="A111" s="18">
        <v>44441</v>
      </c>
      <c r="B111" t="s">
        <v>39</v>
      </c>
      <c r="C111" s="3">
        <v>1000</v>
      </c>
      <c r="D111" s="19" t="s">
        <v>12</v>
      </c>
      <c r="E111" s="1">
        <v>5269.95</v>
      </c>
    </row>
    <row r="112" spans="1:5" x14ac:dyDescent="0.25">
      <c r="A112" s="18">
        <v>44614</v>
      </c>
      <c r="B112" t="s">
        <v>40</v>
      </c>
      <c r="C112" s="3">
        <v>1000</v>
      </c>
      <c r="D112" t="s">
        <v>12</v>
      </c>
      <c r="E112" s="1">
        <v>3099.95</v>
      </c>
    </row>
    <row r="113" spans="1:5" x14ac:dyDescent="0.25">
      <c r="A113" s="18">
        <v>44214</v>
      </c>
      <c r="B113" t="s">
        <v>40</v>
      </c>
      <c r="C113" s="3">
        <v>1000</v>
      </c>
      <c r="D113" t="s">
        <v>12</v>
      </c>
      <c r="E113" s="1">
        <v>4279.95</v>
      </c>
    </row>
    <row r="114" spans="1:5" x14ac:dyDescent="0.25">
      <c r="A114" s="18">
        <v>44393</v>
      </c>
      <c r="B114" t="s">
        <v>40</v>
      </c>
      <c r="C114" s="3">
        <v>1725</v>
      </c>
      <c r="D114" t="s">
        <v>11</v>
      </c>
      <c r="E114" s="1">
        <v>-7555.5</v>
      </c>
    </row>
    <row r="115" spans="1:5" x14ac:dyDescent="0.25">
      <c r="A115" s="18">
        <v>44392</v>
      </c>
      <c r="B115" t="s">
        <v>40</v>
      </c>
      <c r="C115" s="3">
        <v>2302</v>
      </c>
      <c r="D115" t="s">
        <v>11</v>
      </c>
      <c r="E115" s="1">
        <v>-10052.81</v>
      </c>
    </row>
    <row r="116" spans="1:5" x14ac:dyDescent="0.25">
      <c r="A116" s="18">
        <v>44539</v>
      </c>
      <c r="B116" t="s">
        <v>41</v>
      </c>
      <c r="C116" s="3">
        <v>200</v>
      </c>
      <c r="D116" t="s">
        <v>12</v>
      </c>
      <c r="E116" s="1">
        <v>5927.95</v>
      </c>
    </row>
    <row r="117" spans="1:5" x14ac:dyDescent="0.25">
      <c r="A117" s="18">
        <v>44462</v>
      </c>
      <c r="B117" t="s">
        <v>41</v>
      </c>
      <c r="C117" s="3">
        <v>200</v>
      </c>
      <c r="D117" t="s">
        <v>12</v>
      </c>
      <c r="E117" s="1">
        <v>7485.95</v>
      </c>
    </row>
    <row r="118" spans="1:5" x14ac:dyDescent="0.25">
      <c r="A118" s="18">
        <v>44728</v>
      </c>
      <c r="B118" t="s">
        <v>42</v>
      </c>
      <c r="C118" s="3">
        <v>75</v>
      </c>
      <c r="D118" t="s">
        <v>12</v>
      </c>
      <c r="E118" s="1">
        <v>6317.7</v>
      </c>
    </row>
    <row r="119" spans="1:5" x14ac:dyDescent="0.25">
      <c r="A119" s="18">
        <v>44693</v>
      </c>
      <c r="B119" t="s">
        <v>42</v>
      </c>
      <c r="C119" s="3">
        <v>75</v>
      </c>
      <c r="D119" t="s">
        <v>12</v>
      </c>
      <c r="E119" s="1">
        <v>6696.45</v>
      </c>
    </row>
    <row r="120" spans="1:5" x14ac:dyDescent="0.25">
      <c r="A120" s="18">
        <v>44686</v>
      </c>
      <c r="B120" t="s">
        <v>42</v>
      </c>
      <c r="C120" s="3">
        <v>75</v>
      </c>
      <c r="D120" t="s">
        <v>12</v>
      </c>
      <c r="E120" s="1">
        <v>7005.45</v>
      </c>
    </row>
    <row r="121" spans="1:5" x14ac:dyDescent="0.25">
      <c r="A121" s="18">
        <v>44441</v>
      </c>
      <c r="B121" t="s">
        <v>42</v>
      </c>
      <c r="C121" s="3">
        <v>500</v>
      </c>
      <c r="D121" t="s">
        <v>11</v>
      </c>
      <c r="E121" s="1">
        <v>-48486.74</v>
      </c>
    </row>
    <row r="122" spans="1:5" x14ac:dyDescent="0.25">
      <c r="A122" s="18">
        <v>44426</v>
      </c>
      <c r="B122" t="s">
        <v>42</v>
      </c>
      <c r="C122" s="3">
        <v>100</v>
      </c>
      <c r="D122" t="s">
        <v>12</v>
      </c>
      <c r="E122" s="1">
        <v>9753.9500000000007</v>
      </c>
    </row>
    <row r="123" spans="1:5" x14ac:dyDescent="0.25">
      <c r="A123" s="18">
        <v>44418</v>
      </c>
      <c r="B123" t="s">
        <v>42</v>
      </c>
      <c r="C123" s="3">
        <v>100</v>
      </c>
      <c r="D123" t="s">
        <v>12</v>
      </c>
      <c r="E123" s="1">
        <v>9623.9500000000007</v>
      </c>
    </row>
    <row r="124" spans="1:5" x14ac:dyDescent="0.25">
      <c r="A124" s="18">
        <v>44411</v>
      </c>
      <c r="B124" t="s">
        <v>42</v>
      </c>
      <c r="C124" s="3">
        <v>100</v>
      </c>
      <c r="D124" t="s">
        <v>12</v>
      </c>
      <c r="E124" s="1">
        <v>9500.9500000000007</v>
      </c>
    </row>
    <row r="125" spans="1:5" x14ac:dyDescent="0.25">
      <c r="A125" s="18">
        <v>44389</v>
      </c>
      <c r="B125" t="s">
        <v>42</v>
      </c>
      <c r="C125" s="3">
        <v>100</v>
      </c>
      <c r="D125" t="s">
        <v>12</v>
      </c>
      <c r="E125" s="1">
        <v>9412.9500000000007</v>
      </c>
    </row>
    <row r="126" spans="1:5" x14ac:dyDescent="0.25">
      <c r="A126" s="18">
        <v>44378</v>
      </c>
      <c r="B126" t="s">
        <v>42</v>
      </c>
      <c r="C126" s="3">
        <v>100</v>
      </c>
      <c r="D126" t="s">
        <v>12</v>
      </c>
      <c r="E126" s="1">
        <v>9358.9500000000007</v>
      </c>
    </row>
    <row r="127" spans="1:5" x14ac:dyDescent="0.25">
      <c r="A127" s="18">
        <v>44693</v>
      </c>
      <c r="B127" t="s">
        <v>43</v>
      </c>
      <c r="C127" s="3">
        <v>20</v>
      </c>
      <c r="D127" t="s">
        <v>12</v>
      </c>
      <c r="E127" s="1">
        <v>5761.15</v>
      </c>
    </row>
    <row r="128" spans="1:5" x14ac:dyDescent="0.25">
      <c r="A128" s="18">
        <v>44686</v>
      </c>
      <c r="B128" t="s">
        <v>43</v>
      </c>
      <c r="C128" s="3">
        <v>20</v>
      </c>
      <c r="D128" t="s">
        <v>12</v>
      </c>
      <c r="E128" s="1">
        <v>5919.55</v>
      </c>
    </row>
    <row r="129" spans="1:5" x14ac:dyDescent="0.25">
      <c r="A129" s="18"/>
    </row>
    <row r="130" spans="1:5" ht="15.75" thickBot="1" x14ac:dyDescent="0.3">
      <c r="A130" s="18"/>
      <c r="E130" s="6">
        <f>SUM(E91:E129)</f>
        <v>73660.50999999998</v>
      </c>
    </row>
    <row r="131" spans="1:5" ht="15.75" thickTop="1" x14ac:dyDescent="0.25">
      <c r="A131" s="18"/>
    </row>
    <row r="132" spans="1:5" x14ac:dyDescent="0.25">
      <c r="A132" s="18"/>
      <c r="D132" t="s">
        <v>44</v>
      </c>
      <c r="E132" s="1">
        <v>61768.67</v>
      </c>
    </row>
    <row r="133" spans="1:5" x14ac:dyDescent="0.25">
      <c r="A133" s="18"/>
      <c r="D133" t="s">
        <v>45</v>
      </c>
      <c r="E133" s="1">
        <f>E132-E130</f>
        <v>-11891.839999999982</v>
      </c>
    </row>
    <row r="134" spans="1:5" x14ac:dyDescent="0.25">
      <c r="A134" s="18"/>
    </row>
    <row r="135" spans="1:5" x14ac:dyDescent="0.25">
      <c r="A135" s="18"/>
      <c r="D135" s="20">
        <v>0.5</v>
      </c>
      <c r="E135" s="1">
        <f>E133/2</f>
        <v>-5945.919999999991</v>
      </c>
    </row>
    <row r="136" spans="1:5" x14ac:dyDescent="0.25">
      <c r="A136" s="18"/>
    </row>
    <row r="137" spans="1:5" x14ac:dyDescent="0.25">
      <c r="A137" s="18"/>
    </row>
    <row r="138" spans="1:5" x14ac:dyDescent="0.25">
      <c r="A138" s="18"/>
    </row>
    <row r="139" spans="1:5" x14ac:dyDescent="0.25">
      <c r="A139" s="18"/>
    </row>
    <row r="140" spans="1:5" x14ac:dyDescent="0.25">
      <c r="A140" s="18"/>
    </row>
    <row r="141" spans="1:5" x14ac:dyDescent="0.25">
      <c r="A141" s="18"/>
    </row>
    <row r="142" spans="1:5" x14ac:dyDescent="0.25">
      <c r="A142" s="18"/>
    </row>
    <row r="143" spans="1:5" x14ac:dyDescent="0.25">
      <c r="A143" s="18"/>
    </row>
    <row r="144" spans="1:5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63F79-78BB-4872-9C4C-2B2FD0C48EF3}">
  <dimension ref="A1:R1238"/>
  <sheetViews>
    <sheetView topLeftCell="A72" workbookViewId="0">
      <selection activeCell="J88" sqref="J88"/>
    </sheetView>
  </sheetViews>
  <sheetFormatPr defaultRowHeight="15" x14ac:dyDescent="0.25"/>
  <cols>
    <col min="1" max="1" width="11" customWidth="1"/>
    <col min="2" max="2" width="9.7109375" bestFit="1" customWidth="1"/>
    <col min="3" max="3" width="10.42578125" style="3" customWidth="1"/>
    <col min="4" max="4" width="10" customWidth="1"/>
    <col min="5" max="5" width="12.28515625" style="1" customWidth="1"/>
    <col min="6" max="6" width="9.140625" style="1"/>
    <col min="7" max="7" width="11.5703125" style="1" customWidth="1"/>
    <col min="8" max="8" width="15.28515625" style="1" customWidth="1"/>
    <col min="9" max="9" width="11.5703125" style="1" bestFit="1" customWidth="1"/>
    <col min="10" max="10" width="10.5703125" style="1" bestFit="1" customWidth="1"/>
    <col min="11" max="18" width="9.140625" style="1"/>
  </cols>
  <sheetData>
    <row r="1" spans="1:8" x14ac:dyDescent="0.25">
      <c r="A1" s="2"/>
      <c r="B1" s="1"/>
      <c r="D1" s="3"/>
    </row>
    <row r="2" spans="1:8" x14ac:dyDescent="0.25">
      <c r="A2" s="2"/>
      <c r="B2" s="4" t="s">
        <v>0</v>
      </c>
      <c r="D2" s="3"/>
    </row>
    <row r="3" spans="1:8" x14ac:dyDescent="0.25">
      <c r="A3" s="2"/>
      <c r="B3" s="4"/>
      <c r="D3" s="3"/>
    </row>
    <row r="4" spans="1:8" x14ac:dyDescent="0.25">
      <c r="A4" s="2"/>
      <c r="B4" s="4" t="s">
        <v>1</v>
      </c>
      <c r="D4" s="3"/>
    </row>
    <row r="5" spans="1:8" x14ac:dyDescent="0.25">
      <c r="A5" s="2"/>
      <c r="B5" s="4"/>
      <c r="D5" s="3"/>
    </row>
    <row r="6" spans="1:8" x14ac:dyDescent="0.25">
      <c r="A6" s="2"/>
      <c r="B6" s="4" t="s">
        <v>2</v>
      </c>
      <c r="D6" s="3"/>
    </row>
    <row r="7" spans="1:8" x14ac:dyDescent="0.25">
      <c r="A7" s="2" t="s">
        <v>7</v>
      </c>
      <c r="B7" s="1"/>
      <c r="D7" s="3"/>
      <c r="E7" s="1" t="s">
        <v>10</v>
      </c>
    </row>
    <row r="8" spans="1:8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  <c r="G8" s="1" t="s">
        <v>28</v>
      </c>
      <c r="H8" s="1" t="s">
        <v>29</v>
      </c>
    </row>
    <row r="9" spans="1:8" x14ac:dyDescent="0.25">
      <c r="A9" s="2"/>
      <c r="B9" s="1"/>
      <c r="D9" s="3"/>
    </row>
    <row r="10" spans="1:8" ht="15.75" thickBot="1" x14ac:dyDescent="0.3">
      <c r="A10" s="18">
        <v>44214</v>
      </c>
      <c r="B10" t="s">
        <v>40</v>
      </c>
      <c r="C10" s="3">
        <v>1000</v>
      </c>
      <c r="D10" t="s">
        <v>12</v>
      </c>
      <c r="E10" s="1">
        <v>4279.95</v>
      </c>
      <c r="G10" s="5">
        <f>IF((E10&gt;0),E10,0)</f>
        <v>4279.95</v>
      </c>
      <c r="H10" s="5">
        <f>IF((E10&lt;0),E10,0)</f>
        <v>0</v>
      </c>
    </row>
    <row r="11" spans="1:8" x14ac:dyDescent="0.25">
      <c r="A11" s="2">
        <v>44378</v>
      </c>
      <c r="B11" s="1" t="s">
        <v>27</v>
      </c>
      <c r="C11" s="3">
        <v>100</v>
      </c>
      <c r="D11" s="3" t="s">
        <v>12</v>
      </c>
      <c r="E11" s="1">
        <v>6645.95</v>
      </c>
      <c r="G11" s="22">
        <f>IF((E11&gt;0),E11,0)</f>
        <v>6645.95</v>
      </c>
      <c r="H11" s="5">
        <f>IF((E11&lt;0),E11,0)</f>
        <v>0</v>
      </c>
    </row>
    <row r="12" spans="1:8" x14ac:dyDescent="0.25">
      <c r="A12" s="18">
        <v>44378</v>
      </c>
      <c r="B12" t="s">
        <v>42</v>
      </c>
      <c r="C12" s="3">
        <v>100</v>
      </c>
      <c r="D12" t="s">
        <v>12</v>
      </c>
      <c r="E12" s="1">
        <v>9358.9500000000007</v>
      </c>
      <c r="G12" s="23">
        <f t="shared" ref="G12:G76" si="0">IF((E12&gt;0),E12,0)</f>
        <v>9358.9500000000007</v>
      </c>
      <c r="H12" s="5">
        <f t="shared" ref="H12:H76" si="1">IF((E12&lt;0),E12,0)</f>
        <v>0</v>
      </c>
    </row>
    <row r="13" spans="1:8" x14ac:dyDescent="0.25">
      <c r="A13" s="18">
        <v>44389</v>
      </c>
      <c r="B13" t="s">
        <v>42</v>
      </c>
      <c r="C13" s="3">
        <v>100</v>
      </c>
      <c r="D13" t="s">
        <v>12</v>
      </c>
      <c r="E13" s="1">
        <v>9412.9500000000007</v>
      </c>
      <c r="G13" s="11">
        <f t="shared" si="0"/>
        <v>9412.9500000000007</v>
      </c>
      <c r="H13" s="12">
        <f t="shared" si="1"/>
        <v>0</v>
      </c>
    </row>
    <row r="14" spans="1:8" x14ac:dyDescent="0.25">
      <c r="A14" s="2">
        <v>44390</v>
      </c>
      <c r="B14" s="1" t="s">
        <v>25</v>
      </c>
      <c r="C14" s="3">
        <v>4000</v>
      </c>
      <c r="D14" s="3" t="s">
        <v>11</v>
      </c>
      <c r="E14" s="1">
        <v>-8900.0499999999993</v>
      </c>
      <c r="G14" s="13">
        <f t="shared" si="0"/>
        <v>0</v>
      </c>
      <c r="H14" s="14">
        <f t="shared" si="1"/>
        <v>-8900.0499999999993</v>
      </c>
    </row>
    <row r="15" spans="1:8" x14ac:dyDescent="0.25">
      <c r="A15" s="2">
        <v>44392</v>
      </c>
      <c r="B15" s="1" t="s">
        <v>6</v>
      </c>
      <c r="C15" s="3">
        <v>1200</v>
      </c>
      <c r="D15" s="3" t="s">
        <v>11</v>
      </c>
      <c r="E15" s="1">
        <v>-8596.0499999999993</v>
      </c>
      <c r="G15" s="5">
        <f t="shared" si="0"/>
        <v>0</v>
      </c>
      <c r="H15" s="24">
        <f t="shared" si="1"/>
        <v>-8596.0499999999993</v>
      </c>
    </row>
    <row r="16" spans="1:8" x14ac:dyDescent="0.25">
      <c r="A16" s="2">
        <v>44392</v>
      </c>
      <c r="B16" s="1" t="s">
        <v>24</v>
      </c>
      <c r="C16" s="3">
        <v>5000</v>
      </c>
      <c r="D16" s="3" t="s">
        <v>11</v>
      </c>
      <c r="E16" s="1">
        <v>-4980.05</v>
      </c>
      <c r="G16" s="5">
        <f t="shared" si="0"/>
        <v>0</v>
      </c>
      <c r="H16" s="24">
        <f t="shared" si="1"/>
        <v>-4980.05</v>
      </c>
    </row>
    <row r="17" spans="1:8" x14ac:dyDescent="0.25">
      <c r="A17" s="18">
        <v>44392</v>
      </c>
      <c r="B17" t="s">
        <v>40</v>
      </c>
      <c r="C17" s="3">
        <v>2302</v>
      </c>
      <c r="D17" t="s">
        <v>11</v>
      </c>
      <c r="E17" s="1">
        <v>-10052.81</v>
      </c>
      <c r="G17" s="5">
        <f t="shared" si="0"/>
        <v>0</v>
      </c>
      <c r="H17" s="10">
        <f t="shared" si="1"/>
        <v>-10052.81</v>
      </c>
    </row>
    <row r="18" spans="1:8" x14ac:dyDescent="0.25">
      <c r="A18" s="2">
        <v>44393</v>
      </c>
      <c r="B18" s="1" t="s">
        <v>17</v>
      </c>
      <c r="C18" s="3">
        <v>6000</v>
      </c>
      <c r="D18" s="3" t="s">
        <v>11</v>
      </c>
      <c r="E18" s="1">
        <v>-7120.05</v>
      </c>
      <c r="G18" s="5">
        <f t="shared" si="0"/>
        <v>0</v>
      </c>
      <c r="H18" s="9">
        <f t="shared" si="1"/>
        <v>-7120.05</v>
      </c>
    </row>
    <row r="19" spans="1:8" x14ac:dyDescent="0.25">
      <c r="A19" s="18">
        <v>44393</v>
      </c>
      <c r="B19" t="s">
        <v>40</v>
      </c>
      <c r="C19" s="3">
        <v>1725</v>
      </c>
      <c r="D19" t="s">
        <v>11</v>
      </c>
      <c r="E19" s="1">
        <v>-7555.5</v>
      </c>
      <c r="G19" s="5">
        <f t="shared" si="0"/>
        <v>0</v>
      </c>
      <c r="H19" s="10">
        <f t="shared" si="1"/>
        <v>-7555.5</v>
      </c>
    </row>
    <row r="20" spans="1:8" x14ac:dyDescent="0.25">
      <c r="A20" s="2">
        <v>44397</v>
      </c>
      <c r="B20" s="1" t="s">
        <v>15</v>
      </c>
      <c r="C20" s="3">
        <v>3000</v>
      </c>
      <c r="D20" s="3" t="s">
        <v>12</v>
      </c>
      <c r="E20" s="8">
        <v>4864.95</v>
      </c>
      <c r="G20" s="9">
        <f t="shared" si="0"/>
        <v>4864.95</v>
      </c>
      <c r="H20" s="5">
        <f t="shared" si="1"/>
        <v>0</v>
      </c>
    </row>
    <row r="21" spans="1:8" x14ac:dyDescent="0.25">
      <c r="A21" s="2">
        <v>44397</v>
      </c>
      <c r="B21" s="1" t="s">
        <v>16</v>
      </c>
      <c r="C21" s="3">
        <v>200</v>
      </c>
      <c r="D21" s="3" t="s">
        <v>12</v>
      </c>
      <c r="E21" s="8">
        <v>4985.95</v>
      </c>
      <c r="G21" s="24">
        <f t="shared" si="0"/>
        <v>4985.95</v>
      </c>
      <c r="H21" s="5">
        <f t="shared" si="1"/>
        <v>0</v>
      </c>
    </row>
    <row r="22" spans="1:8" x14ac:dyDescent="0.25">
      <c r="A22" s="18">
        <v>44397</v>
      </c>
      <c r="B22" t="s">
        <v>38</v>
      </c>
      <c r="C22" s="3">
        <v>500</v>
      </c>
      <c r="D22" t="s">
        <v>12</v>
      </c>
      <c r="E22" s="1">
        <v>4644.95</v>
      </c>
      <c r="G22" s="10">
        <f t="shared" si="0"/>
        <v>4644.95</v>
      </c>
      <c r="H22" s="5">
        <f t="shared" si="1"/>
        <v>0</v>
      </c>
    </row>
    <row r="23" spans="1:8" x14ac:dyDescent="0.25">
      <c r="A23" s="2">
        <v>44398</v>
      </c>
      <c r="B23" s="5" t="s">
        <v>13</v>
      </c>
      <c r="C23" s="3">
        <v>2000</v>
      </c>
      <c r="D23" s="3" t="s">
        <v>12</v>
      </c>
      <c r="E23" s="1">
        <v>4439.95</v>
      </c>
      <c r="G23" s="9">
        <f t="shared" si="0"/>
        <v>4439.95</v>
      </c>
      <c r="H23" s="5">
        <f t="shared" si="1"/>
        <v>0</v>
      </c>
    </row>
    <row r="24" spans="1:8" x14ac:dyDescent="0.25">
      <c r="A24" s="2">
        <v>44398</v>
      </c>
      <c r="B24" s="1" t="s">
        <v>16</v>
      </c>
      <c r="C24" s="3">
        <v>200</v>
      </c>
      <c r="D24" s="3" t="s">
        <v>12</v>
      </c>
      <c r="E24" s="1">
        <v>4929.97</v>
      </c>
      <c r="G24" s="24">
        <f t="shared" si="0"/>
        <v>4929.97</v>
      </c>
      <c r="H24" s="5">
        <f t="shared" si="1"/>
        <v>0</v>
      </c>
    </row>
    <row r="25" spans="1:8" x14ac:dyDescent="0.25">
      <c r="A25" s="2">
        <v>44404</v>
      </c>
      <c r="B25" s="1" t="s">
        <v>6</v>
      </c>
      <c r="C25" s="3">
        <v>800</v>
      </c>
      <c r="D25" s="3" t="s">
        <v>12</v>
      </c>
      <c r="E25" s="1">
        <v>5419.95</v>
      </c>
      <c r="G25" s="11">
        <f t="shared" si="0"/>
        <v>5419.95</v>
      </c>
      <c r="H25" s="12">
        <f t="shared" si="1"/>
        <v>0</v>
      </c>
    </row>
    <row r="26" spans="1:8" x14ac:dyDescent="0.25">
      <c r="A26" s="2">
        <v>44404</v>
      </c>
      <c r="B26" s="1" t="s">
        <v>26</v>
      </c>
      <c r="C26" s="3">
        <v>700</v>
      </c>
      <c r="D26" s="3" t="s">
        <v>11</v>
      </c>
      <c r="E26" s="1">
        <v>-27588.86</v>
      </c>
      <c r="G26" s="25">
        <f>IF((E26&gt;0),E26,0)</f>
        <v>0</v>
      </c>
      <c r="H26" s="26">
        <f>IF((E26&lt;0),E26,0)</f>
        <v>-27588.86</v>
      </c>
    </row>
    <row r="27" spans="1:8" x14ac:dyDescent="0.25">
      <c r="A27" s="2">
        <v>44404</v>
      </c>
      <c r="B27" s="1" t="s">
        <v>15</v>
      </c>
      <c r="C27" s="3">
        <v>3000</v>
      </c>
      <c r="D27" s="3" t="s">
        <v>12</v>
      </c>
      <c r="E27" s="7">
        <v>4924.95</v>
      </c>
      <c r="F27" s="7"/>
      <c r="G27" s="13">
        <f t="shared" si="0"/>
        <v>4924.95</v>
      </c>
      <c r="H27" s="14">
        <f t="shared" si="1"/>
        <v>0</v>
      </c>
    </row>
    <row r="28" spans="1:8" x14ac:dyDescent="0.25">
      <c r="A28" s="2">
        <v>44405</v>
      </c>
      <c r="B28" s="1" t="s">
        <v>18</v>
      </c>
      <c r="C28" s="3">
        <v>700</v>
      </c>
      <c r="D28" s="3" t="s">
        <v>11</v>
      </c>
      <c r="E28" s="1">
        <v>-4481.05</v>
      </c>
      <c r="G28" s="11">
        <f t="shared" si="0"/>
        <v>0</v>
      </c>
      <c r="H28" s="12">
        <f t="shared" si="1"/>
        <v>-4481.05</v>
      </c>
    </row>
    <row r="29" spans="1:8" x14ac:dyDescent="0.25">
      <c r="A29" s="2">
        <v>44406</v>
      </c>
      <c r="B29" s="1" t="s">
        <v>6</v>
      </c>
      <c r="C29" s="3">
        <v>800</v>
      </c>
      <c r="D29" s="3" t="s">
        <v>12</v>
      </c>
      <c r="E29" s="1">
        <v>4835.95</v>
      </c>
      <c r="G29" s="25">
        <f t="shared" si="0"/>
        <v>4835.95</v>
      </c>
      <c r="H29" s="26">
        <f t="shared" si="1"/>
        <v>0</v>
      </c>
    </row>
    <row r="30" spans="1:8" x14ac:dyDescent="0.25">
      <c r="A30" s="18">
        <v>44406</v>
      </c>
      <c r="B30" t="s">
        <v>38</v>
      </c>
      <c r="C30" s="3">
        <v>500</v>
      </c>
      <c r="D30" t="s">
        <v>12</v>
      </c>
      <c r="E30" s="1">
        <v>4599.95</v>
      </c>
      <c r="G30" s="13">
        <f t="shared" si="0"/>
        <v>4599.95</v>
      </c>
      <c r="H30" s="14">
        <f t="shared" si="1"/>
        <v>0</v>
      </c>
    </row>
    <row r="31" spans="1:8" x14ac:dyDescent="0.25">
      <c r="A31" s="2">
        <v>44411</v>
      </c>
      <c r="B31" s="1" t="s">
        <v>16</v>
      </c>
      <c r="C31" s="3">
        <v>200</v>
      </c>
      <c r="D31" s="3" t="s">
        <v>12</v>
      </c>
      <c r="E31" s="1">
        <v>4885.95</v>
      </c>
      <c r="G31" s="11">
        <f t="shared" si="0"/>
        <v>4885.95</v>
      </c>
      <c r="H31" s="12">
        <f t="shared" si="1"/>
        <v>0</v>
      </c>
    </row>
    <row r="32" spans="1:8" x14ac:dyDescent="0.25">
      <c r="A32" s="2">
        <v>44411</v>
      </c>
      <c r="B32" s="1" t="s">
        <v>27</v>
      </c>
      <c r="C32" s="3">
        <v>100</v>
      </c>
      <c r="D32" s="3" t="s">
        <v>12</v>
      </c>
      <c r="E32" s="1">
        <v>6801.95</v>
      </c>
      <c r="G32" s="25">
        <f t="shared" si="0"/>
        <v>6801.95</v>
      </c>
      <c r="H32" s="26">
        <f t="shared" si="1"/>
        <v>0</v>
      </c>
    </row>
    <row r="33" spans="1:8" x14ac:dyDescent="0.25">
      <c r="A33" s="18">
        <v>44411</v>
      </c>
      <c r="B33" t="s">
        <v>42</v>
      </c>
      <c r="C33" s="3">
        <v>100</v>
      </c>
      <c r="D33" t="s">
        <v>12</v>
      </c>
      <c r="E33" s="1">
        <v>9500.9500000000007</v>
      </c>
      <c r="G33" s="25">
        <f t="shared" si="0"/>
        <v>9500.9500000000007</v>
      </c>
      <c r="H33" s="26">
        <f t="shared" si="1"/>
        <v>0</v>
      </c>
    </row>
    <row r="34" spans="1:8" x14ac:dyDescent="0.25">
      <c r="A34" s="2">
        <v>44412</v>
      </c>
      <c r="B34" s="1" t="s">
        <v>21</v>
      </c>
      <c r="C34" s="3">
        <v>1200</v>
      </c>
      <c r="D34" s="3" t="s">
        <v>11</v>
      </c>
      <c r="E34" s="1">
        <v>-15558.05</v>
      </c>
      <c r="G34" s="13">
        <f t="shared" si="0"/>
        <v>0</v>
      </c>
      <c r="H34" s="14">
        <f t="shared" si="1"/>
        <v>-15558.05</v>
      </c>
    </row>
    <row r="35" spans="1:8" x14ac:dyDescent="0.25">
      <c r="A35" s="2">
        <v>44413</v>
      </c>
      <c r="B35" s="1" t="s">
        <v>27</v>
      </c>
      <c r="C35" s="3">
        <v>200</v>
      </c>
      <c r="D35" s="3" t="s">
        <v>12</v>
      </c>
      <c r="E35" s="1">
        <v>13601.95</v>
      </c>
      <c r="G35" s="1">
        <f t="shared" si="0"/>
        <v>13601.95</v>
      </c>
      <c r="H35" s="1">
        <f t="shared" si="1"/>
        <v>0</v>
      </c>
    </row>
    <row r="36" spans="1:8" x14ac:dyDescent="0.25">
      <c r="A36" s="2">
        <v>44414</v>
      </c>
      <c r="B36" s="1" t="s">
        <v>14</v>
      </c>
      <c r="C36" s="3">
        <v>2400</v>
      </c>
      <c r="D36" s="3" t="s">
        <v>11</v>
      </c>
      <c r="E36" s="1">
        <v>-14250.05</v>
      </c>
      <c r="G36" s="1">
        <f t="shared" si="0"/>
        <v>0</v>
      </c>
      <c r="H36" s="1">
        <f t="shared" si="1"/>
        <v>-14250.05</v>
      </c>
    </row>
    <row r="37" spans="1:8" x14ac:dyDescent="0.25">
      <c r="A37" s="2">
        <v>44417</v>
      </c>
      <c r="B37" s="1" t="s">
        <v>20</v>
      </c>
      <c r="C37" s="3">
        <v>4000</v>
      </c>
      <c r="D37" s="3" t="s">
        <v>12</v>
      </c>
      <c r="E37" s="1">
        <v>6539.95</v>
      </c>
      <c r="G37" s="1">
        <f t="shared" si="0"/>
        <v>6539.95</v>
      </c>
      <c r="H37" s="1">
        <f t="shared" si="1"/>
        <v>0</v>
      </c>
    </row>
    <row r="38" spans="1:8" x14ac:dyDescent="0.25">
      <c r="A38" s="2">
        <v>44418</v>
      </c>
      <c r="B38" s="1" t="s">
        <v>13</v>
      </c>
      <c r="C38" s="3">
        <v>2000</v>
      </c>
      <c r="D38" s="3" t="s">
        <v>11</v>
      </c>
      <c r="E38" s="1">
        <v>-4420.05</v>
      </c>
      <c r="G38" s="1">
        <f t="shared" si="0"/>
        <v>0</v>
      </c>
      <c r="H38" s="1">
        <f t="shared" si="1"/>
        <v>-4420.05</v>
      </c>
    </row>
    <row r="39" spans="1:8" x14ac:dyDescent="0.25">
      <c r="A39" s="2">
        <v>44418</v>
      </c>
      <c r="B39" s="1" t="s">
        <v>14</v>
      </c>
      <c r="C39" s="3">
        <v>1000</v>
      </c>
      <c r="D39" s="3" t="s">
        <v>12</v>
      </c>
      <c r="E39" s="1">
        <v>5989.95</v>
      </c>
      <c r="G39" s="1">
        <f t="shared" si="0"/>
        <v>5989.95</v>
      </c>
      <c r="H39" s="1">
        <f t="shared" si="1"/>
        <v>0</v>
      </c>
    </row>
    <row r="40" spans="1:8" x14ac:dyDescent="0.25">
      <c r="A40" s="2">
        <v>44418</v>
      </c>
      <c r="B40" s="1" t="s">
        <v>22</v>
      </c>
      <c r="C40" s="3">
        <v>1236</v>
      </c>
      <c r="D40" s="3" t="s">
        <v>11</v>
      </c>
      <c r="E40" s="1">
        <v>-15531.29</v>
      </c>
      <c r="G40" s="1">
        <f t="shared" si="0"/>
        <v>0</v>
      </c>
      <c r="H40" s="1">
        <f t="shared" si="1"/>
        <v>-15531.29</v>
      </c>
    </row>
    <row r="41" spans="1:8" x14ac:dyDescent="0.25">
      <c r="A41" s="2">
        <v>44418</v>
      </c>
      <c r="B41" s="1" t="s">
        <v>27</v>
      </c>
      <c r="C41" s="3">
        <v>100</v>
      </c>
      <c r="D41" s="3" t="s">
        <v>12</v>
      </c>
      <c r="E41" s="1">
        <v>6816.95</v>
      </c>
      <c r="G41" s="1">
        <f t="shared" si="0"/>
        <v>6816.95</v>
      </c>
      <c r="H41" s="1">
        <f t="shared" si="1"/>
        <v>0</v>
      </c>
    </row>
    <row r="42" spans="1:8" x14ac:dyDescent="0.25">
      <c r="A42" s="18">
        <v>44418</v>
      </c>
      <c r="B42" t="s">
        <v>38</v>
      </c>
      <c r="C42" s="3">
        <v>500</v>
      </c>
      <c r="D42" t="s">
        <v>12</v>
      </c>
      <c r="E42" s="1">
        <v>4824.95</v>
      </c>
      <c r="G42" s="1">
        <f t="shared" si="0"/>
        <v>4824.95</v>
      </c>
      <c r="H42" s="1">
        <f t="shared" si="1"/>
        <v>0</v>
      </c>
    </row>
    <row r="43" spans="1:8" x14ac:dyDescent="0.25">
      <c r="A43" s="18">
        <v>44418</v>
      </c>
      <c r="B43" t="s">
        <v>42</v>
      </c>
      <c r="C43" s="3">
        <v>100</v>
      </c>
      <c r="D43" t="s">
        <v>12</v>
      </c>
      <c r="E43" s="1">
        <v>9623.9500000000007</v>
      </c>
      <c r="G43" s="1">
        <f t="shared" si="0"/>
        <v>9623.9500000000007</v>
      </c>
      <c r="H43" s="1">
        <f t="shared" si="1"/>
        <v>0</v>
      </c>
    </row>
    <row r="44" spans="1:8" x14ac:dyDescent="0.25">
      <c r="A44" s="2">
        <v>44419</v>
      </c>
      <c r="B44" s="1" t="s">
        <v>14</v>
      </c>
      <c r="C44" s="3">
        <v>1000</v>
      </c>
      <c r="D44" s="3" t="s">
        <v>12</v>
      </c>
      <c r="E44" s="1">
        <v>15799.95</v>
      </c>
      <c r="G44" s="1">
        <f t="shared" si="0"/>
        <v>15799.95</v>
      </c>
      <c r="H44" s="1">
        <f t="shared" si="1"/>
        <v>0</v>
      </c>
    </row>
    <row r="45" spans="1:8" x14ac:dyDescent="0.25">
      <c r="A45" s="2">
        <v>44419</v>
      </c>
      <c r="B45" s="1" t="s">
        <v>16</v>
      </c>
      <c r="C45" s="3">
        <v>200</v>
      </c>
      <c r="D45" s="3" t="s">
        <v>12</v>
      </c>
      <c r="E45" s="1">
        <v>4921.95</v>
      </c>
      <c r="G45" s="1">
        <f t="shared" si="0"/>
        <v>4921.95</v>
      </c>
      <c r="H45" s="1">
        <f t="shared" si="1"/>
        <v>0</v>
      </c>
    </row>
    <row r="46" spans="1:8" x14ac:dyDescent="0.25">
      <c r="A46" s="2">
        <v>44419</v>
      </c>
      <c r="B46" s="1" t="s">
        <v>20</v>
      </c>
      <c r="C46" s="3">
        <v>4000</v>
      </c>
      <c r="D46" s="3" t="s">
        <v>12</v>
      </c>
      <c r="E46" s="1">
        <v>6559.95</v>
      </c>
      <c r="G46" s="1">
        <f t="shared" si="0"/>
        <v>6559.95</v>
      </c>
      <c r="H46" s="1">
        <f t="shared" si="1"/>
        <v>0</v>
      </c>
    </row>
    <row r="47" spans="1:8" x14ac:dyDescent="0.25">
      <c r="A47" s="2">
        <v>44419</v>
      </c>
      <c r="B47" s="1" t="s">
        <v>22</v>
      </c>
      <c r="C47" s="3">
        <v>900</v>
      </c>
      <c r="D47" s="3" t="s">
        <v>11</v>
      </c>
      <c r="E47" s="1">
        <v>-11265.05</v>
      </c>
      <c r="G47" s="1">
        <f t="shared" si="0"/>
        <v>0</v>
      </c>
      <c r="H47" s="1">
        <f t="shared" si="1"/>
        <v>-11265.05</v>
      </c>
    </row>
    <row r="48" spans="1:8" x14ac:dyDescent="0.25">
      <c r="A48" s="2">
        <v>44425</v>
      </c>
      <c r="B48" s="1" t="s">
        <v>14</v>
      </c>
      <c r="C48" s="3">
        <v>1000</v>
      </c>
      <c r="D48" s="3" t="s">
        <v>12</v>
      </c>
      <c r="E48" s="1">
        <v>5579.09</v>
      </c>
      <c r="G48" s="11">
        <f t="shared" si="0"/>
        <v>5579.09</v>
      </c>
      <c r="H48" s="12">
        <f t="shared" si="1"/>
        <v>0</v>
      </c>
    </row>
    <row r="49" spans="1:8" x14ac:dyDescent="0.25">
      <c r="A49" s="2">
        <v>44426</v>
      </c>
      <c r="B49" s="1" t="s">
        <v>6</v>
      </c>
      <c r="C49" s="3">
        <v>2400</v>
      </c>
      <c r="D49" s="3" t="s">
        <v>11</v>
      </c>
      <c r="E49" s="1">
        <v>-16266.05</v>
      </c>
      <c r="G49" s="25">
        <f t="shared" si="0"/>
        <v>0</v>
      </c>
      <c r="H49" s="26">
        <f t="shared" si="1"/>
        <v>-16266.05</v>
      </c>
    </row>
    <row r="50" spans="1:8" x14ac:dyDescent="0.25">
      <c r="A50" s="2">
        <v>44426</v>
      </c>
      <c r="B50" s="1" t="s">
        <v>14</v>
      </c>
      <c r="C50" s="3">
        <v>1000</v>
      </c>
      <c r="D50" s="3" t="s">
        <v>12</v>
      </c>
      <c r="E50" s="1">
        <v>5439.95</v>
      </c>
      <c r="G50" s="25">
        <f t="shared" si="0"/>
        <v>5439.95</v>
      </c>
      <c r="H50" s="26">
        <f t="shared" si="1"/>
        <v>0</v>
      </c>
    </row>
    <row r="51" spans="1:8" x14ac:dyDescent="0.25">
      <c r="A51" s="2">
        <v>44426</v>
      </c>
      <c r="B51" s="1" t="s">
        <v>27</v>
      </c>
      <c r="C51" s="3">
        <v>100</v>
      </c>
      <c r="D51" s="3" t="s">
        <v>12</v>
      </c>
      <c r="E51" s="1">
        <v>6913.95</v>
      </c>
      <c r="G51" s="25">
        <f t="shared" si="0"/>
        <v>6913.95</v>
      </c>
      <c r="H51" s="26">
        <f t="shared" si="1"/>
        <v>0</v>
      </c>
    </row>
    <row r="52" spans="1:8" x14ac:dyDescent="0.25">
      <c r="A52" s="18">
        <v>44426</v>
      </c>
      <c r="B52" t="s">
        <v>38</v>
      </c>
      <c r="C52" s="3">
        <v>500</v>
      </c>
      <c r="D52" t="s">
        <v>12</v>
      </c>
      <c r="E52" s="1">
        <v>4889.95</v>
      </c>
      <c r="G52" s="25">
        <f t="shared" si="0"/>
        <v>4889.95</v>
      </c>
      <c r="H52" s="26">
        <f t="shared" si="1"/>
        <v>0</v>
      </c>
    </row>
    <row r="53" spans="1:8" x14ac:dyDescent="0.25">
      <c r="A53" s="18">
        <v>44426</v>
      </c>
      <c r="B53" t="s">
        <v>42</v>
      </c>
      <c r="C53" s="3">
        <v>100</v>
      </c>
      <c r="D53" t="s">
        <v>12</v>
      </c>
      <c r="E53" s="1">
        <v>9753.9500000000007</v>
      </c>
      <c r="G53" s="13">
        <f t="shared" si="0"/>
        <v>9753.9500000000007</v>
      </c>
      <c r="H53" s="14">
        <f t="shared" si="1"/>
        <v>0</v>
      </c>
    </row>
    <row r="54" spans="1:8" x14ac:dyDescent="0.25">
      <c r="A54" s="2">
        <v>44428</v>
      </c>
      <c r="B54" s="1" t="s">
        <v>16</v>
      </c>
      <c r="C54" s="3">
        <v>200</v>
      </c>
      <c r="D54" s="3" t="s">
        <v>12</v>
      </c>
      <c r="E54" s="1">
        <v>4923.95</v>
      </c>
      <c r="G54" s="24">
        <f t="shared" si="0"/>
        <v>4923.95</v>
      </c>
      <c r="H54" s="1">
        <f t="shared" si="1"/>
        <v>0</v>
      </c>
    </row>
    <row r="55" spans="1:8" x14ac:dyDescent="0.25">
      <c r="A55" s="18">
        <v>44428</v>
      </c>
      <c r="B55" t="s">
        <v>38</v>
      </c>
      <c r="C55" s="3">
        <v>500</v>
      </c>
      <c r="D55" t="s">
        <v>12</v>
      </c>
      <c r="E55" s="1">
        <v>4844.95</v>
      </c>
      <c r="G55" s="10">
        <f t="shared" si="0"/>
        <v>4844.95</v>
      </c>
      <c r="H55" s="1">
        <f t="shared" si="1"/>
        <v>0</v>
      </c>
    </row>
    <row r="56" spans="1:8" x14ac:dyDescent="0.25">
      <c r="A56" s="18">
        <v>44431</v>
      </c>
      <c r="B56" t="s">
        <v>38</v>
      </c>
      <c r="C56" s="3">
        <v>500</v>
      </c>
      <c r="D56" t="s">
        <v>12</v>
      </c>
      <c r="E56" s="1">
        <v>4844.95</v>
      </c>
      <c r="G56" s="27">
        <f t="shared" si="0"/>
        <v>4844.95</v>
      </c>
      <c r="H56" s="1">
        <f t="shared" si="1"/>
        <v>0</v>
      </c>
    </row>
    <row r="57" spans="1:8" x14ac:dyDescent="0.25">
      <c r="A57" s="2">
        <v>44441</v>
      </c>
      <c r="B57" s="1" t="s">
        <v>15</v>
      </c>
      <c r="C57" s="3">
        <v>3000</v>
      </c>
      <c r="D57" s="3" t="s">
        <v>12</v>
      </c>
      <c r="E57" s="1">
        <v>4954.95</v>
      </c>
      <c r="G57" s="1">
        <f t="shared" si="0"/>
        <v>4954.95</v>
      </c>
      <c r="H57" s="1">
        <f t="shared" si="1"/>
        <v>0</v>
      </c>
    </row>
    <row r="58" spans="1:8" x14ac:dyDescent="0.25">
      <c r="A58" s="2">
        <v>44441</v>
      </c>
      <c r="B58" s="1" t="s">
        <v>16</v>
      </c>
      <c r="C58" s="3">
        <v>200</v>
      </c>
      <c r="D58" s="3" t="s">
        <v>12</v>
      </c>
      <c r="E58" s="1">
        <v>4809.95</v>
      </c>
      <c r="G58" s="1">
        <f t="shared" si="0"/>
        <v>4809.95</v>
      </c>
      <c r="H58" s="1">
        <f t="shared" si="1"/>
        <v>0</v>
      </c>
    </row>
    <row r="59" spans="1:8" x14ac:dyDescent="0.25">
      <c r="A59" s="2">
        <v>44441</v>
      </c>
      <c r="B59" s="1" t="s">
        <v>27</v>
      </c>
      <c r="C59" s="3">
        <v>100</v>
      </c>
      <c r="D59" s="3" t="s">
        <v>12</v>
      </c>
      <c r="E59" s="1">
        <v>6701.85</v>
      </c>
      <c r="G59" s="1">
        <f t="shared" si="0"/>
        <v>6701.85</v>
      </c>
      <c r="H59" s="1">
        <f t="shared" si="1"/>
        <v>0</v>
      </c>
    </row>
    <row r="60" spans="1:8" x14ac:dyDescent="0.25">
      <c r="A60" s="18">
        <v>44441</v>
      </c>
      <c r="B60" t="s">
        <v>38</v>
      </c>
      <c r="C60" s="3">
        <v>500</v>
      </c>
      <c r="D60" t="s">
        <v>12</v>
      </c>
      <c r="E60" s="1">
        <v>4739.95</v>
      </c>
      <c r="G60" s="1">
        <f t="shared" si="0"/>
        <v>4739.95</v>
      </c>
      <c r="H60" s="1">
        <f t="shared" si="1"/>
        <v>0</v>
      </c>
    </row>
    <row r="61" spans="1:8" x14ac:dyDescent="0.25">
      <c r="A61" s="18">
        <v>44441</v>
      </c>
      <c r="B61" t="s">
        <v>39</v>
      </c>
      <c r="C61" s="3">
        <v>1000</v>
      </c>
      <c r="D61" s="19" t="s">
        <v>12</v>
      </c>
      <c r="E61" s="1">
        <v>5269.95</v>
      </c>
      <c r="G61" s="1">
        <f t="shared" si="0"/>
        <v>5269.95</v>
      </c>
      <c r="H61" s="1">
        <f t="shared" si="1"/>
        <v>0</v>
      </c>
    </row>
    <row r="62" spans="1:8" x14ac:dyDescent="0.25">
      <c r="A62" s="18">
        <v>44441</v>
      </c>
      <c r="B62" t="s">
        <v>42</v>
      </c>
      <c r="C62" s="3">
        <v>500</v>
      </c>
      <c r="D62" t="s">
        <v>11</v>
      </c>
      <c r="E62" s="1">
        <v>-48486.74</v>
      </c>
      <c r="G62" s="1">
        <f t="shared" si="0"/>
        <v>0</v>
      </c>
      <c r="H62" s="1">
        <f t="shared" si="1"/>
        <v>-48486.74</v>
      </c>
    </row>
    <row r="63" spans="1:8" x14ac:dyDescent="0.25">
      <c r="A63" s="2">
        <v>44452</v>
      </c>
      <c r="B63" s="1" t="s">
        <v>23</v>
      </c>
      <c r="C63" s="3">
        <v>200</v>
      </c>
      <c r="D63" s="3" t="s">
        <v>12</v>
      </c>
      <c r="E63" s="1">
        <v>4883.95</v>
      </c>
      <c r="G63" s="9">
        <f t="shared" si="0"/>
        <v>4883.95</v>
      </c>
      <c r="H63" s="1">
        <f t="shared" si="1"/>
        <v>0</v>
      </c>
    </row>
    <row r="64" spans="1:8" x14ac:dyDescent="0.25">
      <c r="A64" s="18">
        <v>44452</v>
      </c>
      <c r="B64" t="s">
        <v>39</v>
      </c>
      <c r="C64" s="3">
        <v>1000</v>
      </c>
      <c r="D64" t="s">
        <v>12</v>
      </c>
      <c r="E64" s="1">
        <v>5289.95</v>
      </c>
      <c r="G64" s="10">
        <f t="shared" si="0"/>
        <v>5289.95</v>
      </c>
      <c r="H64" s="1">
        <f t="shared" si="1"/>
        <v>0</v>
      </c>
    </row>
    <row r="65" spans="1:8" x14ac:dyDescent="0.25">
      <c r="A65" s="2">
        <v>44461</v>
      </c>
      <c r="B65" s="1" t="s">
        <v>23</v>
      </c>
      <c r="C65" s="3">
        <v>200</v>
      </c>
      <c r="D65" s="3" t="s">
        <v>12</v>
      </c>
      <c r="E65" s="1">
        <v>4991.95</v>
      </c>
      <c r="G65" s="1">
        <f t="shared" si="0"/>
        <v>4991.95</v>
      </c>
      <c r="H65" s="1">
        <f t="shared" si="1"/>
        <v>0</v>
      </c>
    </row>
    <row r="66" spans="1:8" x14ac:dyDescent="0.25">
      <c r="A66" s="18">
        <v>44462</v>
      </c>
      <c r="B66" t="s">
        <v>39</v>
      </c>
      <c r="C66" s="3">
        <v>1000</v>
      </c>
      <c r="D66" t="s">
        <v>12</v>
      </c>
      <c r="E66" s="1">
        <v>5079.95</v>
      </c>
      <c r="G66" s="9">
        <f t="shared" si="0"/>
        <v>5079.95</v>
      </c>
      <c r="H66" s="1">
        <f t="shared" si="1"/>
        <v>0</v>
      </c>
    </row>
    <row r="67" spans="1:8" x14ac:dyDescent="0.25">
      <c r="A67" s="18">
        <v>44462</v>
      </c>
      <c r="B67" t="s">
        <v>41</v>
      </c>
      <c r="C67" s="3">
        <v>200</v>
      </c>
      <c r="D67" t="s">
        <v>12</v>
      </c>
      <c r="E67" s="1">
        <v>7485.95</v>
      </c>
      <c r="G67" s="10">
        <f t="shared" si="0"/>
        <v>7485.95</v>
      </c>
      <c r="H67" s="1">
        <f t="shared" si="1"/>
        <v>0</v>
      </c>
    </row>
    <row r="68" spans="1:8" x14ac:dyDescent="0.25">
      <c r="A68" s="2">
        <v>44491</v>
      </c>
      <c r="B68" s="1" t="s">
        <v>15</v>
      </c>
      <c r="C68" s="3">
        <v>6000</v>
      </c>
      <c r="D68" s="3" t="s">
        <v>11</v>
      </c>
      <c r="E68" s="1">
        <v>-9790.0499999999993</v>
      </c>
      <c r="G68" s="1">
        <f t="shared" si="0"/>
        <v>0</v>
      </c>
      <c r="H68" s="1">
        <f t="shared" si="1"/>
        <v>-9790.0499999999993</v>
      </c>
    </row>
    <row r="69" spans="1:8" x14ac:dyDescent="0.25">
      <c r="A69" s="2">
        <v>44494</v>
      </c>
      <c r="B69" s="1" t="s">
        <v>15</v>
      </c>
      <c r="C69" s="3">
        <v>9000</v>
      </c>
      <c r="D69" s="3" t="s">
        <v>11</v>
      </c>
      <c r="E69" s="1">
        <v>-14570</v>
      </c>
      <c r="G69" s="1">
        <f t="shared" si="0"/>
        <v>0</v>
      </c>
      <c r="H69" s="1">
        <f t="shared" si="1"/>
        <v>-14570</v>
      </c>
    </row>
    <row r="70" spans="1:8" x14ac:dyDescent="0.25">
      <c r="A70" s="2">
        <v>44495</v>
      </c>
      <c r="B70" s="1" t="s">
        <v>23</v>
      </c>
      <c r="C70" s="3">
        <v>200</v>
      </c>
      <c r="D70" s="3" t="s">
        <v>12</v>
      </c>
      <c r="E70" s="1">
        <v>4807.95</v>
      </c>
      <c r="G70" s="1">
        <f t="shared" si="0"/>
        <v>4807.95</v>
      </c>
      <c r="H70" s="1">
        <f t="shared" si="1"/>
        <v>0</v>
      </c>
    </row>
    <row r="71" spans="1:8" x14ac:dyDescent="0.25">
      <c r="A71" s="2">
        <v>44496</v>
      </c>
      <c r="B71" s="1" t="s">
        <v>15</v>
      </c>
      <c r="C71" s="3">
        <v>18555</v>
      </c>
      <c r="D71" s="3" t="s">
        <v>11</v>
      </c>
      <c r="E71" s="1">
        <v>-30301.02</v>
      </c>
      <c r="G71" s="1">
        <f t="shared" si="0"/>
        <v>0</v>
      </c>
      <c r="H71" s="1">
        <f t="shared" si="1"/>
        <v>-30301.02</v>
      </c>
    </row>
    <row r="72" spans="1:8" x14ac:dyDescent="0.25">
      <c r="A72" s="2">
        <v>44497</v>
      </c>
      <c r="B72" s="1" t="s">
        <v>16</v>
      </c>
      <c r="C72" s="3">
        <v>200</v>
      </c>
      <c r="D72" s="3" t="s">
        <v>12</v>
      </c>
      <c r="E72" s="1">
        <v>4891.95</v>
      </c>
      <c r="G72" s="1">
        <f t="shared" si="0"/>
        <v>4891.95</v>
      </c>
      <c r="H72" s="1">
        <f t="shared" si="1"/>
        <v>0</v>
      </c>
    </row>
    <row r="73" spans="1:8" x14ac:dyDescent="0.25">
      <c r="A73" s="18">
        <v>44497</v>
      </c>
      <c r="B73" t="s">
        <v>39</v>
      </c>
      <c r="C73" s="3">
        <v>1000</v>
      </c>
      <c r="D73" t="s">
        <v>12</v>
      </c>
      <c r="E73" s="1">
        <v>4979.95</v>
      </c>
      <c r="G73" s="1">
        <f t="shared" si="0"/>
        <v>4979.95</v>
      </c>
      <c r="H73" s="1">
        <f t="shared" si="1"/>
        <v>0</v>
      </c>
    </row>
    <row r="74" spans="1:8" x14ac:dyDescent="0.25">
      <c r="A74" s="2">
        <v>44515</v>
      </c>
      <c r="B74" s="1" t="s">
        <v>16</v>
      </c>
      <c r="C74" s="3">
        <v>200</v>
      </c>
      <c r="D74" s="3" t="s">
        <v>12</v>
      </c>
      <c r="E74" s="1">
        <v>4569.95</v>
      </c>
      <c r="G74" s="1">
        <f t="shared" si="0"/>
        <v>4569.95</v>
      </c>
      <c r="H74" s="1">
        <f t="shared" si="1"/>
        <v>0</v>
      </c>
    </row>
    <row r="75" spans="1:8" x14ac:dyDescent="0.25">
      <c r="A75" s="2">
        <v>44515</v>
      </c>
      <c r="B75" s="1" t="s">
        <v>23</v>
      </c>
      <c r="C75" s="3">
        <v>1200</v>
      </c>
      <c r="D75" s="3" t="s">
        <v>11</v>
      </c>
      <c r="E75" s="1">
        <v>-30287.61</v>
      </c>
      <c r="G75" s="1">
        <f t="shared" si="0"/>
        <v>0</v>
      </c>
      <c r="H75" s="1">
        <f t="shared" si="1"/>
        <v>-30287.61</v>
      </c>
    </row>
    <row r="76" spans="1:8" x14ac:dyDescent="0.25">
      <c r="A76" s="18">
        <v>44515</v>
      </c>
      <c r="B76" t="s">
        <v>39</v>
      </c>
      <c r="C76" s="3">
        <v>1000</v>
      </c>
      <c r="D76" t="s">
        <v>12</v>
      </c>
      <c r="E76" s="1">
        <v>4819.95</v>
      </c>
      <c r="G76" s="1">
        <f t="shared" si="0"/>
        <v>4819.95</v>
      </c>
      <c r="H76" s="1">
        <f t="shared" si="1"/>
        <v>0</v>
      </c>
    </row>
    <row r="77" spans="1:8" x14ac:dyDescent="0.25">
      <c r="A77" s="2">
        <v>44518</v>
      </c>
      <c r="B77" s="1" t="s">
        <v>20</v>
      </c>
      <c r="C77" s="3">
        <v>4000</v>
      </c>
      <c r="D77" s="3" t="s">
        <v>11</v>
      </c>
      <c r="E77" s="1">
        <v>-6540.05</v>
      </c>
      <c r="G77" s="1">
        <f t="shared" ref="G77:G100" si="2">IF((E77&gt;0),E77,0)</f>
        <v>0</v>
      </c>
      <c r="H77" s="1">
        <f t="shared" ref="H77:H100" si="3">IF((E77&lt;0),E77,0)</f>
        <v>-6540.05</v>
      </c>
    </row>
    <row r="78" spans="1:8" x14ac:dyDescent="0.25">
      <c r="A78" s="2">
        <v>44518</v>
      </c>
      <c r="B78" s="1" t="s">
        <v>20</v>
      </c>
      <c r="C78" s="3">
        <v>4000</v>
      </c>
      <c r="D78" s="3" t="s">
        <v>11</v>
      </c>
      <c r="E78" s="1">
        <v>-6520.05</v>
      </c>
      <c r="G78" s="1">
        <f t="shared" si="2"/>
        <v>0</v>
      </c>
      <c r="H78" s="1">
        <f t="shared" si="3"/>
        <v>-6520.05</v>
      </c>
    </row>
    <row r="79" spans="1:8" x14ac:dyDescent="0.25">
      <c r="A79" s="18">
        <v>44518</v>
      </c>
      <c r="B79" t="s">
        <v>39</v>
      </c>
      <c r="C79" s="3">
        <v>1000</v>
      </c>
      <c r="D79" t="s">
        <v>12</v>
      </c>
      <c r="E79" s="1">
        <v>4729.95</v>
      </c>
      <c r="G79" s="1">
        <f t="shared" si="2"/>
        <v>4729.95</v>
      </c>
      <c r="H79" s="1">
        <f t="shared" si="3"/>
        <v>0</v>
      </c>
    </row>
    <row r="80" spans="1:8" x14ac:dyDescent="0.25">
      <c r="A80" s="2">
        <v>44538</v>
      </c>
      <c r="B80" s="1" t="s">
        <v>14</v>
      </c>
      <c r="C80" s="3">
        <v>1000</v>
      </c>
      <c r="D80" s="3" t="s">
        <v>12</v>
      </c>
      <c r="E80" s="1">
        <v>15419.95</v>
      </c>
      <c r="G80" s="21">
        <f t="shared" si="2"/>
        <v>15419.95</v>
      </c>
      <c r="H80" s="1">
        <f t="shared" si="3"/>
        <v>0</v>
      </c>
    </row>
    <row r="81" spans="1:8" x14ac:dyDescent="0.25">
      <c r="A81" s="18">
        <v>44539</v>
      </c>
      <c r="B81" t="s">
        <v>41</v>
      </c>
      <c r="C81" s="3">
        <v>200</v>
      </c>
      <c r="D81" t="s">
        <v>12</v>
      </c>
      <c r="E81" s="1">
        <v>5927.95</v>
      </c>
      <c r="G81" s="11">
        <f t="shared" si="2"/>
        <v>5927.95</v>
      </c>
      <c r="H81" s="12">
        <f t="shared" si="3"/>
        <v>0</v>
      </c>
    </row>
    <row r="82" spans="1:8" x14ac:dyDescent="0.25">
      <c r="A82" s="2">
        <v>44540</v>
      </c>
      <c r="B82" s="1" t="s">
        <v>20</v>
      </c>
      <c r="C82" s="3">
        <v>5000</v>
      </c>
      <c r="D82" s="3" t="s">
        <v>11</v>
      </c>
      <c r="E82" s="1">
        <v>-8230.0499999999993</v>
      </c>
      <c r="G82" s="13">
        <f t="shared" si="2"/>
        <v>0</v>
      </c>
      <c r="H82" s="14">
        <f t="shared" si="3"/>
        <v>-8230.0499999999993</v>
      </c>
    </row>
    <row r="83" spans="1:8" x14ac:dyDescent="0.25">
      <c r="A83" s="2">
        <v>44585</v>
      </c>
      <c r="B83" s="1" t="s">
        <v>27</v>
      </c>
      <c r="C83" s="3">
        <v>6</v>
      </c>
      <c r="D83" s="3" t="s">
        <v>11</v>
      </c>
      <c r="E83" s="1">
        <f>-384.9*8</f>
        <v>-3079.2</v>
      </c>
      <c r="G83" s="1">
        <f t="shared" si="2"/>
        <v>0</v>
      </c>
      <c r="H83" s="1">
        <f t="shared" si="3"/>
        <v>-3079.2</v>
      </c>
    </row>
    <row r="84" spans="1:8" x14ac:dyDescent="0.25">
      <c r="A84" s="2">
        <v>44614</v>
      </c>
      <c r="B84" s="1" t="s">
        <v>15</v>
      </c>
      <c r="C84" s="3">
        <v>4000</v>
      </c>
      <c r="D84" s="3" t="s">
        <v>12</v>
      </c>
      <c r="E84" s="1">
        <v>6519.95</v>
      </c>
      <c r="G84" s="9">
        <f t="shared" si="2"/>
        <v>6519.95</v>
      </c>
      <c r="H84" s="1">
        <f t="shared" si="3"/>
        <v>0</v>
      </c>
    </row>
    <row r="85" spans="1:8" x14ac:dyDescent="0.25">
      <c r="A85" s="18">
        <v>44614</v>
      </c>
      <c r="B85" t="s">
        <v>38</v>
      </c>
      <c r="C85" s="3">
        <v>1000</v>
      </c>
      <c r="D85" t="s">
        <v>12</v>
      </c>
      <c r="E85" s="1">
        <v>9869.9500000000007</v>
      </c>
      <c r="G85" s="24">
        <f t="shared" si="2"/>
        <v>9869.9500000000007</v>
      </c>
      <c r="H85" s="1">
        <f t="shared" si="3"/>
        <v>0</v>
      </c>
    </row>
    <row r="86" spans="1:8" x14ac:dyDescent="0.25">
      <c r="A86" s="18">
        <v>44614</v>
      </c>
      <c r="B86" t="s">
        <v>40</v>
      </c>
      <c r="C86" s="3">
        <v>1000</v>
      </c>
      <c r="D86" t="s">
        <v>12</v>
      </c>
      <c r="E86" s="1">
        <v>3099.95</v>
      </c>
      <c r="G86" s="10">
        <f t="shared" si="2"/>
        <v>3099.95</v>
      </c>
      <c r="H86" s="1">
        <f t="shared" si="3"/>
        <v>0</v>
      </c>
    </row>
    <row r="87" spans="1:8" x14ac:dyDescent="0.25">
      <c r="A87" s="2">
        <v>44620</v>
      </c>
      <c r="B87" s="1" t="s">
        <v>15</v>
      </c>
      <c r="C87" s="3">
        <v>4000</v>
      </c>
      <c r="D87" s="3" t="s">
        <v>12</v>
      </c>
      <c r="E87" s="1">
        <v>6459.95</v>
      </c>
      <c r="G87" s="9">
        <f t="shared" si="2"/>
        <v>6459.95</v>
      </c>
      <c r="H87" s="1">
        <f t="shared" si="3"/>
        <v>0</v>
      </c>
    </row>
    <row r="88" spans="1:8" x14ac:dyDescent="0.25">
      <c r="A88" s="2">
        <v>44620</v>
      </c>
      <c r="B88" s="1" t="s">
        <v>19</v>
      </c>
      <c r="C88" s="3">
        <v>300</v>
      </c>
      <c r="D88" s="3" t="s">
        <v>12</v>
      </c>
      <c r="E88" s="1">
        <v>4243.95</v>
      </c>
      <c r="G88" s="24">
        <f t="shared" si="2"/>
        <v>4243.95</v>
      </c>
      <c r="H88" s="1">
        <f t="shared" si="3"/>
        <v>0</v>
      </c>
    </row>
    <row r="89" spans="1:8" x14ac:dyDescent="0.25">
      <c r="A89" s="18">
        <v>44620</v>
      </c>
      <c r="B89" t="s">
        <v>38</v>
      </c>
      <c r="C89" s="3">
        <v>1000</v>
      </c>
      <c r="D89" t="s">
        <v>12</v>
      </c>
      <c r="E89" s="1">
        <v>9749.9500000000007</v>
      </c>
      <c r="G89" s="10">
        <f t="shared" si="2"/>
        <v>9749.9500000000007</v>
      </c>
      <c r="H89" s="1">
        <f t="shared" si="3"/>
        <v>0</v>
      </c>
    </row>
    <row r="90" spans="1:8" x14ac:dyDescent="0.25">
      <c r="A90" s="18">
        <v>44627</v>
      </c>
      <c r="B90" s="17" t="s">
        <v>38</v>
      </c>
      <c r="C90" s="3">
        <v>1000</v>
      </c>
      <c r="D90" t="s">
        <v>12</v>
      </c>
      <c r="E90" s="1">
        <v>9649.9500000000007</v>
      </c>
      <c r="G90" s="27">
        <f t="shared" si="2"/>
        <v>9649.9500000000007</v>
      </c>
      <c r="H90" s="1">
        <f t="shared" si="3"/>
        <v>0</v>
      </c>
    </row>
    <row r="91" spans="1:8" x14ac:dyDescent="0.25">
      <c r="A91" s="2">
        <v>44630</v>
      </c>
      <c r="B91" s="1" t="s">
        <v>19</v>
      </c>
      <c r="C91" s="3">
        <v>300</v>
      </c>
      <c r="D91" s="3" t="s">
        <v>12</v>
      </c>
      <c r="E91" s="1">
        <v>4132.95</v>
      </c>
      <c r="G91" s="9">
        <f t="shared" si="2"/>
        <v>4132.95</v>
      </c>
      <c r="H91" s="1">
        <f t="shared" si="3"/>
        <v>0</v>
      </c>
    </row>
    <row r="92" spans="1:8" x14ac:dyDescent="0.25">
      <c r="A92" s="18">
        <v>44630</v>
      </c>
      <c r="B92" t="s">
        <v>38</v>
      </c>
      <c r="C92" s="3">
        <v>1000</v>
      </c>
      <c r="D92" t="s">
        <v>12</v>
      </c>
      <c r="E92" s="8">
        <v>9319.9500000000007</v>
      </c>
      <c r="G92" s="10">
        <f t="shared" si="2"/>
        <v>9319.9500000000007</v>
      </c>
      <c r="H92" s="1">
        <f t="shared" si="3"/>
        <v>0</v>
      </c>
    </row>
    <row r="93" spans="1:8" x14ac:dyDescent="0.25">
      <c r="A93" s="18">
        <v>44637</v>
      </c>
      <c r="B93" t="s">
        <v>38</v>
      </c>
      <c r="C93" s="3" t="s">
        <v>37</v>
      </c>
      <c r="D93" t="s">
        <v>12</v>
      </c>
      <c r="E93" s="1">
        <v>30000</v>
      </c>
      <c r="G93" s="27">
        <f t="shared" si="2"/>
        <v>30000</v>
      </c>
      <c r="H93" s="1">
        <f t="shared" si="3"/>
        <v>0</v>
      </c>
    </row>
    <row r="94" spans="1:8" x14ac:dyDescent="0.25">
      <c r="A94" s="18">
        <v>44686</v>
      </c>
      <c r="B94" t="s">
        <v>42</v>
      </c>
      <c r="C94" s="3">
        <v>75</v>
      </c>
      <c r="D94" t="s">
        <v>12</v>
      </c>
      <c r="E94" s="1">
        <v>7005.45</v>
      </c>
      <c r="G94" s="9">
        <f t="shared" si="2"/>
        <v>7005.45</v>
      </c>
      <c r="H94" s="1">
        <f t="shared" si="3"/>
        <v>0</v>
      </c>
    </row>
    <row r="95" spans="1:8" x14ac:dyDescent="0.25">
      <c r="A95" s="18">
        <v>44686</v>
      </c>
      <c r="B95" t="s">
        <v>43</v>
      </c>
      <c r="C95" s="3">
        <v>20</v>
      </c>
      <c r="D95" t="s">
        <v>12</v>
      </c>
      <c r="E95" s="1">
        <v>5919.55</v>
      </c>
      <c r="G95" s="10">
        <f t="shared" si="2"/>
        <v>5919.55</v>
      </c>
      <c r="H95" s="1">
        <f t="shared" si="3"/>
        <v>0</v>
      </c>
    </row>
    <row r="96" spans="1:8" x14ac:dyDescent="0.25">
      <c r="A96" s="18">
        <v>44693</v>
      </c>
      <c r="B96" t="s">
        <v>42</v>
      </c>
      <c r="C96" s="3">
        <v>75</v>
      </c>
      <c r="D96" t="s">
        <v>12</v>
      </c>
      <c r="E96" s="1">
        <v>6696.45</v>
      </c>
      <c r="G96" s="9">
        <f t="shared" si="2"/>
        <v>6696.45</v>
      </c>
      <c r="H96" s="1">
        <f t="shared" si="3"/>
        <v>0</v>
      </c>
    </row>
    <row r="97" spans="1:10" x14ac:dyDescent="0.25">
      <c r="A97" s="18">
        <v>44693</v>
      </c>
      <c r="B97" t="s">
        <v>43</v>
      </c>
      <c r="C97" s="3">
        <v>20</v>
      </c>
      <c r="D97" t="s">
        <v>12</v>
      </c>
      <c r="E97" s="1">
        <v>5761.15</v>
      </c>
      <c r="G97" s="10">
        <f t="shared" si="2"/>
        <v>5761.15</v>
      </c>
      <c r="H97" s="1">
        <f t="shared" si="3"/>
        <v>0</v>
      </c>
    </row>
    <row r="98" spans="1:10" x14ac:dyDescent="0.25">
      <c r="A98" s="18">
        <v>44728</v>
      </c>
      <c r="B98" t="s">
        <v>42</v>
      </c>
      <c r="C98" s="3">
        <v>75</v>
      </c>
      <c r="D98" t="s">
        <v>12</v>
      </c>
      <c r="E98" s="1">
        <v>6317.7</v>
      </c>
      <c r="G98" s="1">
        <f t="shared" si="2"/>
        <v>6317.7</v>
      </c>
      <c r="H98" s="1">
        <f t="shared" si="3"/>
        <v>0</v>
      </c>
    </row>
    <row r="99" spans="1:10" x14ac:dyDescent="0.25">
      <c r="A99" s="18">
        <v>44856</v>
      </c>
      <c r="B99" t="s">
        <v>38</v>
      </c>
      <c r="C99" s="3">
        <v>6083</v>
      </c>
      <c r="D99" t="s">
        <v>11</v>
      </c>
      <c r="E99" s="1">
        <v>-57476.12</v>
      </c>
      <c r="G99" s="1">
        <f t="shared" si="2"/>
        <v>0</v>
      </c>
      <c r="H99" s="1">
        <f t="shared" si="3"/>
        <v>-57476.12</v>
      </c>
    </row>
    <row r="100" spans="1:10" x14ac:dyDescent="0.25">
      <c r="A100" s="18"/>
      <c r="G100" s="1">
        <f t="shared" si="2"/>
        <v>0</v>
      </c>
      <c r="H100" s="1">
        <f t="shared" si="3"/>
        <v>0</v>
      </c>
    </row>
    <row r="101" spans="1:10" ht="15.75" thickBot="1" x14ac:dyDescent="0.3">
      <c r="A101" s="18"/>
      <c r="E101" s="6">
        <f>SUM(E8:E100)</f>
        <v>73660.50999999998</v>
      </c>
      <c r="G101" s="6">
        <f t="shared" ref="G101:H101" si="4">SUM(G8:G100)</f>
        <v>445506.36000000045</v>
      </c>
      <c r="H101" s="6">
        <f t="shared" si="4"/>
        <v>-371845.84999999992</v>
      </c>
      <c r="J101" s="1">
        <f>G101+H101-E101</f>
        <v>5.5297277867794037E-10</v>
      </c>
    </row>
    <row r="102" spans="1:10" ht="15.75" thickTop="1" x14ac:dyDescent="0.25">
      <c r="A102" s="18"/>
    </row>
    <row r="103" spans="1:10" x14ac:dyDescent="0.25">
      <c r="A103" s="18"/>
      <c r="D103" t="s">
        <v>44</v>
      </c>
      <c r="E103" s="1">
        <v>61768.67</v>
      </c>
    </row>
    <row r="104" spans="1:10" x14ac:dyDescent="0.25">
      <c r="A104" s="18"/>
      <c r="D104" t="s">
        <v>45</v>
      </c>
      <c r="E104" s="1">
        <f>E103-E101</f>
        <v>-11891.839999999982</v>
      </c>
    </row>
    <row r="105" spans="1:10" x14ac:dyDescent="0.25">
      <c r="A105" s="18"/>
    </row>
    <row r="106" spans="1:10" x14ac:dyDescent="0.25">
      <c r="A106" s="18"/>
      <c r="D106" s="20">
        <v>0.5</v>
      </c>
      <c r="E106" s="1">
        <f>E104/2</f>
        <v>-5945.919999999991</v>
      </c>
    </row>
    <row r="107" spans="1:10" x14ac:dyDescent="0.25">
      <c r="A107" s="18"/>
    </row>
    <row r="108" spans="1:10" x14ac:dyDescent="0.25">
      <c r="A108" s="18"/>
    </row>
    <row r="109" spans="1:10" x14ac:dyDescent="0.25">
      <c r="A109" s="18"/>
    </row>
    <row r="110" spans="1:10" x14ac:dyDescent="0.25">
      <c r="A110" s="18"/>
    </row>
    <row r="111" spans="1:10" x14ac:dyDescent="0.25">
      <c r="A111" s="18"/>
    </row>
    <row r="112" spans="1:10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</sheetData>
  <sortState xmlns:xlrd2="http://schemas.microsoft.com/office/spreadsheetml/2017/richdata2" ref="A10:H133">
    <sortCondition ref="A10:A1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BDE6-630A-4898-9813-D471924EE3A2}">
  <dimension ref="A1:R1186"/>
  <sheetViews>
    <sheetView topLeftCell="A19" workbookViewId="0">
      <selection activeCell="G43" sqref="G43:H44"/>
    </sheetView>
  </sheetViews>
  <sheetFormatPr defaultRowHeight="15" x14ac:dyDescent="0.25"/>
  <cols>
    <col min="1" max="1" width="11" customWidth="1"/>
    <col min="2" max="2" width="9.7109375" bestFit="1" customWidth="1"/>
    <col min="3" max="3" width="10.42578125" style="3" customWidth="1"/>
    <col min="4" max="4" width="10" customWidth="1"/>
    <col min="5" max="5" width="12.28515625" style="1" customWidth="1"/>
    <col min="6" max="6" width="9.140625" style="1"/>
    <col min="7" max="7" width="11.5703125" style="1" customWidth="1"/>
    <col min="8" max="8" width="15.28515625" style="1" customWidth="1"/>
    <col min="9" max="9" width="11.5703125" style="1" bestFit="1" customWidth="1"/>
    <col min="10" max="10" width="10.5703125" style="1" bestFit="1" customWidth="1"/>
    <col min="11" max="18" width="9.140625" style="1"/>
  </cols>
  <sheetData>
    <row r="1" spans="1:8" x14ac:dyDescent="0.25">
      <c r="A1" s="2"/>
      <c r="B1" s="1"/>
      <c r="D1" s="3"/>
    </row>
    <row r="2" spans="1:8" x14ac:dyDescent="0.25">
      <c r="A2" s="2"/>
      <c r="B2" s="4" t="s">
        <v>0</v>
      </c>
      <c r="D2" s="3"/>
    </row>
    <row r="3" spans="1:8" x14ac:dyDescent="0.25">
      <c r="A3" s="2"/>
      <c r="B3" s="4"/>
      <c r="D3" s="3"/>
    </row>
    <row r="4" spans="1:8" x14ac:dyDescent="0.25">
      <c r="A4" s="2"/>
      <c r="B4" s="4" t="s">
        <v>1</v>
      </c>
      <c r="D4" s="3"/>
    </row>
    <row r="5" spans="1:8" x14ac:dyDescent="0.25">
      <c r="A5" s="2"/>
      <c r="B5" s="4"/>
      <c r="D5" s="3"/>
    </row>
    <row r="6" spans="1:8" x14ac:dyDescent="0.25">
      <c r="A6" s="2"/>
      <c r="B6" s="4" t="s">
        <v>2</v>
      </c>
      <c r="D6" s="3"/>
    </row>
    <row r="7" spans="1:8" x14ac:dyDescent="0.25">
      <c r="A7" s="2" t="s">
        <v>7</v>
      </c>
      <c r="B7" s="1"/>
      <c r="D7" s="3"/>
      <c r="E7" s="1" t="s">
        <v>10</v>
      </c>
    </row>
    <row r="8" spans="1:8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  <c r="G8" s="1" t="s">
        <v>28</v>
      </c>
      <c r="H8" s="1" t="s">
        <v>29</v>
      </c>
    </row>
    <row r="9" spans="1:8" x14ac:dyDescent="0.25">
      <c r="A9" s="2"/>
      <c r="B9" s="1"/>
      <c r="D9" s="3"/>
    </row>
    <row r="10" spans="1:8" x14ac:dyDescent="0.25">
      <c r="A10" s="2">
        <v>44413</v>
      </c>
      <c r="B10" s="1" t="s">
        <v>27</v>
      </c>
      <c r="C10" s="3">
        <v>200</v>
      </c>
      <c r="D10" s="3" t="s">
        <v>12</v>
      </c>
      <c r="E10" s="1">
        <v>13601.95</v>
      </c>
      <c r="G10" s="1">
        <f t="shared" ref="G10:G38" si="0">IF((E10&gt;0),E10,0)</f>
        <v>13601.95</v>
      </c>
      <c r="H10" s="1">
        <f t="shared" ref="H10:H38" si="1">IF((E10&lt;0),E10,0)</f>
        <v>0</v>
      </c>
    </row>
    <row r="11" spans="1:8" x14ac:dyDescent="0.25">
      <c r="A11" s="2">
        <v>44414</v>
      </c>
      <c r="B11" s="1" t="s">
        <v>14</v>
      </c>
      <c r="C11" s="3">
        <v>2400</v>
      </c>
      <c r="D11" s="3" t="s">
        <v>11</v>
      </c>
      <c r="E11" s="1">
        <v>-14250.05</v>
      </c>
      <c r="G11" s="1">
        <f t="shared" si="0"/>
        <v>0</v>
      </c>
      <c r="H11" s="1">
        <f t="shared" si="1"/>
        <v>-14250.05</v>
      </c>
    </row>
    <row r="12" spans="1:8" x14ac:dyDescent="0.25">
      <c r="A12" s="2">
        <v>44417</v>
      </c>
      <c r="B12" s="1" t="s">
        <v>20</v>
      </c>
      <c r="C12" s="3">
        <v>4000</v>
      </c>
      <c r="D12" s="3" t="s">
        <v>12</v>
      </c>
      <c r="E12" s="1">
        <v>6539.95</v>
      </c>
      <c r="G12" s="1">
        <f t="shared" si="0"/>
        <v>6539.95</v>
      </c>
      <c r="H12" s="1">
        <f t="shared" si="1"/>
        <v>0</v>
      </c>
    </row>
    <row r="13" spans="1:8" x14ac:dyDescent="0.25">
      <c r="A13" s="2">
        <v>44418</v>
      </c>
      <c r="B13" s="1" t="s">
        <v>13</v>
      </c>
      <c r="C13" s="3">
        <v>2000</v>
      </c>
      <c r="D13" s="3" t="s">
        <v>11</v>
      </c>
      <c r="E13" s="1">
        <v>-4420.05</v>
      </c>
      <c r="G13" s="1">
        <f t="shared" si="0"/>
        <v>0</v>
      </c>
      <c r="H13" s="1">
        <f t="shared" si="1"/>
        <v>-4420.05</v>
      </c>
    </row>
    <row r="14" spans="1:8" x14ac:dyDescent="0.25">
      <c r="A14" s="2">
        <v>44418</v>
      </c>
      <c r="B14" s="1" t="s">
        <v>14</v>
      </c>
      <c r="C14" s="3">
        <v>1000</v>
      </c>
      <c r="D14" s="3" t="s">
        <v>12</v>
      </c>
      <c r="E14" s="1">
        <v>5989.95</v>
      </c>
      <c r="G14" s="1">
        <f t="shared" si="0"/>
        <v>5989.95</v>
      </c>
      <c r="H14" s="1">
        <f t="shared" si="1"/>
        <v>0</v>
      </c>
    </row>
    <row r="15" spans="1:8" x14ac:dyDescent="0.25">
      <c r="A15" s="2">
        <v>44418</v>
      </c>
      <c r="B15" s="1" t="s">
        <v>22</v>
      </c>
      <c r="C15" s="3">
        <v>1236</v>
      </c>
      <c r="D15" s="3" t="s">
        <v>11</v>
      </c>
      <c r="E15" s="1">
        <v>-15531.29</v>
      </c>
      <c r="G15" s="1">
        <f t="shared" si="0"/>
        <v>0</v>
      </c>
      <c r="H15" s="1">
        <f t="shared" si="1"/>
        <v>-15531.29</v>
      </c>
    </row>
    <row r="16" spans="1:8" x14ac:dyDescent="0.25">
      <c r="A16" s="2">
        <v>44418</v>
      </c>
      <c r="B16" s="1" t="s">
        <v>27</v>
      </c>
      <c r="C16" s="3">
        <v>100</v>
      </c>
      <c r="D16" s="3" t="s">
        <v>12</v>
      </c>
      <c r="E16" s="1">
        <v>6816.95</v>
      </c>
      <c r="G16" s="1">
        <f t="shared" si="0"/>
        <v>6816.95</v>
      </c>
      <c r="H16" s="1">
        <f t="shared" si="1"/>
        <v>0</v>
      </c>
    </row>
    <row r="17" spans="1:8" x14ac:dyDescent="0.25">
      <c r="A17" s="18">
        <v>44418</v>
      </c>
      <c r="B17" t="s">
        <v>38</v>
      </c>
      <c r="C17" s="3">
        <v>500</v>
      </c>
      <c r="D17" t="s">
        <v>12</v>
      </c>
      <c r="E17" s="1">
        <v>4824.95</v>
      </c>
      <c r="G17" s="1">
        <f t="shared" si="0"/>
        <v>4824.95</v>
      </c>
      <c r="H17" s="1">
        <f t="shared" si="1"/>
        <v>0</v>
      </c>
    </row>
    <row r="18" spans="1:8" x14ac:dyDescent="0.25">
      <c r="A18" s="18">
        <v>44418</v>
      </c>
      <c r="B18" t="s">
        <v>42</v>
      </c>
      <c r="C18" s="3">
        <v>100</v>
      </c>
      <c r="D18" t="s">
        <v>12</v>
      </c>
      <c r="E18" s="1">
        <v>9623.9500000000007</v>
      </c>
      <c r="G18" s="1">
        <f t="shared" si="0"/>
        <v>9623.9500000000007</v>
      </c>
      <c r="H18" s="1">
        <f t="shared" si="1"/>
        <v>0</v>
      </c>
    </row>
    <row r="19" spans="1:8" x14ac:dyDescent="0.25">
      <c r="A19" s="2">
        <v>44419</v>
      </c>
      <c r="B19" s="1" t="s">
        <v>14</v>
      </c>
      <c r="C19" s="3">
        <v>1000</v>
      </c>
      <c r="D19" s="3" t="s">
        <v>12</v>
      </c>
      <c r="E19" s="1">
        <v>15799.95</v>
      </c>
      <c r="G19" s="1">
        <f t="shared" si="0"/>
        <v>15799.95</v>
      </c>
      <c r="H19" s="1">
        <f t="shared" si="1"/>
        <v>0</v>
      </c>
    </row>
    <row r="20" spans="1:8" x14ac:dyDescent="0.25">
      <c r="A20" s="2">
        <v>44419</v>
      </c>
      <c r="B20" s="1" t="s">
        <v>16</v>
      </c>
      <c r="C20" s="3">
        <v>200</v>
      </c>
      <c r="D20" s="3" t="s">
        <v>12</v>
      </c>
      <c r="E20" s="1">
        <v>4921.95</v>
      </c>
      <c r="G20" s="1">
        <f t="shared" si="0"/>
        <v>4921.95</v>
      </c>
      <c r="H20" s="1">
        <f t="shared" si="1"/>
        <v>0</v>
      </c>
    </row>
    <row r="21" spans="1:8" x14ac:dyDescent="0.25">
      <c r="A21" s="2">
        <v>44419</v>
      </c>
      <c r="B21" s="1" t="s">
        <v>20</v>
      </c>
      <c r="C21" s="3">
        <v>4000</v>
      </c>
      <c r="D21" s="3" t="s">
        <v>12</v>
      </c>
      <c r="E21" s="1">
        <v>6559.95</v>
      </c>
      <c r="G21" s="1">
        <f t="shared" si="0"/>
        <v>6559.95</v>
      </c>
      <c r="H21" s="1">
        <f t="shared" si="1"/>
        <v>0</v>
      </c>
    </row>
    <row r="22" spans="1:8" x14ac:dyDescent="0.25">
      <c r="A22" s="2">
        <v>44419</v>
      </c>
      <c r="B22" s="1" t="s">
        <v>22</v>
      </c>
      <c r="C22" s="3">
        <v>900</v>
      </c>
      <c r="D22" s="3" t="s">
        <v>11</v>
      </c>
      <c r="E22" s="1">
        <v>-11265.05</v>
      </c>
      <c r="G22" s="1">
        <f t="shared" si="0"/>
        <v>0</v>
      </c>
      <c r="H22" s="1">
        <f t="shared" si="1"/>
        <v>-11265.05</v>
      </c>
    </row>
    <row r="23" spans="1:8" x14ac:dyDescent="0.25">
      <c r="A23" s="2">
        <v>44441</v>
      </c>
      <c r="B23" s="1" t="s">
        <v>15</v>
      </c>
      <c r="C23" s="3">
        <v>3000</v>
      </c>
      <c r="D23" s="3" t="s">
        <v>12</v>
      </c>
      <c r="E23" s="1">
        <v>4954.95</v>
      </c>
      <c r="G23" s="1">
        <f t="shared" si="0"/>
        <v>4954.95</v>
      </c>
      <c r="H23" s="1">
        <f t="shared" si="1"/>
        <v>0</v>
      </c>
    </row>
    <row r="24" spans="1:8" x14ac:dyDescent="0.25">
      <c r="A24" s="2">
        <v>44441</v>
      </c>
      <c r="B24" s="1" t="s">
        <v>16</v>
      </c>
      <c r="C24" s="3">
        <v>200</v>
      </c>
      <c r="D24" s="3" t="s">
        <v>12</v>
      </c>
      <c r="E24" s="1">
        <v>4809.95</v>
      </c>
      <c r="G24" s="1">
        <f t="shared" si="0"/>
        <v>4809.95</v>
      </c>
      <c r="H24" s="1">
        <f t="shared" si="1"/>
        <v>0</v>
      </c>
    </row>
    <row r="25" spans="1:8" x14ac:dyDescent="0.25">
      <c r="A25" s="2">
        <v>44441</v>
      </c>
      <c r="B25" s="1" t="s">
        <v>27</v>
      </c>
      <c r="C25" s="3">
        <v>100</v>
      </c>
      <c r="D25" s="3" t="s">
        <v>12</v>
      </c>
      <c r="E25" s="1">
        <v>6701.85</v>
      </c>
      <c r="G25" s="1">
        <f t="shared" si="0"/>
        <v>6701.85</v>
      </c>
      <c r="H25" s="1">
        <f t="shared" si="1"/>
        <v>0</v>
      </c>
    </row>
    <row r="26" spans="1:8" x14ac:dyDescent="0.25">
      <c r="A26" s="18">
        <v>44441</v>
      </c>
      <c r="B26" t="s">
        <v>38</v>
      </c>
      <c r="C26" s="3">
        <v>500</v>
      </c>
      <c r="D26" t="s">
        <v>12</v>
      </c>
      <c r="E26" s="1">
        <v>4739.95</v>
      </c>
      <c r="G26" s="1">
        <f t="shared" si="0"/>
        <v>4739.95</v>
      </c>
      <c r="H26" s="1">
        <f t="shared" si="1"/>
        <v>0</v>
      </c>
    </row>
    <row r="27" spans="1:8" x14ac:dyDescent="0.25">
      <c r="A27" s="18">
        <v>44441</v>
      </c>
      <c r="B27" t="s">
        <v>39</v>
      </c>
      <c r="C27" s="3">
        <v>1000</v>
      </c>
      <c r="D27" s="19" t="s">
        <v>12</v>
      </c>
      <c r="E27" s="1">
        <v>5269.95</v>
      </c>
      <c r="G27" s="1">
        <f t="shared" si="0"/>
        <v>5269.95</v>
      </c>
      <c r="H27" s="1">
        <f t="shared" si="1"/>
        <v>0</v>
      </c>
    </row>
    <row r="28" spans="1:8" x14ac:dyDescent="0.25">
      <c r="A28" s="18">
        <v>44441</v>
      </c>
      <c r="B28" t="s">
        <v>42</v>
      </c>
      <c r="C28" s="3">
        <v>500</v>
      </c>
      <c r="D28" t="s">
        <v>11</v>
      </c>
      <c r="E28" s="1">
        <v>-48486.74</v>
      </c>
      <c r="G28" s="1">
        <f t="shared" si="0"/>
        <v>0</v>
      </c>
      <c r="H28" s="1">
        <f t="shared" si="1"/>
        <v>-48486.74</v>
      </c>
    </row>
    <row r="29" spans="1:8" x14ac:dyDescent="0.25">
      <c r="A29" s="2">
        <v>44461</v>
      </c>
      <c r="B29" s="1" t="s">
        <v>23</v>
      </c>
      <c r="C29" s="3">
        <v>200</v>
      </c>
      <c r="D29" s="3" t="s">
        <v>12</v>
      </c>
      <c r="E29" s="1">
        <v>4991.95</v>
      </c>
      <c r="G29" s="1">
        <f t="shared" si="0"/>
        <v>4991.95</v>
      </c>
      <c r="H29" s="1">
        <f t="shared" si="1"/>
        <v>0</v>
      </c>
    </row>
    <row r="30" spans="1:8" x14ac:dyDescent="0.25">
      <c r="A30" s="2">
        <v>44491</v>
      </c>
      <c r="B30" s="1" t="s">
        <v>15</v>
      </c>
      <c r="C30" s="3">
        <v>6000</v>
      </c>
      <c r="D30" s="3" t="s">
        <v>11</v>
      </c>
      <c r="E30" s="1">
        <v>-9790.0499999999993</v>
      </c>
      <c r="G30" s="1">
        <f t="shared" si="0"/>
        <v>0</v>
      </c>
      <c r="H30" s="1">
        <f t="shared" si="1"/>
        <v>-9790.0499999999993</v>
      </c>
    </row>
    <row r="31" spans="1:8" x14ac:dyDescent="0.25">
      <c r="A31" s="2">
        <v>44494</v>
      </c>
      <c r="B31" s="1" t="s">
        <v>15</v>
      </c>
      <c r="C31" s="3">
        <v>9000</v>
      </c>
      <c r="D31" s="3" t="s">
        <v>11</v>
      </c>
      <c r="E31" s="1">
        <v>-14570</v>
      </c>
      <c r="G31" s="1">
        <f t="shared" si="0"/>
        <v>0</v>
      </c>
      <c r="H31" s="1">
        <f t="shared" si="1"/>
        <v>-14570</v>
      </c>
    </row>
    <row r="32" spans="1:8" x14ac:dyDescent="0.25">
      <c r="A32" s="2">
        <v>44495</v>
      </c>
      <c r="B32" s="1" t="s">
        <v>23</v>
      </c>
      <c r="C32" s="3">
        <v>200</v>
      </c>
      <c r="D32" s="3" t="s">
        <v>12</v>
      </c>
      <c r="E32" s="1">
        <v>4807.95</v>
      </c>
      <c r="G32" s="1">
        <f t="shared" si="0"/>
        <v>4807.95</v>
      </c>
      <c r="H32" s="1">
        <f t="shared" si="1"/>
        <v>0</v>
      </c>
    </row>
    <row r="33" spans="1:8" x14ac:dyDescent="0.25">
      <c r="A33" s="2">
        <v>44496</v>
      </c>
      <c r="B33" s="1" t="s">
        <v>15</v>
      </c>
      <c r="C33" s="3">
        <v>18555</v>
      </c>
      <c r="D33" s="3" t="s">
        <v>11</v>
      </c>
      <c r="E33" s="1">
        <v>-30301.02</v>
      </c>
      <c r="G33" s="1">
        <f t="shared" si="0"/>
        <v>0</v>
      </c>
      <c r="H33" s="1">
        <f t="shared" si="1"/>
        <v>-30301.02</v>
      </c>
    </row>
    <row r="34" spans="1:8" x14ac:dyDescent="0.25">
      <c r="A34" s="2">
        <v>44497</v>
      </c>
      <c r="B34" s="1" t="s">
        <v>16</v>
      </c>
      <c r="C34" s="3">
        <v>200</v>
      </c>
      <c r="D34" s="3" t="s">
        <v>12</v>
      </c>
      <c r="E34" s="1">
        <v>4891.95</v>
      </c>
      <c r="G34" s="1">
        <f t="shared" si="0"/>
        <v>4891.95</v>
      </c>
      <c r="H34" s="1">
        <f t="shared" si="1"/>
        <v>0</v>
      </c>
    </row>
    <row r="35" spans="1:8" x14ac:dyDescent="0.25">
      <c r="A35" s="18">
        <v>44497</v>
      </c>
      <c r="B35" t="s">
        <v>39</v>
      </c>
      <c r="C35" s="3">
        <v>1000</v>
      </c>
      <c r="D35" t="s">
        <v>12</v>
      </c>
      <c r="E35" s="1">
        <v>4979.95</v>
      </c>
      <c r="G35" s="1">
        <f t="shared" si="0"/>
        <v>4979.95</v>
      </c>
      <c r="H35" s="1">
        <f t="shared" si="1"/>
        <v>0</v>
      </c>
    </row>
    <row r="36" spans="1:8" x14ac:dyDescent="0.25">
      <c r="A36" s="2">
        <v>44515</v>
      </c>
      <c r="B36" s="1" t="s">
        <v>16</v>
      </c>
      <c r="C36" s="3">
        <v>200</v>
      </c>
      <c r="D36" s="3" t="s">
        <v>12</v>
      </c>
      <c r="E36" s="1">
        <v>4569.95</v>
      </c>
      <c r="G36" s="1">
        <f t="shared" si="0"/>
        <v>4569.95</v>
      </c>
      <c r="H36" s="1">
        <f t="shared" si="1"/>
        <v>0</v>
      </c>
    </row>
    <row r="37" spans="1:8" x14ac:dyDescent="0.25">
      <c r="A37" s="2">
        <v>44515</v>
      </c>
      <c r="B37" s="1" t="s">
        <v>23</v>
      </c>
      <c r="C37" s="3">
        <v>1200</v>
      </c>
      <c r="D37" s="3" t="s">
        <v>11</v>
      </c>
      <c r="E37" s="1">
        <v>-30287.61</v>
      </c>
      <c r="G37" s="1">
        <f t="shared" si="0"/>
        <v>0</v>
      </c>
      <c r="H37" s="1">
        <f t="shared" si="1"/>
        <v>-30287.61</v>
      </c>
    </row>
    <row r="38" spans="1:8" x14ac:dyDescent="0.25">
      <c r="A38" s="18">
        <v>44515</v>
      </c>
      <c r="B38" t="s">
        <v>39</v>
      </c>
      <c r="C38" s="3">
        <v>1000</v>
      </c>
      <c r="D38" t="s">
        <v>12</v>
      </c>
      <c r="E38" s="1">
        <v>4819.95</v>
      </c>
      <c r="G38" s="1">
        <f t="shared" si="0"/>
        <v>4819.95</v>
      </c>
      <c r="H38" s="1">
        <f t="shared" si="1"/>
        <v>0</v>
      </c>
    </row>
    <row r="39" spans="1:8" x14ac:dyDescent="0.25">
      <c r="A39" s="2">
        <v>44518</v>
      </c>
      <c r="B39" s="1" t="s">
        <v>20</v>
      </c>
      <c r="C39" s="3">
        <v>4000</v>
      </c>
      <c r="D39" s="3" t="s">
        <v>11</v>
      </c>
      <c r="E39" s="1">
        <v>-6540.05</v>
      </c>
      <c r="G39" s="1">
        <f t="shared" ref="G39:G48" si="2">IF((E39&gt;0),E39,0)</f>
        <v>0</v>
      </c>
      <c r="H39" s="1">
        <f t="shared" ref="H39:H48" si="3">IF((E39&lt;0),E39,0)</f>
        <v>-6540.05</v>
      </c>
    </row>
    <row r="40" spans="1:8" x14ac:dyDescent="0.25">
      <c r="A40" s="2">
        <v>44518</v>
      </c>
      <c r="B40" s="1" t="s">
        <v>20</v>
      </c>
      <c r="C40" s="3">
        <v>4000</v>
      </c>
      <c r="D40" s="3" t="s">
        <v>11</v>
      </c>
      <c r="E40" s="1">
        <v>-6520.05</v>
      </c>
      <c r="G40" s="1">
        <f t="shared" si="2"/>
        <v>0</v>
      </c>
      <c r="H40" s="1">
        <f t="shared" si="3"/>
        <v>-6520.05</v>
      </c>
    </row>
    <row r="41" spans="1:8" x14ac:dyDescent="0.25">
      <c r="A41" s="18">
        <v>44518</v>
      </c>
      <c r="B41" t="s">
        <v>39</v>
      </c>
      <c r="C41" s="3">
        <v>1000</v>
      </c>
      <c r="D41" t="s">
        <v>12</v>
      </c>
      <c r="E41" s="1">
        <v>4729.95</v>
      </c>
      <c r="G41" s="1">
        <f t="shared" si="2"/>
        <v>4729.95</v>
      </c>
      <c r="H41" s="1">
        <f t="shared" si="3"/>
        <v>0</v>
      </c>
    </row>
    <row r="42" spans="1:8" x14ac:dyDescent="0.25">
      <c r="A42" s="2">
        <v>44538</v>
      </c>
      <c r="B42" s="1" t="s">
        <v>14</v>
      </c>
      <c r="C42" s="3">
        <v>1000</v>
      </c>
      <c r="D42" s="3" t="s">
        <v>12</v>
      </c>
      <c r="E42" s="1">
        <v>15419.95</v>
      </c>
      <c r="G42" s="21">
        <f t="shared" si="2"/>
        <v>15419.95</v>
      </c>
      <c r="H42" s="1">
        <f t="shared" si="3"/>
        <v>0</v>
      </c>
    </row>
    <row r="43" spans="1:8" x14ac:dyDescent="0.25">
      <c r="A43" s="18">
        <v>44539</v>
      </c>
      <c r="B43" t="s">
        <v>41</v>
      </c>
      <c r="C43" s="3">
        <v>200</v>
      </c>
      <c r="D43" t="s">
        <v>12</v>
      </c>
      <c r="E43" s="1">
        <v>5927.95</v>
      </c>
      <c r="G43" s="5">
        <f t="shared" si="2"/>
        <v>5927.95</v>
      </c>
      <c r="H43" s="5">
        <f t="shared" si="3"/>
        <v>0</v>
      </c>
    </row>
    <row r="44" spans="1:8" x14ac:dyDescent="0.25">
      <c r="A44" s="2">
        <v>44540</v>
      </c>
      <c r="B44" s="1" t="s">
        <v>20</v>
      </c>
      <c r="C44" s="3">
        <v>5000</v>
      </c>
      <c r="D44" s="3" t="s">
        <v>11</v>
      </c>
      <c r="E44" s="1">
        <v>-8230.0499999999993</v>
      </c>
      <c r="G44" s="5">
        <f t="shared" si="2"/>
        <v>0</v>
      </c>
      <c r="H44" s="5">
        <f t="shared" si="3"/>
        <v>-8230.0499999999993</v>
      </c>
    </row>
    <row r="45" spans="1:8" x14ac:dyDescent="0.25">
      <c r="A45" s="2">
        <v>44585</v>
      </c>
      <c r="B45" s="1" t="s">
        <v>27</v>
      </c>
      <c r="C45" s="3">
        <v>6</v>
      </c>
      <c r="D45" s="3" t="s">
        <v>11</v>
      </c>
      <c r="E45" s="1">
        <f>-384.9*8</f>
        <v>-3079.2</v>
      </c>
      <c r="G45" s="1">
        <f t="shared" si="2"/>
        <v>0</v>
      </c>
      <c r="H45" s="1">
        <f t="shared" si="3"/>
        <v>-3079.2</v>
      </c>
    </row>
    <row r="46" spans="1:8" x14ac:dyDescent="0.25">
      <c r="A46" s="18">
        <v>44728</v>
      </c>
      <c r="B46" t="s">
        <v>42</v>
      </c>
      <c r="C46" s="3">
        <v>75</v>
      </c>
      <c r="D46" t="s">
        <v>12</v>
      </c>
      <c r="E46" s="1">
        <v>6317.7</v>
      </c>
      <c r="G46" s="1">
        <f t="shared" si="2"/>
        <v>6317.7</v>
      </c>
      <c r="H46" s="1">
        <f t="shared" si="3"/>
        <v>0</v>
      </c>
    </row>
    <row r="47" spans="1:8" x14ac:dyDescent="0.25">
      <c r="A47" s="18">
        <v>44856</v>
      </c>
      <c r="B47" t="s">
        <v>38</v>
      </c>
      <c r="C47" s="3">
        <v>6083</v>
      </c>
      <c r="D47" t="s">
        <v>11</v>
      </c>
      <c r="E47" s="1">
        <v>-57476.12</v>
      </c>
      <c r="G47" s="1">
        <f t="shared" si="2"/>
        <v>0</v>
      </c>
      <c r="H47" s="1">
        <f t="shared" si="3"/>
        <v>-57476.12</v>
      </c>
    </row>
    <row r="48" spans="1:8" x14ac:dyDescent="0.25">
      <c r="A48" s="18"/>
      <c r="G48" s="1">
        <f t="shared" si="2"/>
        <v>0</v>
      </c>
      <c r="H48" s="1">
        <f t="shared" si="3"/>
        <v>0</v>
      </c>
    </row>
    <row r="49" spans="1:10" ht="15.75" thickBot="1" x14ac:dyDescent="0.3">
      <c r="A49" s="18"/>
      <c r="E49" s="6">
        <f>SUM(E8:E48)</f>
        <v>-98133.880000000034</v>
      </c>
      <c r="G49" s="6">
        <f t="shared" ref="G49:H49" si="4">SUM(G8:G48)</f>
        <v>162613.45000000001</v>
      </c>
      <c r="H49" s="6">
        <f t="shared" si="4"/>
        <v>-260747.32999999996</v>
      </c>
      <c r="J49" s="1">
        <f>G49+H49-E49</f>
        <v>0</v>
      </c>
    </row>
    <row r="50" spans="1:10" ht="15.75" thickTop="1" x14ac:dyDescent="0.25">
      <c r="A50" s="18"/>
    </row>
    <row r="51" spans="1:10" x14ac:dyDescent="0.25">
      <c r="A51" s="18"/>
      <c r="D51" t="s">
        <v>44</v>
      </c>
      <c r="E51" s="1">
        <v>-105745.77</v>
      </c>
    </row>
    <row r="52" spans="1:10" x14ac:dyDescent="0.25">
      <c r="A52" s="18"/>
      <c r="D52" t="s">
        <v>45</v>
      </c>
      <c r="E52" s="1">
        <f>E51-E49</f>
        <v>-7611.8899999999703</v>
      </c>
    </row>
    <row r="53" spans="1:10" x14ac:dyDescent="0.25">
      <c r="A53" s="18"/>
    </row>
    <row r="54" spans="1:10" x14ac:dyDescent="0.25">
      <c r="A54" s="18"/>
      <c r="D54" s="20">
        <v>0.5</v>
      </c>
      <c r="E54" s="1">
        <f>E52/2</f>
        <v>-3805.9449999999852</v>
      </c>
    </row>
    <row r="55" spans="1:10" x14ac:dyDescent="0.25">
      <c r="A55" s="18"/>
    </row>
    <row r="56" spans="1:10" x14ac:dyDescent="0.25">
      <c r="A56" s="18"/>
    </row>
    <row r="57" spans="1:10" x14ac:dyDescent="0.25">
      <c r="A57" s="18"/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18"/>
    </row>
    <row r="99" spans="1:1" x14ac:dyDescent="0.25">
      <c r="A99" s="18"/>
    </row>
    <row r="100" spans="1:1" x14ac:dyDescent="0.25">
      <c r="A100" s="18"/>
    </row>
    <row r="101" spans="1:1" x14ac:dyDescent="0.25">
      <c r="A101" s="18"/>
    </row>
    <row r="102" spans="1:1" x14ac:dyDescent="0.25">
      <c r="A102" s="18"/>
    </row>
    <row r="103" spans="1:1" x14ac:dyDescent="0.25">
      <c r="A103" s="18"/>
    </row>
    <row r="104" spans="1:1" x14ac:dyDescent="0.25">
      <c r="A104" s="18"/>
    </row>
    <row r="105" spans="1:1" x14ac:dyDescent="0.25">
      <c r="A105" s="18"/>
    </row>
    <row r="106" spans="1:1" x14ac:dyDescent="0.25">
      <c r="A106" s="18"/>
    </row>
    <row r="107" spans="1:1" x14ac:dyDescent="0.25">
      <c r="A107" s="18"/>
    </row>
    <row r="108" spans="1:1" x14ac:dyDescent="0.25">
      <c r="A108" s="18"/>
    </row>
    <row r="109" spans="1:1" x14ac:dyDescent="0.25">
      <c r="A109" s="18"/>
    </row>
    <row r="110" spans="1:1" x14ac:dyDescent="0.25">
      <c r="A110" s="18"/>
    </row>
    <row r="111" spans="1:1" x14ac:dyDescent="0.25">
      <c r="A111" s="18"/>
    </row>
    <row r="112" spans="1: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DEC9-0A96-4331-B894-DB8F2765AED7}">
  <dimension ref="A1:R1238"/>
  <sheetViews>
    <sheetView topLeftCell="A75" workbookViewId="0">
      <selection activeCell="A75" sqref="A1:XFD1048576"/>
    </sheetView>
  </sheetViews>
  <sheetFormatPr defaultRowHeight="15" x14ac:dyDescent="0.25"/>
  <cols>
    <col min="1" max="1" width="11" customWidth="1"/>
    <col min="2" max="2" width="9.7109375" bestFit="1" customWidth="1"/>
    <col min="3" max="3" width="10.42578125" style="3" customWidth="1"/>
    <col min="4" max="4" width="10" customWidth="1"/>
    <col min="5" max="5" width="12.28515625" style="1" customWidth="1"/>
    <col min="6" max="6" width="9.140625" style="1"/>
    <col min="7" max="7" width="11.5703125" style="1" customWidth="1"/>
    <col min="8" max="8" width="15.28515625" style="1" customWidth="1"/>
    <col min="9" max="9" width="11.5703125" style="1" bestFit="1" customWidth="1"/>
    <col min="10" max="10" width="12.140625" style="1" customWidth="1"/>
    <col min="11" max="18" width="9.140625" style="1"/>
  </cols>
  <sheetData>
    <row r="1" spans="1:8" x14ac:dyDescent="0.25">
      <c r="A1" s="2"/>
      <c r="B1" s="1"/>
      <c r="D1" s="3"/>
    </row>
    <row r="2" spans="1:8" x14ac:dyDescent="0.25">
      <c r="A2" s="2"/>
      <c r="B2" s="4" t="s">
        <v>0</v>
      </c>
      <c r="D2" s="3"/>
    </row>
    <row r="3" spans="1:8" x14ac:dyDescent="0.25">
      <c r="A3" s="2"/>
      <c r="B3" s="4"/>
      <c r="D3" s="3"/>
    </row>
    <row r="4" spans="1:8" x14ac:dyDescent="0.25">
      <c r="A4" s="2"/>
      <c r="B4" s="4" t="s">
        <v>1</v>
      </c>
      <c r="D4" s="3"/>
    </row>
    <row r="5" spans="1:8" x14ac:dyDescent="0.25">
      <c r="A5" s="2"/>
      <c r="B5" s="4"/>
      <c r="D5" s="3"/>
    </row>
    <row r="6" spans="1:8" x14ac:dyDescent="0.25">
      <c r="A6" s="2"/>
      <c r="B6" s="4" t="s">
        <v>2</v>
      </c>
      <c r="D6" s="3"/>
    </row>
    <row r="7" spans="1:8" x14ac:dyDescent="0.25">
      <c r="A7" s="2" t="s">
        <v>7</v>
      </c>
      <c r="B7" s="1"/>
      <c r="D7" s="3"/>
      <c r="E7" s="1" t="s">
        <v>10</v>
      </c>
    </row>
    <row r="8" spans="1:8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  <c r="G8" s="1" t="s">
        <v>28</v>
      </c>
      <c r="H8" s="1" t="s">
        <v>29</v>
      </c>
    </row>
    <row r="9" spans="1:8" x14ac:dyDescent="0.25">
      <c r="A9" s="2"/>
      <c r="B9" s="1"/>
      <c r="D9" s="3"/>
    </row>
    <row r="10" spans="1:8" ht="15.75" thickBot="1" x14ac:dyDescent="0.3">
      <c r="A10" s="18">
        <v>44214</v>
      </c>
      <c r="B10" t="s">
        <v>40</v>
      </c>
      <c r="C10" s="3">
        <v>1000</v>
      </c>
      <c r="D10" t="s">
        <v>12</v>
      </c>
      <c r="E10" s="1">
        <v>4279.95</v>
      </c>
      <c r="G10" s="5"/>
      <c r="H10" s="5"/>
    </row>
    <row r="11" spans="1:8" x14ac:dyDescent="0.25">
      <c r="A11" s="2">
        <v>44378</v>
      </c>
      <c r="B11" s="1" t="s">
        <v>27</v>
      </c>
      <c r="C11" s="3">
        <v>100</v>
      </c>
      <c r="D11" s="3" t="s">
        <v>12</v>
      </c>
      <c r="E11" s="1">
        <v>6645.95</v>
      </c>
      <c r="G11" s="22"/>
      <c r="H11" s="5"/>
    </row>
    <row r="12" spans="1:8" x14ac:dyDescent="0.25">
      <c r="A12" s="18">
        <v>44378</v>
      </c>
      <c r="B12" t="s">
        <v>42</v>
      </c>
      <c r="C12" s="3">
        <v>100</v>
      </c>
      <c r="D12" t="s">
        <v>12</v>
      </c>
      <c r="E12" s="1">
        <v>9358.9500000000007</v>
      </c>
      <c r="G12" s="23"/>
      <c r="H12" s="5"/>
    </row>
    <row r="13" spans="1:8" x14ac:dyDescent="0.25">
      <c r="A13" s="18">
        <v>44389</v>
      </c>
      <c r="B13" t="s">
        <v>42</v>
      </c>
      <c r="C13" s="3">
        <v>100</v>
      </c>
      <c r="D13" t="s">
        <v>12</v>
      </c>
      <c r="E13" s="1">
        <v>9412.9500000000007</v>
      </c>
      <c r="G13" s="11"/>
      <c r="H13" s="12"/>
    </row>
    <row r="14" spans="1:8" x14ac:dyDescent="0.25">
      <c r="A14" s="2">
        <v>44390</v>
      </c>
      <c r="B14" s="1" t="s">
        <v>25</v>
      </c>
      <c r="C14" s="3">
        <v>4000</v>
      </c>
      <c r="D14" s="3" t="s">
        <v>11</v>
      </c>
      <c r="E14" s="1">
        <v>-8900.0499999999993</v>
      </c>
      <c r="G14" s="13"/>
      <c r="H14" s="14"/>
    </row>
    <row r="15" spans="1:8" x14ac:dyDescent="0.25">
      <c r="A15" s="2">
        <v>44392</v>
      </c>
      <c r="B15" s="1" t="s">
        <v>6</v>
      </c>
      <c r="C15" s="3">
        <v>1200</v>
      </c>
      <c r="D15" s="3" t="s">
        <v>11</v>
      </c>
      <c r="E15" s="1">
        <v>-8596.0499999999993</v>
      </c>
      <c r="G15" s="5"/>
      <c r="H15" s="24"/>
    </row>
    <row r="16" spans="1:8" x14ac:dyDescent="0.25">
      <c r="A16" s="2">
        <v>44392</v>
      </c>
      <c r="B16" s="1" t="s">
        <v>24</v>
      </c>
      <c r="C16" s="3">
        <v>5000</v>
      </c>
      <c r="D16" s="3" t="s">
        <v>11</v>
      </c>
      <c r="E16" s="1">
        <v>-4980.05</v>
      </c>
      <c r="G16" s="5"/>
      <c r="H16" s="24"/>
    </row>
    <row r="17" spans="1:8" x14ac:dyDescent="0.25">
      <c r="A17" s="18">
        <v>44392</v>
      </c>
      <c r="B17" t="s">
        <v>40</v>
      </c>
      <c r="C17" s="3">
        <v>2302</v>
      </c>
      <c r="D17" t="s">
        <v>11</v>
      </c>
      <c r="E17" s="1">
        <v>-10052.81</v>
      </c>
      <c r="G17" s="5"/>
      <c r="H17" s="10"/>
    </row>
    <row r="18" spans="1:8" x14ac:dyDescent="0.25">
      <c r="A18" s="2">
        <v>44393</v>
      </c>
      <c r="B18" s="1" t="s">
        <v>17</v>
      </c>
      <c r="C18" s="3">
        <v>6000</v>
      </c>
      <c r="D18" s="3" t="s">
        <v>11</v>
      </c>
      <c r="E18" s="1">
        <v>-7120.05</v>
      </c>
      <c r="G18" s="5"/>
      <c r="H18" s="9"/>
    </row>
    <row r="19" spans="1:8" x14ac:dyDescent="0.25">
      <c r="A19" s="18">
        <v>44393</v>
      </c>
      <c r="B19" t="s">
        <v>40</v>
      </c>
      <c r="C19" s="3">
        <v>1725</v>
      </c>
      <c r="D19" t="s">
        <v>11</v>
      </c>
      <c r="E19" s="1">
        <v>-7555.5</v>
      </c>
      <c r="G19" s="5"/>
      <c r="H19" s="10"/>
    </row>
    <row r="20" spans="1:8" x14ac:dyDescent="0.25">
      <c r="A20" s="2">
        <v>44397</v>
      </c>
      <c r="B20" s="1" t="s">
        <v>15</v>
      </c>
      <c r="C20" s="3">
        <v>3000</v>
      </c>
      <c r="D20" s="3" t="s">
        <v>12</v>
      </c>
      <c r="E20" s="8">
        <v>4864.95</v>
      </c>
      <c r="G20" s="9"/>
      <c r="H20" s="5"/>
    </row>
    <row r="21" spans="1:8" x14ac:dyDescent="0.25">
      <c r="A21" s="2">
        <v>44397</v>
      </c>
      <c r="B21" s="1" t="s">
        <v>16</v>
      </c>
      <c r="C21" s="3">
        <v>200</v>
      </c>
      <c r="D21" s="3" t="s">
        <v>12</v>
      </c>
      <c r="E21" s="8">
        <v>4985.95</v>
      </c>
      <c r="G21" s="24"/>
      <c r="H21" s="5"/>
    </row>
    <row r="22" spans="1:8" x14ac:dyDescent="0.25">
      <c r="A22" s="18">
        <v>44397</v>
      </c>
      <c r="B22" t="s">
        <v>38</v>
      </c>
      <c r="C22" s="3">
        <v>500</v>
      </c>
      <c r="D22" t="s">
        <v>12</v>
      </c>
      <c r="E22" s="1">
        <v>4644.95</v>
      </c>
      <c r="G22" s="10"/>
      <c r="H22" s="5"/>
    </row>
    <row r="23" spans="1:8" x14ac:dyDescent="0.25">
      <c r="A23" s="2">
        <v>44398</v>
      </c>
      <c r="B23" s="5" t="s">
        <v>13</v>
      </c>
      <c r="C23" s="3">
        <v>2000</v>
      </c>
      <c r="D23" s="3" t="s">
        <v>12</v>
      </c>
      <c r="E23" s="1">
        <v>4439.95</v>
      </c>
      <c r="G23" s="9"/>
      <c r="H23" s="5"/>
    </row>
    <row r="24" spans="1:8" x14ac:dyDescent="0.25">
      <c r="A24" s="2">
        <v>44398</v>
      </c>
      <c r="B24" s="1" t="s">
        <v>16</v>
      </c>
      <c r="C24" s="3">
        <v>200</v>
      </c>
      <c r="D24" s="3" t="s">
        <v>12</v>
      </c>
      <c r="E24" s="1">
        <v>4929.97</v>
      </c>
      <c r="G24" s="24"/>
      <c r="H24" s="5"/>
    </row>
    <row r="25" spans="1:8" x14ac:dyDescent="0.25">
      <c r="A25" s="2">
        <v>44404</v>
      </c>
      <c r="B25" s="1" t="s">
        <v>6</v>
      </c>
      <c r="C25" s="3">
        <v>800</v>
      </c>
      <c r="D25" s="3" t="s">
        <v>12</v>
      </c>
      <c r="E25" s="1">
        <v>5419.95</v>
      </c>
      <c r="G25" s="11"/>
      <c r="H25" s="12"/>
    </row>
    <row r="26" spans="1:8" x14ac:dyDescent="0.25">
      <c r="A26" s="2">
        <v>44404</v>
      </c>
      <c r="B26" s="1" t="s">
        <v>26</v>
      </c>
      <c r="C26" s="3">
        <v>700</v>
      </c>
      <c r="D26" s="3" t="s">
        <v>11</v>
      </c>
      <c r="E26" s="1">
        <v>-27588.86</v>
      </c>
      <c r="G26" s="25"/>
      <c r="H26" s="26"/>
    </row>
    <row r="27" spans="1:8" x14ac:dyDescent="0.25">
      <c r="A27" s="2">
        <v>44404</v>
      </c>
      <c r="B27" s="1" t="s">
        <v>15</v>
      </c>
      <c r="C27" s="3">
        <v>3000</v>
      </c>
      <c r="D27" s="3" t="s">
        <v>12</v>
      </c>
      <c r="E27" s="7">
        <v>4924.95</v>
      </c>
      <c r="F27" s="7"/>
      <c r="G27" s="13"/>
      <c r="H27" s="14"/>
    </row>
    <row r="28" spans="1:8" x14ac:dyDescent="0.25">
      <c r="A28" s="2">
        <v>44405</v>
      </c>
      <c r="B28" s="1" t="s">
        <v>18</v>
      </c>
      <c r="C28" s="3">
        <v>700</v>
      </c>
      <c r="D28" s="3" t="s">
        <v>11</v>
      </c>
      <c r="E28" s="1">
        <v>-4481.05</v>
      </c>
      <c r="G28" s="11"/>
      <c r="H28" s="12"/>
    </row>
    <row r="29" spans="1:8" x14ac:dyDescent="0.25">
      <c r="A29" s="2">
        <v>44406</v>
      </c>
      <c r="B29" s="1" t="s">
        <v>6</v>
      </c>
      <c r="C29" s="3">
        <v>800</v>
      </c>
      <c r="D29" s="3" t="s">
        <v>12</v>
      </c>
      <c r="E29" s="1">
        <v>4835.95</v>
      </c>
      <c r="G29" s="25"/>
      <c r="H29" s="26"/>
    </row>
    <row r="30" spans="1:8" x14ac:dyDescent="0.25">
      <c r="A30" s="18">
        <v>44406</v>
      </c>
      <c r="B30" t="s">
        <v>38</v>
      </c>
      <c r="C30" s="3">
        <v>500</v>
      </c>
      <c r="D30" t="s">
        <v>12</v>
      </c>
      <c r="E30" s="1">
        <v>4599.95</v>
      </c>
      <c r="G30" s="13"/>
      <c r="H30" s="14"/>
    </row>
    <row r="31" spans="1:8" x14ac:dyDescent="0.25">
      <c r="A31" s="2">
        <v>44411</v>
      </c>
      <c r="B31" s="1" t="s">
        <v>16</v>
      </c>
      <c r="C31" s="3">
        <v>200</v>
      </c>
      <c r="D31" s="3" t="s">
        <v>12</v>
      </c>
      <c r="E31" s="1">
        <v>4885.95</v>
      </c>
      <c r="G31" s="11"/>
      <c r="H31" s="12"/>
    </row>
    <row r="32" spans="1:8" x14ac:dyDescent="0.25">
      <c r="A32" s="2">
        <v>44411</v>
      </c>
      <c r="B32" s="1" t="s">
        <v>27</v>
      </c>
      <c r="C32" s="3">
        <v>100</v>
      </c>
      <c r="D32" s="3" t="s">
        <v>12</v>
      </c>
      <c r="E32" s="1">
        <v>6801.95</v>
      </c>
      <c r="G32" s="25"/>
      <c r="H32" s="26"/>
    </row>
    <row r="33" spans="1:8" x14ac:dyDescent="0.25">
      <c r="A33" s="18">
        <v>44411</v>
      </c>
      <c r="B33" t="s">
        <v>42</v>
      </c>
      <c r="C33" s="3">
        <v>100</v>
      </c>
      <c r="D33" t="s">
        <v>12</v>
      </c>
      <c r="E33" s="1">
        <v>9500.9500000000007</v>
      </c>
      <c r="G33" s="25"/>
      <c r="H33" s="26"/>
    </row>
    <row r="34" spans="1:8" x14ac:dyDescent="0.25">
      <c r="A34" s="2">
        <v>44412</v>
      </c>
      <c r="B34" s="1" t="s">
        <v>21</v>
      </c>
      <c r="C34" s="3">
        <v>1200</v>
      </c>
      <c r="D34" s="3" t="s">
        <v>11</v>
      </c>
      <c r="E34" s="1">
        <v>-15558.05</v>
      </c>
      <c r="G34" s="13"/>
      <c r="H34" s="14"/>
    </row>
    <row r="35" spans="1:8" x14ac:dyDescent="0.25">
      <c r="A35" s="2">
        <v>44413</v>
      </c>
      <c r="B35" s="1" t="s">
        <v>27</v>
      </c>
      <c r="C35" s="3">
        <v>200</v>
      </c>
      <c r="D35" s="3" t="s">
        <v>12</v>
      </c>
      <c r="E35" s="1">
        <v>13601.95</v>
      </c>
      <c r="G35" s="1">
        <f t="shared" ref="G35:G76" si="0">IF((E35&gt;0),E35,0)</f>
        <v>13601.95</v>
      </c>
      <c r="H35" s="1">
        <f t="shared" ref="H35:H76" si="1">IF((E35&lt;0),E35,0)</f>
        <v>0</v>
      </c>
    </row>
    <row r="36" spans="1:8" x14ac:dyDescent="0.25">
      <c r="A36" s="2">
        <v>44414</v>
      </c>
      <c r="B36" s="1" t="s">
        <v>14</v>
      </c>
      <c r="C36" s="3">
        <v>2400</v>
      </c>
      <c r="D36" s="3" t="s">
        <v>11</v>
      </c>
      <c r="E36" s="1">
        <v>-14250.05</v>
      </c>
      <c r="G36" s="1">
        <f t="shared" si="0"/>
        <v>0</v>
      </c>
      <c r="H36" s="1">
        <f t="shared" si="1"/>
        <v>-14250.05</v>
      </c>
    </row>
    <row r="37" spans="1:8" x14ac:dyDescent="0.25">
      <c r="A37" s="2">
        <v>44417</v>
      </c>
      <c r="B37" s="1" t="s">
        <v>20</v>
      </c>
      <c r="C37" s="3">
        <v>4000</v>
      </c>
      <c r="D37" s="3" t="s">
        <v>12</v>
      </c>
      <c r="E37" s="1">
        <v>6539.95</v>
      </c>
      <c r="G37" s="1">
        <f t="shared" si="0"/>
        <v>6539.95</v>
      </c>
      <c r="H37" s="1">
        <f t="shared" si="1"/>
        <v>0</v>
      </c>
    </row>
    <row r="38" spans="1:8" x14ac:dyDescent="0.25">
      <c r="A38" s="2">
        <v>44418</v>
      </c>
      <c r="B38" s="1" t="s">
        <v>13</v>
      </c>
      <c r="C38" s="3">
        <v>2000</v>
      </c>
      <c r="D38" s="3" t="s">
        <v>11</v>
      </c>
      <c r="E38" s="1">
        <v>-4420.05</v>
      </c>
      <c r="G38" s="1">
        <f t="shared" si="0"/>
        <v>0</v>
      </c>
      <c r="H38" s="1">
        <f t="shared" si="1"/>
        <v>-4420.05</v>
      </c>
    </row>
    <row r="39" spans="1:8" x14ac:dyDescent="0.25">
      <c r="A39" s="2">
        <v>44418</v>
      </c>
      <c r="B39" s="1" t="s">
        <v>14</v>
      </c>
      <c r="C39" s="3">
        <v>1000</v>
      </c>
      <c r="D39" s="3" t="s">
        <v>12</v>
      </c>
      <c r="E39" s="1">
        <v>5989.95</v>
      </c>
      <c r="G39" s="1">
        <f t="shared" si="0"/>
        <v>5989.95</v>
      </c>
      <c r="H39" s="1">
        <f t="shared" si="1"/>
        <v>0</v>
      </c>
    </row>
    <row r="40" spans="1:8" x14ac:dyDescent="0.25">
      <c r="A40" s="2">
        <v>44418</v>
      </c>
      <c r="B40" s="1" t="s">
        <v>22</v>
      </c>
      <c r="C40" s="3">
        <v>1236</v>
      </c>
      <c r="D40" s="3" t="s">
        <v>11</v>
      </c>
      <c r="E40" s="1">
        <v>-15531.29</v>
      </c>
      <c r="G40" s="1">
        <f t="shared" si="0"/>
        <v>0</v>
      </c>
      <c r="H40" s="1">
        <f t="shared" si="1"/>
        <v>-15531.29</v>
      </c>
    </row>
    <row r="41" spans="1:8" x14ac:dyDescent="0.25">
      <c r="A41" s="2">
        <v>44418</v>
      </c>
      <c r="B41" s="1" t="s">
        <v>27</v>
      </c>
      <c r="C41" s="3">
        <v>100</v>
      </c>
      <c r="D41" s="3" t="s">
        <v>12</v>
      </c>
      <c r="E41" s="1">
        <v>6816.95</v>
      </c>
      <c r="G41" s="1">
        <f t="shared" si="0"/>
        <v>6816.95</v>
      </c>
      <c r="H41" s="1">
        <f t="shared" si="1"/>
        <v>0</v>
      </c>
    </row>
    <row r="42" spans="1:8" x14ac:dyDescent="0.25">
      <c r="A42" s="18">
        <v>44418</v>
      </c>
      <c r="B42" t="s">
        <v>38</v>
      </c>
      <c r="C42" s="3">
        <v>500</v>
      </c>
      <c r="D42" t="s">
        <v>12</v>
      </c>
      <c r="E42" s="1">
        <v>4824.95</v>
      </c>
      <c r="G42" s="1">
        <f t="shared" si="0"/>
        <v>4824.95</v>
      </c>
      <c r="H42" s="1">
        <f t="shared" si="1"/>
        <v>0</v>
      </c>
    </row>
    <row r="43" spans="1:8" x14ac:dyDescent="0.25">
      <c r="A43" s="18">
        <v>44418</v>
      </c>
      <c r="B43" t="s">
        <v>42</v>
      </c>
      <c r="C43" s="3">
        <v>100</v>
      </c>
      <c r="D43" t="s">
        <v>12</v>
      </c>
      <c r="E43" s="1">
        <v>9623.9500000000007</v>
      </c>
      <c r="G43" s="1">
        <f t="shared" si="0"/>
        <v>9623.9500000000007</v>
      </c>
      <c r="H43" s="1">
        <f t="shared" si="1"/>
        <v>0</v>
      </c>
    </row>
    <row r="44" spans="1:8" x14ac:dyDescent="0.25">
      <c r="A44" s="2">
        <v>44419</v>
      </c>
      <c r="B44" s="1" t="s">
        <v>14</v>
      </c>
      <c r="C44" s="3">
        <v>1000</v>
      </c>
      <c r="D44" s="3" t="s">
        <v>12</v>
      </c>
      <c r="E44" s="1">
        <v>15799.95</v>
      </c>
      <c r="G44" s="1">
        <f t="shared" si="0"/>
        <v>15799.95</v>
      </c>
      <c r="H44" s="1">
        <f t="shared" si="1"/>
        <v>0</v>
      </c>
    </row>
    <row r="45" spans="1:8" x14ac:dyDescent="0.25">
      <c r="A45" s="2">
        <v>44419</v>
      </c>
      <c r="B45" s="1" t="s">
        <v>16</v>
      </c>
      <c r="C45" s="3">
        <v>200</v>
      </c>
      <c r="D45" s="3" t="s">
        <v>12</v>
      </c>
      <c r="E45" s="1">
        <v>4921.95</v>
      </c>
      <c r="G45" s="1">
        <f t="shared" si="0"/>
        <v>4921.95</v>
      </c>
      <c r="H45" s="1">
        <f t="shared" si="1"/>
        <v>0</v>
      </c>
    </row>
    <row r="46" spans="1:8" x14ac:dyDescent="0.25">
      <c r="A46" s="2">
        <v>44419</v>
      </c>
      <c r="B46" s="1" t="s">
        <v>20</v>
      </c>
      <c r="C46" s="3">
        <v>4000</v>
      </c>
      <c r="D46" s="3" t="s">
        <v>12</v>
      </c>
      <c r="E46" s="1">
        <v>6559.95</v>
      </c>
      <c r="G46" s="1">
        <f t="shared" si="0"/>
        <v>6559.95</v>
      </c>
      <c r="H46" s="1">
        <f t="shared" si="1"/>
        <v>0</v>
      </c>
    </row>
    <row r="47" spans="1:8" x14ac:dyDescent="0.25">
      <c r="A47" s="2">
        <v>44419</v>
      </c>
      <c r="B47" s="1" t="s">
        <v>22</v>
      </c>
      <c r="C47" s="3">
        <v>900</v>
      </c>
      <c r="D47" s="3" t="s">
        <v>11</v>
      </c>
      <c r="E47" s="1">
        <v>-11265.05</v>
      </c>
      <c r="G47" s="1">
        <f t="shared" si="0"/>
        <v>0</v>
      </c>
      <c r="H47" s="1">
        <f t="shared" si="1"/>
        <v>-11265.05</v>
      </c>
    </row>
    <row r="48" spans="1:8" x14ac:dyDescent="0.25">
      <c r="A48" s="2">
        <v>44425</v>
      </c>
      <c r="B48" s="1" t="s">
        <v>14</v>
      </c>
      <c r="C48" s="3">
        <v>1000</v>
      </c>
      <c r="D48" s="3" t="s">
        <v>12</v>
      </c>
      <c r="E48" s="1">
        <v>5579.09</v>
      </c>
      <c r="G48" s="11"/>
      <c r="H48" s="12"/>
    </row>
    <row r="49" spans="1:8" x14ac:dyDescent="0.25">
      <c r="A49" s="2">
        <v>44426</v>
      </c>
      <c r="B49" s="1" t="s">
        <v>6</v>
      </c>
      <c r="C49" s="3">
        <v>2400</v>
      </c>
      <c r="D49" s="3" t="s">
        <v>11</v>
      </c>
      <c r="E49" s="1">
        <v>-16266.05</v>
      </c>
      <c r="G49" s="25"/>
      <c r="H49" s="26"/>
    </row>
    <row r="50" spans="1:8" x14ac:dyDescent="0.25">
      <c r="A50" s="2">
        <v>44426</v>
      </c>
      <c r="B50" s="1" t="s">
        <v>14</v>
      </c>
      <c r="C50" s="3">
        <v>1000</v>
      </c>
      <c r="D50" s="3" t="s">
        <v>12</v>
      </c>
      <c r="E50" s="1">
        <v>5439.95</v>
      </c>
      <c r="G50" s="25"/>
      <c r="H50" s="26"/>
    </row>
    <row r="51" spans="1:8" x14ac:dyDescent="0.25">
      <c r="A51" s="2">
        <v>44426</v>
      </c>
      <c r="B51" s="1" t="s">
        <v>27</v>
      </c>
      <c r="C51" s="3">
        <v>100</v>
      </c>
      <c r="D51" s="3" t="s">
        <v>12</v>
      </c>
      <c r="E51" s="1">
        <v>6913.95</v>
      </c>
      <c r="G51" s="25"/>
      <c r="H51" s="26"/>
    </row>
    <row r="52" spans="1:8" x14ac:dyDescent="0.25">
      <c r="A52" s="18">
        <v>44426</v>
      </c>
      <c r="B52" t="s">
        <v>38</v>
      </c>
      <c r="C52" s="3">
        <v>500</v>
      </c>
      <c r="D52" t="s">
        <v>12</v>
      </c>
      <c r="E52" s="1">
        <v>4889.95</v>
      </c>
      <c r="G52" s="25"/>
      <c r="H52" s="26"/>
    </row>
    <row r="53" spans="1:8" x14ac:dyDescent="0.25">
      <c r="A53" s="18">
        <v>44426</v>
      </c>
      <c r="B53" t="s">
        <v>42</v>
      </c>
      <c r="C53" s="3">
        <v>100</v>
      </c>
      <c r="D53" t="s">
        <v>12</v>
      </c>
      <c r="E53" s="1">
        <v>9753.9500000000007</v>
      </c>
      <c r="G53" s="13"/>
      <c r="H53" s="14"/>
    </row>
    <row r="54" spans="1:8" x14ac:dyDescent="0.25">
      <c r="A54" s="2">
        <v>44428</v>
      </c>
      <c r="B54" s="1" t="s">
        <v>16</v>
      </c>
      <c r="C54" s="3">
        <v>200</v>
      </c>
      <c r="D54" s="3" t="s">
        <v>12</v>
      </c>
      <c r="E54" s="1">
        <v>4923.95</v>
      </c>
      <c r="G54" s="24"/>
      <c r="H54" s="1">
        <f t="shared" si="1"/>
        <v>0</v>
      </c>
    </row>
    <row r="55" spans="1:8" x14ac:dyDescent="0.25">
      <c r="A55" s="18">
        <v>44428</v>
      </c>
      <c r="B55" t="s">
        <v>38</v>
      </c>
      <c r="C55" s="3">
        <v>500</v>
      </c>
      <c r="D55" t="s">
        <v>12</v>
      </c>
      <c r="E55" s="1">
        <v>4844.95</v>
      </c>
      <c r="G55" s="10"/>
      <c r="H55" s="1">
        <f t="shared" si="1"/>
        <v>0</v>
      </c>
    </row>
    <row r="56" spans="1:8" x14ac:dyDescent="0.25">
      <c r="A56" s="18">
        <v>44431</v>
      </c>
      <c r="B56" t="s">
        <v>38</v>
      </c>
      <c r="C56" s="3">
        <v>500</v>
      </c>
      <c r="D56" t="s">
        <v>12</v>
      </c>
      <c r="E56" s="1">
        <v>4844.95</v>
      </c>
      <c r="G56" s="27"/>
      <c r="H56" s="1">
        <f t="shared" si="1"/>
        <v>0</v>
      </c>
    </row>
    <row r="57" spans="1:8" x14ac:dyDescent="0.25">
      <c r="A57" s="2">
        <v>44441</v>
      </c>
      <c r="B57" s="1" t="s">
        <v>15</v>
      </c>
      <c r="C57" s="3">
        <v>3000</v>
      </c>
      <c r="D57" s="3" t="s">
        <v>12</v>
      </c>
      <c r="E57" s="1">
        <v>4954.95</v>
      </c>
      <c r="G57" s="1">
        <f t="shared" si="0"/>
        <v>4954.95</v>
      </c>
      <c r="H57" s="1">
        <f t="shared" si="1"/>
        <v>0</v>
      </c>
    </row>
    <row r="58" spans="1:8" x14ac:dyDescent="0.25">
      <c r="A58" s="2">
        <v>44441</v>
      </c>
      <c r="B58" s="1" t="s">
        <v>16</v>
      </c>
      <c r="C58" s="3">
        <v>200</v>
      </c>
      <c r="D58" s="3" t="s">
        <v>12</v>
      </c>
      <c r="E58" s="1">
        <v>4809.95</v>
      </c>
      <c r="G58" s="1">
        <f t="shared" si="0"/>
        <v>4809.95</v>
      </c>
      <c r="H58" s="1">
        <f t="shared" si="1"/>
        <v>0</v>
      </c>
    </row>
    <row r="59" spans="1:8" x14ac:dyDescent="0.25">
      <c r="A59" s="2">
        <v>44441</v>
      </c>
      <c r="B59" s="1" t="s">
        <v>27</v>
      </c>
      <c r="C59" s="3">
        <v>100</v>
      </c>
      <c r="D59" s="3" t="s">
        <v>12</v>
      </c>
      <c r="E59" s="1">
        <v>6701.85</v>
      </c>
      <c r="G59" s="1">
        <f t="shared" si="0"/>
        <v>6701.85</v>
      </c>
      <c r="H59" s="1">
        <f t="shared" si="1"/>
        <v>0</v>
      </c>
    </row>
    <row r="60" spans="1:8" x14ac:dyDescent="0.25">
      <c r="A60" s="18">
        <v>44441</v>
      </c>
      <c r="B60" t="s">
        <v>38</v>
      </c>
      <c r="C60" s="3">
        <v>500</v>
      </c>
      <c r="D60" t="s">
        <v>12</v>
      </c>
      <c r="E60" s="1">
        <v>4739.95</v>
      </c>
      <c r="G60" s="1">
        <f t="shared" si="0"/>
        <v>4739.95</v>
      </c>
      <c r="H60" s="1">
        <f t="shared" si="1"/>
        <v>0</v>
      </c>
    </row>
    <row r="61" spans="1:8" x14ac:dyDescent="0.25">
      <c r="A61" s="18">
        <v>44441</v>
      </c>
      <c r="B61" t="s">
        <v>39</v>
      </c>
      <c r="C61" s="3">
        <v>1000</v>
      </c>
      <c r="D61" s="19" t="s">
        <v>12</v>
      </c>
      <c r="E61" s="1">
        <v>5269.95</v>
      </c>
      <c r="G61" s="1">
        <f t="shared" si="0"/>
        <v>5269.95</v>
      </c>
      <c r="H61" s="1">
        <f t="shared" si="1"/>
        <v>0</v>
      </c>
    </row>
    <row r="62" spans="1:8" x14ac:dyDescent="0.25">
      <c r="A62" s="18">
        <v>44441</v>
      </c>
      <c r="B62" t="s">
        <v>42</v>
      </c>
      <c r="C62" s="3">
        <v>500</v>
      </c>
      <c r="D62" t="s">
        <v>11</v>
      </c>
      <c r="E62" s="1">
        <v>-48486.74</v>
      </c>
      <c r="G62" s="1">
        <f t="shared" si="0"/>
        <v>0</v>
      </c>
      <c r="H62" s="1">
        <f t="shared" si="1"/>
        <v>-48486.74</v>
      </c>
    </row>
    <row r="63" spans="1:8" x14ac:dyDescent="0.25">
      <c r="A63" s="2">
        <v>44452</v>
      </c>
      <c r="B63" s="1" t="s">
        <v>23</v>
      </c>
      <c r="C63" s="3">
        <v>200</v>
      </c>
      <c r="D63" s="3" t="s">
        <v>12</v>
      </c>
      <c r="E63" s="1">
        <v>4883.95</v>
      </c>
      <c r="G63" s="9"/>
      <c r="H63" s="1">
        <f t="shared" si="1"/>
        <v>0</v>
      </c>
    </row>
    <row r="64" spans="1:8" x14ac:dyDescent="0.25">
      <c r="A64" s="18">
        <v>44452</v>
      </c>
      <c r="B64" t="s">
        <v>39</v>
      </c>
      <c r="C64" s="3">
        <v>1000</v>
      </c>
      <c r="D64" t="s">
        <v>12</v>
      </c>
      <c r="E64" s="1">
        <v>5289.95</v>
      </c>
      <c r="G64" s="10"/>
      <c r="H64" s="1">
        <f t="shared" si="1"/>
        <v>0</v>
      </c>
    </row>
    <row r="65" spans="1:8" x14ac:dyDescent="0.25">
      <c r="A65" s="2">
        <v>44461</v>
      </c>
      <c r="B65" s="1" t="s">
        <v>23</v>
      </c>
      <c r="C65" s="3">
        <v>200</v>
      </c>
      <c r="D65" s="3" t="s">
        <v>12</v>
      </c>
      <c r="E65" s="1">
        <v>4991.95</v>
      </c>
      <c r="G65" s="1">
        <f t="shared" si="0"/>
        <v>4991.95</v>
      </c>
      <c r="H65" s="1">
        <f t="shared" si="1"/>
        <v>0</v>
      </c>
    </row>
    <row r="66" spans="1:8" x14ac:dyDescent="0.25">
      <c r="A66" s="18">
        <v>44462</v>
      </c>
      <c r="B66" t="s">
        <v>39</v>
      </c>
      <c r="C66" s="3">
        <v>1000</v>
      </c>
      <c r="D66" t="s">
        <v>12</v>
      </c>
      <c r="E66" s="1">
        <v>5079.95</v>
      </c>
      <c r="G66" s="9"/>
      <c r="H66" s="1">
        <f t="shared" si="1"/>
        <v>0</v>
      </c>
    </row>
    <row r="67" spans="1:8" x14ac:dyDescent="0.25">
      <c r="A67" s="18">
        <v>44462</v>
      </c>
      <c r="B67" t="s">
        <v>41</v>
      </c>
      <c r="C67" s="3">
        <v>200</v>
      </c>
      <c r="D67" t="s">
        <v>12</v>
      </c>
      <c r="E67" s="1">
        <v>7485.95</v>
      </c>
      <c r="G67" s="10"/>
      <c r="H67" s="1">
        <f t="shared" si="1"/>
        <v>0</v>
      </c>
    </row>
    <row r="68" spans="1:8" x14ac:dyDescent="0.25">
      <c r="A68" s="2">
        <v>44491</v>
      </c>
      <c r="B68" s="1" t="s">
        <v>15</v>
      </c>
      <c r="C68" s="3">
        <v>6000</v>
      </c>
      <c r="D68" s="3" t="s">
        <v>11</v>
      </c>
      <c r="E68" s="1">
        <v>-9790.0499999999993</v>
      </c>
      <c r="G68" s="1">
        <f t="shared" si="0"/>
        <v>0</v>
      </c>
      <c r="H68" s="1">
        <f t="shared" si="1"/>
        <v>-9790.0499999999993</v>
      </c>
    </row>
    <row r="69" spans="1:8" x14ac:dyDescent="0.25">
      <c r="A69" s="2">
        <v>44494</v>
      </c>
      <c r="B69" s="1" t="s">
        <v>15</v>
      </c>
      <c r="C69" s="3">
        <v>9000</v>
      </c>
      <c r="D69" s="3" t="s">
        <v>11</v>
      </c>
      <c r="E69" s="1">
        <v>-14570</v>
      </c>
      <c r="G69" s="1">
        <f t="shared" si="0"/>
        <v>0</v>
      </c>
      <c r="H69" s="1">
        <f t="shared" si="1"/>
        <v>-14570</v>
      </c>
    </row>
    <row r="70" spans="1:8" x14ac:dyDescent="0.25">
      <c r="A70" s="2">
        <v>44495</v>
      </c>
      <c r="B70" s="1" t="s">
        <v>23</v>
      </c>
      <c r="C70" s="3">
        <v>200</v>
      </c>
      <c r="D70" s="3" t="s">
        <v>12</v>
      </c>
      <c r="E70" s="1">
        <v>4807.95</v>
      </c>
      <c r="G70" s="1">
        <f t="shared" si="0"/>
        <v>4807.95</v>
      </c>
      <c r="H70" s="1">
        <f t="shared" si="1"/>
        <v>0</v>
      </c>
    </row>
    <row r="71" spans="1:8" x14ac:dyDescent="0.25">
      <c r="A71" s="2">
        <v>44496</v>
      </c>
      <c r="B71" s="1" t="s">
        <v>15</v>
      </c>
      <c r="C71" s="3">
        <v>18555</v>
      </c>
      <c r="D71" s="3" t="s">
        <v>11</v>
      </c>
      <c r="E71" s="1">
        <v>-30301.02</v>
      </c>
      <c r="G71" s="1">
        <f t="shared" si="0"/>
        <v>0</v>
      </c>
      <c r="H71" s="1">
        <f t="shared" si="1"/>
        <v>-30301.02</v>
      </c>
    </row>
    <row r="72" spans="1:8" x14ac:dyDescent="0.25">
      <c r="A72" s="2">
        <v>44497</v>
      </c>
      <c r="B72" s="1" t="s">
        <v>16</v>
      </c>
      <c r="C72" s="3">
        <v>200</v>
      </c>
      <c r="D72" s="3" t="s">
        <v>12</v>
      </c>
      <c r="E72" s="1">
        <v>4891.95</v>
      </c>
      <c r="G72" s="1">
        <f t="shared" si="0"/>
        <v>4891.95</v>
      </c>
      <c r="H72" s="1">
        <f t="shared" si="1"/>
        <v>0</v>
      </c>
    </row>
    <row r="73" spans="1:8" x14ac:dyDescent="0.25">
      <c r="A73" s="18">
        <v>44497</v>
      </c>
      <c r="B73" t="s">
        <v>39</v>
      </c>
      <c r="C73" s="3">
        <v>1000</v>
      </c>
      <c r="D73" t="s">
        <v>12</v>
      </c>
      <c r="E73" s="1">
        <v>4979.95</v>
      </c>
      <c r="G73" s="1">
        <f t="shared" si="0"/>
        <v>4979.95</v>
      </c>
      <c r="H73" s="1">
        <f t="shared" si="1"/>
        <v>0</v>
      </c>
    </row>
    <row r="74" spans="1:8" x14ac:dyDescent="0.25">
      <c r="A74" s="2">
        <v>44515</v>
      </c>
      <c r="B74" s="1" t="s">
        <v>16</v>
      </c>
      <c r="C74" s="3">
        <v>200</v>
      </c>
      <c r="D74" s="3" t="s">
        <v>12</v>
      </c>
      <c r="E74" s="1">
        <v>4569.95</v>
      </c>
      <c r="G74" s="1">
        <f t="shared" si="0"/>
        <v>4569.95</v>
      </c>
      <c r="H74" s="1">
        <f t="shared" si="1"/>
        <v>0</v>
      </c>
    </row>
    <row r="75" spans="1:8" x14ac:dyDescent="0.25">
      <c r="A75" s="2">
        <v>44515</v>
      </c>
      <c r="B75" s="1" t="s">
        <v>23</v>
      </c>
      <c r="C75" s="3">
        <v>1200</v>
      </c>
      <c r="D75" s="3" t="s">
        <v>11</v>
      </c>
      <c r="E75" s="1">
        <v>-30287.61</v>
      </c>
      <c r="G75" s="1">
        <f t="shared" si="0"/>
        <v>0</v>
      </c>
      <c r="H75" s="1">
        <f t="shared" si="1"/>
        <v>-30287.61</v>
      </c>
    </row>
    <row r="76" spans="1:8" x14ac:dyDescent="0.25">
      <c r="A76" s="18">
        <v>44515</v>
      </c>
      <c r="B76" t="s">
        <v>39</v>
      </c>
      <c r="C76" s="3">
        <v>1000</v>
      </c>
      <c r="D76" t="s">
        <v>12</v>
      </c>
      <c r="E76" s="1">
        <v>4819.95</v>
      </c>
      <c r="G76" s="1">
        <f t="shared" si="0"/>
        <v>4819.95</v>
      </c>
      <c r="H76" s="1">
        <f t="shared" si="1"/>
        <v>0</v>
      </c>
    </row>
    <row r="77" spans="1:8" x14ac:dyDescent="0.25">
      <c r="A77" s="2">
        <v>44518</v>
      </c>
      <c r="B77" s="1" t="s">
        <v>20</v>
      </c>
      <c r="C77" s="3">
        <v>4000</v>
      </c>
      <c r="D77" s="3" t="s">
        <v>11</v>
      </c>
      <c r="E77" s="1">
        <v>-6540.05</v>
      </c>
      <c r="G77" s="1">
        <f t="shared" ref="G77:G100" si="2">IF((E77&gt;0),E77,0)</f>
        <v>0</v>
      </c>
      <c r="H77" s="1">
        <f t="shared" ref="H77:H100" si="3">IF((E77&lt;0),E77,0)</f>
        <v>-6540.05</v>
      </c>
    </row>
    <row r="78" spans="1:8" x14ac:dyDescent="0.25">
      <c r="A78" s="2">
        <v>44518</v>
      </c>
      <c r="B78" s="1" t="s">
        <v>20</v>
      </c>
      <c r="C78" s="3">
        <v>4000</v>
      </c>
      <c r="D78" s="3" t="s">
        <v>11</v>
      </c>
      <c r="E78" s="1">
        <v>-6520.05</v>
      </c>
      <c r="G78" s="1">
        <f t="shared" si="2"/>
        <v>0</v>
      </c>
      <c r="H78" s="1">
        <f t="shared" si="3"/>
        <v>-6520.05</v>
      </c>
    </row>
    <row r="79" spans="1:8" x14ac:dyDescent="0.25">
      <c r="A79" s="18">
        <v>44518</v>
      </c>
      <c r="B79" t="s">
        <v>39</v>
      </c>
      <c r="C79" s="3">
        <v>1000</v>
      </c>
      <c r="D79" t="s">
        <v>12</v>
      </c>
      <c r="E79" s="1">
        <v>4729.95</v>
      </c>
      <c r="G79" s="1">
        <f t="shared" si="2"/>
        <v>4729.95</v>
      </c>
      <c r="H79" s="1">
        <f t="shared" si="3"/>
        <v>0</v>
      </c>
    </row>
    <row r="80" spans="1:8" x14ac:dyDescent="0.25">
      <c r="A80" s="2">
        <v>44538</v>
      </c>
      <c r="B80" s="1" t="s">
        <v>14</v>
      </c>
      <c r="C80" s="3">
        <v>1000</v>
      </c>
      <c r="D80" s="3" t="s">
        <v>12</v>
      </c>
      <c r="E80" s="1">
        <v>15419.95</v>
      </c>
      <c r="G80" s="21">
        <f t="shared" si="2"/>
        <v>15419.95</v>
      </c>
      <c r="H80" s="1">
        <f t="shared" si="3"/>
        <v>0</v>
      </c>
    </row>
    <row r="81" spans="1:8" x14ac:dyDescent="0.25">
      <c r="A81" s="18">
        <v>44539</v>
      </c>
      <c r="B81" t="s">
        <v>41</v>
      </c>
      <c r="C81" s="3">
        <v>200</v>
      </c>
      <c r="D81" t="s">
        <v>12</v>
      </c>
      <c r="E81" s="1">
        <v>5927.95</v>
      </c>
      <c r="G81" s="5"/>
      <c r="H81" s="5"/>
    </row>
    <row r="82" spans="1:8" x14ac:dyDescent="0.25">
      <c r="A82" s="2">
        <v>44540</v>
      </c>
      <c r="B82" s="1" t="s">
        <v>20</v>
      </c>
      <c r="C82" s="3">
        <v>5000</v>
      </c>
      <c r="D82" s="3" t="s">
        <v>11</v>
      </c>
      <c r="E82" s="1">
        <v>-8230.0499999999993</v>
      </c>
      <c r="G82" s="5"/>
      <c r="H82" s="5"/>
    </row>
    <row r="83" spans="1:8" x14ac:dyDescent="0.25">
      <c r="A83" s="2">
        <v>44585</v>
      </c>
      <c r="B83" s="1" t="s">
        <v>27</v>
      </c>
      <c r="C83" s="3">
        <v>6</v>
      </c>
      <c r="D83" s="3" t="s">
        <v>11</v>
      </c>
      <c r="E83" s="1">
        <f>-384.9*8</f>
        <v>-3079.2</v>
      </c>
      <c r="G83" s="1">
        <f t="shared" si="2"/>
        <v>0</v>
      </c>
      <c r="H83" s="1">
        <f t="shared" si="3"/>
        <v>-3079.2</v>
      </c>
    </row>
    <row r="84" spans="1:8" x14ac:dyDescent="0.25">
      <c r="A84" s="2">
        <v>44614</v>
      </c>
      <c r="B84" s="1" t="s">
        <v>15</v>
      </c>
      <c r="C84" s="3">
        <v>4000</v>
      </c>
      <c r="D84" s="3" t="s">
        <v>12</v>
      </c>
      <c r="E84" s="1">
        <v>6519.95</v>
      </c>
      <c r="G84" s="9"/>
      <c r="H84" s="1">
        <f t="shared" si="3"/>
        <v>0</v>
      </c>
    </row>
    <row r="85" spans="1:8" x14ac:dyDescent="0.25">
      <c r="A85" s="18">
        <v>44614</v>
      </c>
      <c r="B85" t="s">
        <v>38</v>
      </c>
      <c r="C85" s="3">
        <v>1000</v>
      </c>
      <c r="D85" t="s">
        <v>12</v>
      </c>
      <c r="E85" s="1">
        <v>9869.9500000000007</v>
      </c>
      <c r="G85" s="24"/>
      <c r="H85" s="1">
        <f t="shared" si="3"/>
        <v>0</v>
      </c>
    </row>
    <row r="86" spans="1:8" x14ac:dyDescent="0.25">
      <c r="A86" s="18">
        <v>44614</v>
      </c>
      <c r="B86" t="s">
        <v>40</v>
      </c>
      <c r="C86" s="3">
        <v>1000</v>
      </c>
      <c r="D86" t="s">
        <v>12</v>
      </c>
      <c r="E86" s="1">
        <v>3099.95</v>
      </c>
      <c r="G86" s="10"/>
      <c r="H86" s="1">
        <f t="shared" si="3"/>
        <v>0</v>
      </c>
    </row>
    <row r="87" spans="1:8" x14ac:dyDescent="0.25">
      <c r="A87" s="2">
        <v>44620</v>
      </c>
      <c r="B87" s="1" t="s">
        <v>15</v>
      </c>
      <c r="C87" s="3">
        <v>4000</v>
      </c>
      <c r="D87" s="3" t="s">
        <v>12</v>
      </c>
      <c r="E87" s="1">
        <v>6459.95</v>
      </c>
      <c r="G87" s="9"/>
      <c r="H87" s="1">
        <f t="shared" si="3"/>
        <v>0</v>
      </c>
    </row>
    <row r="88" spans="1:8" x14ac:dyDescent="0.25">
      <c r="A88" s="2">
        <v>44620</v>
      </c>
      <c r="B88" s="1" t="s">
        <v>19</v>
      </c>
      <c r="C88" s="3">
        <v>300</v>
      </c>
      <c r="D88" s="3" t="s">
        <v>12</v>
      </c>
      <c r="E88" s="1">
        <v>4243.95</v>
      </c>
      <c r="G88" s="24"/>
      <c r="H88" s="1">
        <f t="shared" si="3"/>
        <v>0</v>
      </c>
    </row>
    <row r="89" spans="1:8" x14ac:dyDescent="0.25">
      <c r="A89" s="18">
        <v>44620</v>
      </c>
      <c r="B89" t="s">
        <v>38</v>
      </c>
      <c r="C89" s="3">
        <v>1000</v>
      </c>
      <c r="D89" t="s">
        <v>12</v>
      </c>
      <c r="E89" s="1">
        <v>9749.9500000000007</v>
      </c>
      <c r="G89" s="10"/>
      <c r="H89" s="1">
        <f t="shared" si="3"/>
        <v>0</v>
      </c>
    </row>
    <row r="90" spans="1:8" x14ac:dyDescent="0.25">
      <c r="A90" s="18">
        <v>44627</v>
      </c>
      <c r="B90" s="17" t="s">
        <v>38</v>
      </c>
      <c r="C90" s="3">
        <v>1000</v>
      </c>
      <c r="D90" t="s">
        <v>12</v>
      </c>
      <c r="E90" s="1">
        <v>9649.9500000000007</v>
      </c>
      <c r="G90" s="27"/>
      <c r="H90" s="1">
        <f t="shared" si="3"/>
        <v>0</v>
      </c>
    </row>
    <row r="91" spans="1:8" x14ac:dyDescent="0.25">
      <c r="A91" s="2">
        <v>44630</v>
      </c>
      <c r="B91" s="1" t="s">
        <v>19</v>
      </c>
      <c r="C91" s="3">
        <v>300</v>
      </c>
      <c r="D91" s="3" t="s">
        <v>12</v>
      </c>
      <c r="E91" s="1">
        <v>4132.95</v>
      </c>
      <c r="G91" s="9"/>
      <c r="H91" s="1">
        <f t="shared" si="3"/>
        <v>0</v>
      </c>
    </row>
    <row r="92" spans="1:8" x14ac:dyDescent="0.25">
      <c r="A92" s="18">
        <v>44630</v>
      </c>
      <c r="B92" t="s">
        <v>38</v>
      </c>
      <c r="C92" s="3">
        <v>1000</v>
      </c>
      <c r="D92" t="s">
        <v>12</v>
      </c>
      <c r="E92" s="8">
        <v>9319.9500000000007</v>
      </c>
      <c r="G92" s="10"/>
      <c r="H92" s="1">
        <f t="shared" si="3"/>
        <v>0</v>
      </c>
    </row>
    <row r="93" spans="1:8" x14ac:dyDescent="0.25">
      <c r="A93" s="18">
        <v>44637</v>
      </c>
      <c r="B93" t="s">
        <v>38</v>
      </c>
      <c r="C93" s="3" t="s">
        <v>37</v>
      </c>
      <c r="D93" t="s">
        <v>12</v>
      </c>
      <c r="E93" s="1">
        <v>30000</v>
      </c>
      <c r="G93" s="27"/>
      <c r="H93" s="1">
        <f t="shared" si="3"/>
        <v>0</v>
      </c>
    </row>
    <row r="94" spans="1:8" x14ac:dyDescent="0.25">
      <c r="A94" s="18">
        <v>44686</v>
      </c>
      <c r="B94" t="s">
        <v>42</v>
      </c>
      <c r="C94" s="3">
        <v>75</v>
      </c>
      <c r="D94" t="s">
        <v>12</v>
      </c>
      <c r="E94" s="1">
        <v>7005.45</v>
      </c>
      <c r="G94" s="9"/>
      <c r="H94" s="1">
        <f t="shared" si="3"/>
        <v>0</v>
      </c>
    </row>
    <row r="95" spans="1:8" x14ac:dyDescent="0.25">
      <c r="A95" s="18">
        <v>44686</v>
      </c>
      <c r="B95" t="s">
        <v>43</v>
      </c>
      <c r="C95" s="3">
        <v>20</v>
      </c>
      <c r="D95" t="s">
        <v>12</v>
      </c>
      <c r="E95" s="1">
        <v>5919.55</v>
      </c>
      <c r="G95" s="10"/>
      <c r="H95" s="1">
        <f t="shared" si="3"/>
        <v>0</v>
      </c>
    </row>
    <row r="96" spans="1:8" x14ac:dyDescent="0.25">
      <c r="A96" s="18">
        <v>44693</v>
      </c>
      <c r="B96" t="s">
        <v>42</v>
      </c>
      <c r="C96" s="3">
        <v>75</v>
      </c>
      <c r="D96" t="s">
        <v>12</v>
      </c>
      <c r="E96" s="1">
        <v>6696.45</v>
      </c>
      <c r="G96" s="9"/>
      <c r="H96" s="1">
        <f t="shared" si="3"/>
        <v>0</v>
      </c>
    </row>
    <row r="97" spans="1:10" x14ac:dyDescent="0.25">
      <c r="A97" s="18">
        <v>44693</v>
      </c>
      <c r="B97" t="s">
        <v>43</v>
      </c>
      <c r="C97" s="3">
        <v>20</v>
      </c>
      <c r="D97" t="s">
        <v>12</v>
      </c>
      <c r="E97" s="1">
        <v>5761.15</v>
      </c>
      <c r="G97" s="10"/>
      <c r="H97" s="1">
        <f t="shared" si="3"/>
        <v>0</v>
      </c>
    </row>
    <row r="98" spans="1:10" x14ac:dyDescent="0.25">
      <c r="A98" s="18">
        <v>44728</v>
      </c>
      <c r="B98" t="s">
        <v>42</v>
      </c>
      <c r="C98" s="3">
        <v>75</v>
      </c>
      <c r="D98" t="s">
        <v>12</v>
      </c>
      <c r="E98" s="1">
        <v>6317.7</v>
      </c>
      <c r="G98" s="1">
        <f t="shared" si="2"/>
        <v>6317.7</v>
      </c>
      <c r="H98" s="1">
        <f t="shared" si="3"/>
        <v>0</v>
      </c>
    </row>
    <row r="99" spans="1:10" x14ac:dyDescent="0.25">
      <c r="A99" s="18">
        <v>44856</v>
      </c>
      <c r="B99" t="s">
        <v>38</v>
      </c>
      <c r="C99" s="3">
        <v>6083</v>
      </c>
      <c r="D99" t="s">
        <v>11</v>
      </c>
      <c r="E99" s="1">
        <v>-57476.12</v>
      </c>
      <c r="G99" s="1">
        <f t="shared" si="2"/>
        <v>0</v>
      </c>
      <c r="H99" s="1">
        <f t="shared" si="3"/>
        <v>-57476.12</v>
      </c>
    </row>
    <row r="100" spans="1:10" x14ac:dyDescent="0.25">
      <c r="A100" s="18"/>
      <c r="G100" s="1">
        <f t="shared" si="2"/>
        <v>0</v>
      </c>
      <c r="H100" s="1">
        <f t="shared" si="3"/>
        <v>0</v>
      </c>
    </row>
    <row r="101" spans="1:10" ht="15.75" thickBot="1" x14ac:dyDescent="0.3">
      <c r="A101" s="18"/>
      <c r="E101" s="6">
        <f>SUM(E8:E100)</f>
        <v>73660.50999999998</v>
      </c>
      <c r="G101" s="6">
        <f t="shared" ref="G101:H101" si="4">SUM(G8:G100)</f>
        <v>156685.5</v>
      </c>
      <c r="H101" s="6">
        <f t="shared" si="4"/>
        <v>-252517.27999999997</v>
      </c>
      <c r="J101" s="1">
        <f>H101+G101</f>
        <v>-95831.77999999997</v>
      </c>
    </row>
    <row r="102" spans="1:10" ht="15.75" thickTop="1" x14ac:dyDescent="0.25">
      <c r="A102" s="18"/>
    </row>
    <row r="103" spans="1:10" x14ac:dyDescent="0.25">
      <c r="A103" s="18"/>
      <c r="D103" t="s">
        <v>44</v>
      </c>
      <c r="E103" s="1">
        <v>61768.67</v>
      </c>
      <c r="I103" t="s">
        <v>44</v>
      </c>
      <c r="J103" s="1">
        <v>-103443.67</v>
      </c>
    </row>
    <row r="104" spans="1:10" x14ac:dyDescent="0.25">
      <c r="A104" s="18"/>
      <c r="D104" t="s">
        <v>45</v>
      </c>
      <c r="E104" s="1">
        <f>E103-E101</f>
        <v>-11891.839999999982</v>
      </c>
      <c r="I104" t="s">
        <v>45</v>
      </c>
      <c r="J104" s="1">
        <f>J103-J101</f>
        <v>-7611.8900000000285</v>
      </c>
    </row>
    <row r="105" spans="1:10" x14ac:dyDescent="0.25">
      <c r="A105" s="18"/>
    </row>
    <row r="106" spans="1:10" x14ac:dyDescent="0.25">
      <c r="A106" s="18"/>
      <c r="D106" s="20">
        <v>0.5</v>
      </c>
      <c r="E106" s="1">
        <f>E104/2</f>
        <v>-5945.919999999991</v>
      </c>
    </row>
    <row r="107" spans="1:10" x14ac:dyDescent="0.25">
      <c r="A107" s="18"/>
    </row>
    <row r="108" spans="1:10" x14ac:dyDescent="0.25">
      <c r="A108" s="18"/>
    </row>
    <row r="109" spans="1:10" x14ac:dyDescent="0.25">
      <c r="A109" s="18"/>
    </row>
    <row r="110" spans="1:10" x14ac:dyDescent="0.25">
      <c r="A110" s="18"/>
    </row>
    <row r="111" spans="1:10" x14ac:dyDescent="0.25">
      <c r="A111" s="18"/>
    </row>
    <row r="112" spans="1:10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85B6-E013-4777-B324-4165782A765E}">
  <dimension ref="A1:R1184"/>
  <sheetViews>
    <sheetView tabSelected="1" topLeftCell="A13" workbookViewId="0">
      <selection activeCell="H44" sqref="H44"/>
    </sheetView>
  </sheetViews>
  <sheetFormatPr defaultRowHeight="15" x14ac:dyDescent="0.25"/>
  <cols>
    <col min="1" max="1" width="11" customWidth="1"/>
    <col min="2" max="2" width="9.7109375" bestFit="1" customWidth="1"/>
    <col min="3" max="3" width="10.42578125" style="3" customWidth="1"/>
    <col min="4" max="4" width="10" customWidth="1"/>
    <col min="5" max="5" width="12.28515625" style="1" customWidth="1"/>
    <col min="6" max="6" width="9.140625" style="1"/>
    <col min="7" max="7" width="11.5703125" style="1" customWidth="1"/>
    <col min="8" max="8" width="15.28515625" style="1" customWidth="1"/>
    <col min="9" max="9" width="11.5703125" style="1" bestFit="1" customWidth="1"/>
    <col min="10" max="10" width="12.140625" style="1" customWidth="1"/>
    <col min="11" max="18" width="9.140625" style="1"/>
  </cols>
  <sheetData>
    <row r="1" spans="1:8" x14ac:dyDescent="0.25">
      <c r="A1" s="2"/>
      <c r="B1" s="1"/>
      <c r="D1" s="3"/>
    </row>
    <row r="2" spans="1:8" x14ac:dyDescent="0.25">
      <c r="A2" s="2"/>
      <c r="B2" s="4" t="s">
        <v>0</v>
      </c>
      <c r="D2" s="3"/>
    </row>
    <row r="3" spans="1:8" x14ac:dyDescent="0.25">
      <c r="A3" s="2"/>
      <c r="B3" s="4"/>
      <c r="D3" s="3"/>
    </row>
    <row r="4" spans="1:8" x14ac:dyDescent="0.25">
      <c r="A4" s="2"/>
      <c r="B4" s="4" t="s">
        <v>1</v>
      </c>
      <c r="D4" s="3"/>
    </row>
    <row r="5" spans="1:8" x14ac:dyDescent="0.25">
      <c r="A5" s="2"/>
      <c r="B5" s="4"/>
      <c r="D5" s="3"/>
    </row>
    <row r="6" spans="1:8" x14ac:dyDescent="0.25">
      <c r="A6" s="2"/>
      <c r="B6" s="4" t="s">
        <v>2</v>
      </c>
      <c r="D6" s="3"/>
    </row>
    <row r="7" spans="1:8" x14ac:dyDescent="0.25">
      <c r="A7" s="2" t="s">
        <v>7</v>
      </c>
      <c r="B7" s="1"/>
      <c r="D7" s="3"/>
      <c r="E7" s="1" t="s">
        <v>10</v>
      </c>
    </row>
    <row r="8" spans="1:8" x14ac:dyDescent="0.25">
      <c r="A8" s="2" t="s">
        <v>3</v>
      </c>
      <c r="B8" s="1" t="s">
        <v>4</v>
      </c>
      <c r="C8" s="3" t="s">
        <v>5</v>
      </c>
      <c r="D8" s="3" t="s">
        <v>9</v>
      </c>
      <c r="E8" s="1" t="s">
        <v>8</v>
      </c>
      <c r="G8" s="1" t="s">
        <v>28</v>
      </c>
      <c r="H8" s="1" t="s">
        <v>29</v>
      </c>
    </row>
    <row r="9" spans="1:8" x14ac:dyDescent="0.25">
      <c r="A9" s="2"/>
      <c r="B9" s="1"/>
      <c r="D9" s="3"/>
    </row>
    <row r="10" spans="1:8" x14ac:dyDescent="0.25">
      <c r="A10" s="2">
        <v>44413</v>
      </c>
      <c r="B10" s="1" t="s">
        <v>27</v>
      </c>
      <c r="C10" s="3">
        <v>200</v>
      </c>
      <c r="D10" s="3" t="s">
        <v>12</v>
      </c>
      <c r="E10" s="1">
        <v>13601.95</v>
      </c>
      <c r="G10" s="1">
        <f t="shared" ref="G10:G45" si="0">IF((E10&gt;0),E10,0)</f>
        <v>13601.95</v>
      </c>
      <c r="H10" s="1">
        <f t="shared" ref="H10:H45" si="1">IF((E10&lt;0),E10,0)</f>
        <v>0</v>
      </c>
    </row>
    <row r="11" spans="1:8" x14ac:dyDescent="0.25">
      <c r="A11" s="2">
        <v>44414</v>
      </c>
      <c r="B11" s="1" t="s">
        <v>14</v>
      </c>
      <c r="C11" s="3">
        <v>2400</v>
      </c>
      <c r="D11" s="3" t="s">
        <v>11</v>
      </c>
      <c r="E11" s="1">
        <v>-14250.05</v>
      </c>
      <c r="G11" s="1">
        <f t="shared" si="0"/>
        <v>0</v>
      </c>
      <c r="H11" s="1">
        <f t="shared" si="1"/>
        <v>-14250.05</v>
      </c>
    </row>
    <row r="12" spans="1:8" x14ac:dyDescent="0.25">
      <c r="A12" s="2">
        <v>44417</v>
      </c>
      <c r="B12" s="1" t="s">
        <v>20</v>
      </c>
      <c r="C12" s="3">
        <v>4000</v>
      </c>
      <c r="D12" s="3" t="s">
        <v>12</v>
      </c>
      <c r="E12" s="1">
        <v>6539.95</v>
      </c>
      <c r="G12" s="1">
        <f t="shared" si="0"/>
        <v>6539.95</v>
      </c>
      <c r="H12" s="1">
        <f t="shared" si="1"/>
        <v>0</v>
      </c>
    </row>
    <row r="13" spans="1:8" x14ac:dyDescent="0.25">
      <c r="A13" s="2">
        <v>44418</v>
      </c>
      <c r="B13" s="1" t="s">
        <v>13</v>
      </c>
      <c r="C13" s="3">
        <v>2000</v>
      </c>
      <c r="D13" s="3" t="s">
        <v>11</v>
      </c>
      <c r="E13" s="1">
        <v>-4420.05</v>
      </c>
      <c r="G13" s="1">
        <f t="shared" si="0"/>
        <v>0</v>
      </c>
      <c r="H13" s="1">
        <f t="shared" si="1"/>
        <v>-4420.05</v>
      </c>
    </row>
    <row r="14" spans="1:8" x14ac:dyDescent="0.25">
      <c r="A14" s="2">
        <v>44418</v>
      </c>
      <c r="B14" s="1" t="s">
        <v>14</v>
      </c>
      <c r="C14" s="3">
        <v>1000</v>
      </c>
      <c r="D14" s="3" t="s">
        <v>12</v>
      </c>
      <c r="E14" s="1">
        <v>5989.95</v>
      </c>
      <c r="G14" s="1">
        <f t="shared" si="0"/>
        <v>5989.95</v>
      </c>
      <c r="H14" s="1">
        <f t="shared" si="1"/>
        <v>0</v>
      </c>
    </row>
    <row r="15" spans="1:8" x14ac:dyDescent="0.25">
      <c r="A15" s="2">
        <v>44418</v>
      </c>
      <c r="B15" s="1" t="s">
        <v>22</v>
      </c>
      <c r="C15" s="3">
        <v>1236</v>
      </c>
      <c r="D15" s="3" t="s">
        <v>11</v>
      </c>
      <c r="E15" s="1">
        <v>-15531.29</v>
      </c>
      <c r="G15" s="1">
        <f t="shared" si="0"/>
        <v>0</v>
      </c>
      <c r="H15" s="1">
        <f t="shared" si="1"/>
        <v>-15531.29</v>
      </c>
    </row>
    <row r="16" spans="1:8" x14ac:dyDescent="0.25">
      <c r="A16" s="2">
        <v>44418</v>
      </c>
      <c r="B16" s="1" t="s">
        <v>27</v>
      </c>
      <c r="C16" s="3">
        <v>100</v>
      </c>
      <c r="D16" s="3" t="s">
        <v>12</v>
      </c>
      <c r="E16" s="1">
        <v>6816.95</v>
      </c>
      <c r="G16" s="1">
        <f t="shared" si="0"/>
        <v>6816.95</v>
      </c>
      <c r="H16" s="1">
        <f t="shared" si="1"/>
        <v>0</v>
      </c>
    </row>
    <row r="17" spans="1:12" x14ac:dyDescent="0.25">
      <c r="A17" s="18">
        <v>44418</v>
      </c>
      <c r="B17" t="s">
        <v>38</v>
      </c>
      <c r="C17" s="3">
        <v>500</v>
      </c>
      <c r="D17" t="s">
        <v>12</v>
      </c>
      <c r="E17" s="1">
        <v>4824.95</v>
      </c>
      <c r="G17" s="1">
        <f t="shared" si="0"/>
        <v>4824.95</v>
      </c>
      <c r="H17" s="1">
        <f t="shared" si="1"/>
        <v>0</v>
      </c>
    </row>
    <row r="18" spans="1:12" x14ac:dyDescent="0.25">
      <c r="A18" s="18">
        <v>44418</v>
      </c>
      <c r="B18" t="s">
        <v>42</v>
      </c>
      <c r="C18" s="3">
        <v>100</v>
      </c>
      <c r="D18" t="s">
        <v>12</v>
      </c>
      <c r="E18" s="1">
        <v>9623.9500000000007</v>
      </c>
      <c r="G18" s="1">
        <f t="shared" si="0"/>
        <v>9623.9500000000007</v>
      </c>
      <c r="H18" s="1">
        <f t="shared" si="1"/>
        <v>0</v>
      </c>
    </row>
    <row r="19" spans="1:12" x14ac:dyDescent="0.25">
      <c r="A19" s="2">
        <v>44419</v>
      </c>
      <c r="B19" s="1" t="s">
        <v>14</v>
      </c>
      <c r="C19" s="3">
        <v>1000</v>
      </c>
      <c r="D19" s="3" t="s">
        <v>12</v>
      </c>
      <c r="E19" s="1">
        <v>5799.95</v>
      </c>
      <c r="G19" s="1">
        <f t="shared" si="0"/>
        <v>5799.95</v>
      </c>
      <c r="H19" s="1">
        <f t="shared" si="1"/>
        <v>0</v>
      </c>
      <c r="L19" s="5"/>
    </row>
    <row r="20" spans="1:12" x14ac:dyDescent="0.25">
      <c r="A20" s="2">
        <v>44419</v>
      </c>
      <c r="B20" s="1" t="s">
        <v>16</v>
      </c>
      <c r="C20" s="3">
        <v>200</v>
      </c>
      <c r="D20" s="3" t="s">
        <v>12</v>
      </c>
      <c r="E20" s="1">
        <v>4921.95</v>
      </c>
      <c r="G20" s="1">
        <f t="shared" si="0"/>
        <v>4921.95</v>
      </c>
      <c r="H20" s="1">
        <f t="shared" si="1"/>
        <v>0</v>
      </c>
    </row>
    <row r="21" spans="1:12" x14ac:dyDescent="0.25">
      <c r="A21" s="2">
        <v>44419</v>
      </c>
      <c r="B21" s="1" t="s">
        <v>20</v>
      </c>
      <c r="C21" s="3">
        <v>4000</v>
      </c>
      <c r="D21" s="3" t="s">
        <v>12</v>
      </c>
      <c r="E21" s="1">
        <v>6559.95</v>
      </c>
      <c r="G21" s="1">
        <f t="shared" si="0"/>
        <v>6559.95</v>
      </c>
      <c r="H21" s="1">
        <f t="shared" si="1"/>
        <v>0</v>
      </c>
    </row>
    <row r="22" spans="1:12" x14ac:dyDescent="0.25">
      <c r="A22" s="2">
        <v>44419</v>
      </c>
      <c r="B22" s="1" t="s">
        <v>22</v>
      </c>
      <c r="C22" s="3">
        <v>900</v>
      </c>
      <c r="D22" s="3" t="s">
        <v>11</v>
      </c>
      <c r="E22" s="1">
        <v>-11265.05</v>
      </c>
      <c r="G22" s="1">
        <f t="shared" si="0"/>
        <v>0</v>
      </c>
      <c r="H22" s="1">
        <f t="shared" si="1"/>
        <v>-11265.05</v>
      </c>
    </row>
    <row r="23" spans="1:12" x14ac:dyDescent="0.25">
      <c r="A23" s="2">
        <v>44441</v>
      </c>
      <c r="B23" s="1" t="s">
        <v>15</v>
      </c>
      <c r="C23" s="3">
        <v>3000</v>
      </c>
      <c r="D23" s="3" t="s">
        <v>12</v>
      </c>
      <c r="E23" s="1">
        <v>4954.95</v>
      </c>
      <c r="G23" s="1">
        <f t="shared" si="0"/>
        <v>4954.95</v>
      </c>
      <c r="H23" s="1">
        <f t="shared" si="1"/>
        <v>0</v>
      </c>
    </row>
    <row r="24" spans="1:12" x14ac:dyDescent="0.25">
      <c r="A24" s="2">
        <v>44441</v>
      </c>
      <c r="B24" s="1" t="s">
        <v>16</v>
      </c>
      <c r="C24" s="3">
        <v>200</v>
      </c>
      <c r="D24" s="3" t="s">
        <v>12</v>
      </c>
      <c r="E24" s="1">
        <v>4809.95</v>
      </c>
      <c r="G24" s="1">
        <f t="shared" si="0"/>
        <v>4809.95</v>
      </c>
      <c r="H24" s="1">
        <f t="shared" si="1"/>
        <v>0</v>
      </c>
    </row>
    <row r="25" spans="1:12" x14ac:dyDescent="0.25">
      <c r="A25" s="2">
        <v>44441</v>
      </c>
      <c r="B25" s="1" t="s">
        <v>27</v>
      </c>
      <c r="C25" s="3">
        <v>100</v>
      </c>
      <c r="D25" s="3" t="s">
        <v>12</v>
      </c>
      <c r="E25" s="1">
        <v>6701.85</v>
      </c>
      <c r="G25" s="1">
        <f t="shared" si="0"/>
        <v>6701.85</v>
      </c>
      <c r="H25" s="1">
        <f t="shared" si="1"/>
        <v>0</v>
      </c>
    </row>
    <row r="26" spans="1:12" x14ac:dyDescent="0.25">
      <c r="A26" s="18">
        <v>44441</v>
      </c>
      <c r="B26" t="s">
        <v>38</v>
      </c>
      <c r="C26" s="3">
        <v>500</v>
      </c>
      <c r="D26" t="s">
        <v>12</v>
      </c>
      <c r="E26" s="1">
        <v>4739.95</v>
      </c>
      <c r="G26" s="1">
        <f t="shared" si="0"/>
        <v>4739.95</v>
      </c>
      <c r="H26" s="1">
        <f t="shared" si="1"/>
        <v>0</v>
      </c>
    </row>
    <row r="27" spans="1:12" x14ac:dyDescent="0.25">
      <c r="A27" s="18">
        <v>44441</v>
      </c>
      <c r="B27" t="s">
        <v>39</v>
      </c>
      <c r="C27" s="3">
        <v>1000</v>
      </c>
      <c r="D27" s="19" t="s">
        <v>12</v>
      </c>
      <c r="E27" s="1">
        <v>5269.95</v>
      </c>
      <c r="G27" s="1">
        <f t="shared" si="0"/>
        <v>5269.95</v>
      </c>
      <c r="H27" s="1">
        <f t="shared" si="1"/>
        <v>0</v>
      </c>
    </row>
    <row r="28" spans="1:12" x14ac:dyDescent="0.25">
      <c r="A28" s="18">
        <v>44441</v>
      </c>
      <c r="B28" t="s">
        <v>42</v>
      </c>
      <c r="C28" s="3">
        <v>500</v>
      </c>
      <c r="D28" t="s">
        <v>11</v>
      </c>
      <c r="E28" s="1">
        <v>-48486.74</v>
      </c>
      <c r="G28" s="1">
        <f t="shared" si="0"/>
        <v>0</v>
      </c>
      <c r="H28" s="1">
        <f t="shared" si="1"/>
        <v>-48486.74</v>
      </c>
    </row>
    <row r="29" spans="1:12" x14ac:dyDescent="0.25">
      <c r="A29" s="2">
        <v>44461</v>
      </c>
      <c r="B29" s="1" t="s">
        <v>23</v>
      </c>
      <c r="C29" s="3">
        <v>200</v>
      </c>
      <c r="D29" s="3" t="s">
        <v>12</v>
      </c>
      <c r="E29" s="1">
        <v>4991.95</v>
      </c>
      <c r="G29" s="1">
        <f t="shared" si="0"/>
        <v>4991.95</v>
      </c>
      <c r="H29" s="1">
        <f t="shared" si="1"/>
        <v>0</v>
      </c>
    </row>
    <row r="30" spans="1:12" x14ac:dyDescent="0.25">
      <c r="A30" s="2">
        <v>44491</v>
      </c>
      <c r="B30" s="1" t="s">
        <v>15</v>
      </c>
      <c r="C30" s="3">
        <v>6000</v>
      </c>
      <c r="D30" s="3" t="s">
        <v>11</v>
      </c>
      <c r="E30" s="1">
        <v>-9790.0499999999993</v>
      </c>
      <c r="G30" s="1">
        <f t="shared" si="0"/>
        <v>0</v>
      </c>
      <c r="H30" s="1">
        <f t="shared" si="1"/>
        <v>-9790.0499999999993</v>
      </c>
    </row>
    <row r="31" spans="1:12" x14ac:dyDescent="0.25">
      <c r="A31" s="18">
        <v>44491</v>
      </c>
      <c r="B31" t="s">
        <v>38</v>
      </c>
      <c r="C31" s="3">
        <v>6083</v>
      </c>
      <c r="D31" t="s">
        <v>11</v>
      </c>
      <c r="E31" s="1">
        <v>-57476.12</v>
      </c>
      <c r="G31" s="1">
        <f t="shared" si="0"/>
        <v>0</v>
      </c>
      <c r="H31" s="1">
        <f t="shared" si="1"/>
        <v>-57476.12</v>
      </c>
    </row>
    <row r="32" spans="1:12" x14ac:dyDescent="0.25">
      <c r="A32" s="2">
        <v>44494</v>
      </c>
      <c r="B32" s="1" t="s">
        <v>15</v>
      </c>
      <c r="C32" s="3">
        <v>9000</v>
      </c>
      <c r="D32" s="3" t="s">
        <v>11</v>
      </c>
      <c r="E32" s="1">
        <v>-14570</v>
      </c>
      <c r="G32" s="1">
        <f t="shared" si="0"/>
        <v>0</v>
      </c>
      <c r="H32" s="1">
        <f t="shared" si="1"/>
        <v>-14570</v>
      </c>
    </row>
    <row r="33" spans="1:12" x14ac:dyDescent="0.25">
      <c r="A33" s="2">
        <v>44495</v>
      </c>
      <c r="B33" s="1" t="s">
        <v>23</v>
      </c>
      <c r="C33" s="3">
        <v>200</v>
      </c>
      <c r="D33" s="3" t="s">
        <v>12</v>
      </c>
      <c r="E33" s="1">
        <v>4807.95</v>
      </c>
      <c r="G33" s="1">
        <f t="shared" si="0"/>
        <v>4807.95</v>
      </c>
      <c r="H33" s="1">
        <f t="shared" si="1"/>
        <v>0</v>
      </c>
    </row>
    <row r="34" spans="1:12" x14ac:dyDescent="0.25">
      <c r="A34" s="2">
        <v>44496</v>
      </c>
      <c r="B34" s="1" t="s">
        <v>15</v>
      </c>
      <c r="C34" s="3">
        <v>18555</v>
      </c>
      <c r="D34" s="3" t="s">
        <v>11</v>
      </c>
      <c r="E34" s="1">
        <v>-30301.02</v>
      </c>
      <c r="G34" s="1">
        <f t="shared" si="0"/>
        <v>0</v>
      </c>
      <c r="H34" s="1">
        <f t="shared" si="1"/>
        <v>-30301.02</v>
      </c>
    </row>
    <row r="35" spans="1:12" x14ac:dyDescent="0.25">
      <c r="A35" s="2">
        <v>44497</v>
      </c>
      <c r="B35" s="1" t="s">
        <v>16</v>
      </c>
      <c r="C35" s="3">
        <v>200</v>
      </c>
      <c r="D35" s="3" t="s">
        <v>12</v>
      </c>
      <c r="E35" s="1">
        <v>4891.95</v>
      </c>
      <c r="G35" s="1">
        <f t="shared" si="0"/>
        <v>4891.95</v>
      </c>
      <c r="H35" s="1">
        <f t="shared" si="1"/>
        <v>0</v>
      </c>
    </row>
    <row r="36" spans="1:12" x14ac:dyDescent="0.25">
      <c r="A36" s="18">
        <v>44497</v>
      </c>
      <c r="B36" t="s">
        <v>39</v>
      </c>
      <c r="C36" s="3">
        <v>1000</v>
      </c>
      <c r="D36" t="s">
        <v>12</v>
      </c>
      <c r="E36" s="1">
        <v>4979.95</v>
      </c>
      <c r="G36" s="1">
        <f t="shared" si="0"/>
        <v>4979.95</v>
      </c>
      <c r="H36" s="1">
        <f t="shared" si="1"/>
        <v>0</v>
      </c>
    </row>
    <row r="37" spans="1:12" x14ac:dyDescent="0.25">
      <c r="A37" s="2">
        <v>44515</v>
      </c>
      <c r="B37" s="1" t="s">
        <v>16</v>
      </c>
      <c r="C37" s="3">
        <v>200</v>
      </c>
      <c r="D37" s="3" t="s">
        <v>12</v>
      </c>
      <c r="E37" s="1">
        <v>4569.95</v>
      </c>
      <c r="G37" s="1">
        <f t="shared" si="0"/>
        <v>4569.95</v>
      </c>
      <c r="H37" s="1">
        <f t="shared" si="1"/>
        <v>0</v>
      </c>
    </row>
    <row r="38" spans="1:12" x14ac:dyDescent="0.25">
      <c r="A38" s="2">
        <v>44515</v>
      </c>
      <c r="B38" s="1" t="s">
        <v>23</v>
      </c>
      <c r="C38" s="3">
        <v>1200</v>
      </c>
      <c r="D38" s="3" t="s">
        <v>11</v>
      </c>
      <c r="E38" s="1">
        <v>-30287.61</v>
      </c>
      <c r="G38" s="1">
        <f t="shared" si="0"/>
        <v>0</v>
      </c>
      <c r="H38" s="1">
        <f t="shared" si="1"/>
        <v>-30287.61</v>
      </c>
    </row>
    <row r="39" spans="1:12" x14ac:dyDescent="0.25">
      <c r="A39" s="18">
        <v>44515</v>
      </c>
      <c r="B39" t="s">
        <v>39</v>
      </c>
      <c r="C39" s="3">
        <v>1000</v>
      </c>
      <c r="D39" t="s">
        <v>12</v>
      </c>
      <c r="E39" s="1">
        <v>4819.95</v>
      </c>
      <c r="G39" s="1">
        <f t="shared" si="0"/>
        <v>4819.95</v>
      </c>
      <c r="H39" s="1">
        <f t="shared" si="1"/>
        <v>0</v>
      </c>
    </row>
    <row r="40" spans="1:12" x14ac:dyDescent="0.25">
      <c r="A40" s="2">
        <v>44518</v>
      </c>
      <c r="B40" s="1" t="s">
        <v>20</v>
      </c>
      <c r="C40" s="3">
        <v>4000</v>
      </c>
      <c r="D40" s="3" t="s">
        <v>11</v>
      </c>
      <c r="E40" s="1">
        <v>-6540.05</v>
      </c>
      <c r="G40" s="1">
        <f t="shared" si="0"/>
        <v>0</v>
      </c>
      <c r="H40" s="1">
        <f t="shared" si="1"/>
        <v>-6540.05</v>
      </c>
    </row>
    <row r="41" spans="1:12" x14ac:dyDescent="0.25">
      <c r="A41" s="2">
        <v>44518</v>
      </c>
      <c r="B41" s="1" t="s">
        <v>20</v>
      </c>
      <c r="C41" s="3">
        <v>4000</v>
      </c>
      <c r="D41" s="3" t="s">
        <v>11</v>
      </c>
      <c r="E41" s="1">
        <v>-6520.05</v>
      </c>
      <c r="G41" s="1">
        <f t="shared" si="0"/>
        <v>0</v>
      </c>
      <c r="H41" s="1">
        <f t="shared" si="1"/>
        <v>-6520.05</v>
      </c>
    </row>
    <row r="42" spans="1:12" x14ac:dyDescent="0.25">
      <c r="A42" s="18">
        <v>44518</v>
      </c>
      <c r="B42" t="s">
        <v>39</v>
      </c>
      <c r="C42" s="3">
        <v>1000</v>
      </c>
      <c r="D42" t="s">
        <v>12</v>
      </c>
      <c r="E42" s="1">
        <v>4729.95</v>
      </c>
      <c r="G42" s="1">
        <f t="shared" si="0"/>
        <v>4729.95</v>
      </c>
      <c r="H42" s="1">
        <f t="shared" si="1"/>
        <v>0</v>
      </c>
    </row>
    <row r="43" spans="1:12" x14ac:dyDescent="0.25">
      <c r="A43" s="2">
        <v>44538</v>
      </c>
      <c r="B43" s="1" t="s">
        <v>14</v>
      </c>
      <c r="C43" s="3">
        <v>1000</v>
      </c>
      <c r="D43" s="3" t="s">
        <v>12</v>
      </c>
      <c r="E43" s="1">
        <v>5419.95</v>
      </c>
      <c r="G43" s="21">
        <f t="shared" si="0"/>
        <v>5419.95</v>
      </c>
      <c r="H43" s="1">
        <f t="shared" si="1"/>
        <v>0</v>
      </c>
      <c r="L43" s="5"/>
    </row>
    <row r="44" spans="1:12" x14ac:dyDescent="0.25">
      <c r="A44" s="2">
        <v>44585</v>
      </c>
      <c r="B44" s="1" t="s">
        <v>27</v>
      </c>
      <c r="C44" s="3">
        <v>6</v>
      </c>
      <c r="D44" s="3" t="s">
        <v>11</v>
      </c>
      <c r="E44" s="1">
        <f>-384.9*8</f>
        <v>-3079.2</v>
      </c>
      <c r="G44" s="1">
        <f t="shared" si="0"/>
        <v>0</v>
      </c>
      <c r="H44" s="1">
        <f t="shared" si="1"/>
        <v>-3079.2</v>
      </c>
    </row>
    <row r="45" spans="1:12" x14ac:dyDescent="0.25">
      <c r="A45" s="18">
        <v>44728</v>
      </c>
      <c r="B45" t="s">
        <v>42</v>
      </c>
      <c r="C45" s="3">
        <v>75</v>
      </c>
      <c r="D45" t="s">
        <v>12</v>
      </c>
      <c r="E45" s="1">
        <v>6317.7</v>
      </c>
      <c r="G45" s="1">
        <f t="shared" si="0"/>
        <v>6317.7</v>
      </c>
      <c r="H45" s="1">
        <f t="shared" si="1"/>
        <v>0</v>
      </c>
    </row>
    <row r="46" spans="1:12" x14ac:dyDescent="0.25">
      <c r="A46" s="18"/>
      <c r="G46" s="1">
        <f t="shared" ref="G46" si="2">IF((E46&gt;0),E46,0)</f>
        <v>0</v>
      </c>
      <c r="H46" s="1">
        <f t="shared" ref="H46" si="3">IF((E46&lt;0),E46,0)</f>
        <v>0</v>
      </c>
    </row>
    <row r="47" spans="1:12" ht="15.75" thickBot="1" x14ac:dyDescent="0.3">
      <c r="A47" s="18"/>
      <c r="E47" s="6">
        <f>SUM(E8:E46)</f>
        <v>-115831.78000000003</v>
      </c>
      <c r="G47" s="6">
        <f t="shared" ref="G47:H47" si="4">SUM(G8:G46)</f>
        <v>136685.49999999997</v>
      </c>
      <c r="H47" s="6">
        <f t="shared" si="4"/>
        <v>-252517.27999999997</v>
      </c>
      <c r="J47" s="1">
        <f>H47+G47</f>
        <v>-115831.78</v>
      </c>
    </row>
    <row r="48" spans="1:12" ht="15.75" thickTop="1" x14ac:dyDescent="0.25">
      <c r="A48" s="18"/>
    </row>
    <row r="49" spans="1:10" x14ac:dyDescent="0.25">
      <c r="A49" s="18"/>
      <c r="D49" t="s">
        <v>44</v>
      </c>
      <c r="E49" s="1">
        <v>61768.67</v>
      </c>
      <c r="I49" t="s">
        <v>44</v>
      </c>
      <c r="J49" s="1">
        <v>-103381.56</v>
      </c>
    </row>
    <row r="50" spans="1:10" x14ac:dyDescent="0.25">
      <c r="A50" s="18"/>
      <c r="D50" t="s">
        <v>45</v>
      </c>
      <c r="E50" s="1">
        <f>E49-E47</f>
        <v>177600.45</v>
      </c>
      <c r="I50" t="s">
        <v>45</v>
      </c>
      <c r="J50" s="1">
        <f>J49-J47</f>
        <v>12450.220000000001</v>
      </c>
    </row>
    <row r="51" spans="1:10" x14ac:dyDescent="0.25">
      <c r="A51" s="18"/>
    </row>
    <row r="52" spans="1:10" x14ac:dyDescent="0.25">
      <c r="A52" s="18"/>
      <c r="D52" s="20">
        <v>0.5</v>
      </c>
      <c r="E52" s="1">
        <f>E50/2</f>
        <v>88800.225000000006</v>
      </c>
    </row>
    <row r="53" spans="1:10" x14ac:dyDescent="0.25">
      <c r="A53" s="18"/>
    </row>
    <row r="54" spans="1:10" x14ac:dyDescent="0.25">
      <c r="A54" s="18"/>
    </row>
    <row r="55" spans="1:10" x14ac:dyDescent="0.25">
      <c r="A55" s="18"/>
    </row>
    <row r="56" spans="1:10" x14ac:dyDescent="0.25">
      <c r="A56" s="18"/>
    </row>
    <row r="57" spans="1:10" x14ac:dyDescent="0.25">
      <c r="A57" s="18"/>
    </row>
    <row r="58" spans="1:10" x14ac:dyDescent="0.25">
      <c r="A58" s="18"/>
    </row>
    <row r="59" spans="1:10" x14ac:dyDescent="0.25">
      <c r="A59" s="18"/>
    </row>
    <row r="60" spans="1:10" x14ac:dyDescent="0.25">
      <c r="A60" s="18"/>
    </row>
    <row r="61" spans="1:10" x14ac:dyDescent="0.25">
      <c r="A61" s="18"/>
    </row>
    <row r="62" spans="1:10" x14ac:dyDescent="0.25">
      <c r="A62" s="18"/>
    </row>
    <row r="63" spans="1:10" x14ac:dyDescent="0.25">
      <c r="A63" s="18"/>
    </row>
    <row r="64" spans="1:10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8"/>
    </row>
    <row r="84" spans="1:1" x14ac:dyDescent="0.25">
      <c r="A84" s="18"/>
    </row>
    <row r="85" spans="1:1" x14ac:dyDescent="0.25">
      <c r="A85" s="18"/>
    </row>
    <row r="86" spans="1:1" x14ac:dyDescent="0.25">
      <c r="A86" s="18"/>
    </row>
    <row r="87" spans="1:1" x14ac:dyDescent="0.25">
      <c r="A87" s="18"/>
    </row>
    <row r="88" spans="1:1" x14ac:dyDescent="0.25">
      <c r="A88" s="18"/>
    </row>
    <row r="89" spans="1:1" x14ac:dyDescent="0.25">
      <c r="A89" s="18"/>
    </row>
    <row r="90" spans="1:1" x14ac:dyDescent="0.25">
      <c r="A90" s="18"/>
    </row>
    <row r="91" spans="1:1" x14ac:dyDescent="0.25">
      <c r="A91" s="18"/>
    </row>
    <row r="92" spans="1:1" x14ac:dyDescent="0.25">
      <c r="A92" s="18"/>
    </row>
    <row r="93" spans="1:1" x14ac:dyDescent="0.25">
      <c r="A93" s="18"/>
    </row>
    <row r="94" spans="1:1" x14ac:dyDescent="0.25">
      <c r="A94" s="18"/>
    </row>
    <row r="95" spans="1:1" x14ac:dyDescent="0.25">
      <c r="A95" s="18"/>
    </row>
    <row r="96" spans="1:1" x14ac:dyDescent="0.25">
      <c r="A96" s="18"/>
    </row>
    <row r="97" spans="1:1" x14ac:dyDescent="0.25">
      <c r="A97" s="18"/>
    </row>
    <row r="98" spans="1:1" x14ac:dyDescent="0.25">
      <c r="A98" s="18"/>
    </row>
    <row r="99" spans="1:1" x14ac:dyDescent="0.25">
      <c r="A99" s="18"/>
    </row>
    <row r="100" spans="1:1" x14ac:dyDescent="0.25">
      <c r="A100" s="18"/>
    </row>
    <row r="101" spans="1:1" x14ac:dyDescent="0.25">
      <c r="A101" s="18"/>
    </row>
    <row r="102" spans="1:1" x14ac:dyDescent="0.25">
      <c r="A102" s="18"/>
    </row>
    <row r="103" spans="1:1" x14ac:dyDescent="0.25">
      <c r="A103" s="18"/>
    </row>
    <row r="104" spans="1:1" x14ac:dyDescent="0.25">
      <c r="A104" s="18"/>
    </row>
    <row r="105" spans="1:1" x14ac:dyDescent="0.25">
      <c r="A105" s="18"/>
    </row>
    <row r="106" spans="1:1" x14ac:dyDescent="0.25">
      <c r="A106" s="18"/>
    </row>
    <row r="107" spans="1:1" x14ac:dyDescent="0.25">
      <c r="A107" s="18"/>
    </row>
    <row r="108" spans="1:1" x14ac:dyDescent="0.25">
      <c r="A108" s="18"/>
    </row>
    <row r="109" spans="1:1" x14ac:dyDescent="0.25">
      <c r="A109" s="18"/>
    </row>
    <row r="110" spans="1:1" x14ac:dyDescent="0.25">
      <c r="A110" s="18"/>
    </row>
    <row r="111" spans="1:1" x14ac:dyDescent="0.25">
      <c r="A111" s="18"/>
    </row>
    <row r="112" spans="1: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  <row r="153" spans="1:1" x14ac:dyDescent="0.25">
      <c r="A153" s="18"/>
    </row>
    <row r="154" spans="1:1" x14ac:dyDescent="0.25">
      <c r="A154" s="18"/>
    </row>
    <row r="155" spans="1:1" x14ac:dyDescent="0.25">
      <c r="A155" s="18"/>
    </row>
    <row r="156" spans="1:1" x14ac:dyDescent="0.25">
      <c r="A156" s="18"/>
    </row>
    <row r="157" spans="1:1" x14ac:dyDescent="0.25">
      <c r="A157" s="18"/>
    </row>
    <row r="158" spans="1:1" x14ac:dyDescent="0.25">
      <c r="A158" s="18"/>
    </row>
    <row r="159" spans="1:1" x14ac:dyDescent="0.25">
      <c r="A159" s="18"/>
    </row>
    <row r="160" spans="1:1" x14ac:dyDescent="0.25">
      <c r="A160" s="18"/>
    </row>
    <row r="161" spans="1:1" x14ac:dyDescent="0.25">
      <c r="A161" s="18"/>
    </row>
    <row r="162" spans="1:1" x14ac:dyDescent="0.25">
      <c r="A162" s="18"/>
    </row>
    <row r="163" spans="1:1" x14ac:dyDescent="0.25">
      <c r="A163" s="18"/>
    </row>
    <row r="164" spans="1:1" x14ac:dyDescent="0.25">
      <c r="A164" s="18"/>
    </row>
    <row r="165" spans="1:1" x14ac:dyDescent="0.25">
      <c r="A165" s="18"/>
    </row>
    <row r="166" spans="1:1" x14ac:dyDescent="0.25">
      <c r="A166" s="18"/>
    </row>
    <row r="167" spans="1:1" x14ac:dyDescent="0.25">
      <c r="A167" s="18"/>
    </row>
    <row r="168" spans="1:1" x14ac:dyDescent="0.25">
      <c r="A168" s="18"/>
    </row>
    <row r="169" spans="1:1" x14ac:dyDescent="0.25">
      <c r="A169" s="18"/>
    </row>
    <row r="170" spans="1:1" x14ac:dyDescent="0.25">
      <c r="A170" s="18"/>
    </row>
    <row r="171" spans="1:1" x14ac:dyDescent="0.25">
      <c r="A171" s="18"/>
    </row>
    <row r="172" spans="1:1" x14ac:dyDescent="0.25">
      <c r="A172" s="18"/>
    </row>
    <row r="173" spans="1:1" x14ac:dyDescent="0.25">
      <c r="A173" s="18"/>
    </row>
    <row r="174" spans="1:1" x14ac:dyDescent="0.25">
      <c r="A174" s="18"/>
    </row>
    <row r="175" spans="1:1" x14ac:dyDescent="0.25">
      <c r="A175" s="18"/>
    </row>
    <row r="176" spans="1:1" x14ac:dyDescent="0.25">
      <c r="A176" s="18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  <row r="190" spans="1:1" x14ac:dyDescent="0.25">
      <c r="A190" s="18"/>
    </row>
    <row r="191" spans="1:1" x14ac:dyDescent="0.25">
      <c r="A191" s="18"/>
    </row>
    <row r="192" spans="1:1" x14ac:dyDescent="0.25">
      <c r="A192" s="18"/>
    </row>
    <row r="193" spans="1:1" x14ac:dyDescent="0.25">
      <c r="A193" s="18"/>
    </row>
    <row r="194" spans="1:1" x14ac:dyDescent="0.25">
      <c r="A194" s="18"/>
    </row>
    <row r="195" spans="1:1" x14ac:dyDescent="0.25">
      <c r="A195" s="18"/>
    </row>
    <row r="196" spans="1:1" x14ac:dyDescent="0.25">
      <c r="A196" s="18"/>
    </row>
    <row r="197" spans="1:1" x14ac:dyDescent="0.25">
      <c r="A197" s="18"/>
    </row>
    <row r="198" spans="1:1" x14ac:dyDescent="0.25">
      <c r="A198" s="18"/>
    </row>
    <row r="199" spans="1:1" x14ac:dyDescent="0.25">
      <c r="A199" s="18"/>
    </row>
    <row r="200" spans="1:1" x14ac:dyDescent="0.25">
      <c r="A200" s="18"/>
    </row>
    <row r="201" spans="1:1" x14ac:dyDescent="0.25">
      <c r="A201" s="18"/>
    </row>
    <row r="202" spans="1:1" x14ac:dyDescent="0.25">
      <c r="A202" s="18"/>
    </row>
    <row r="203" spans="1:1" x14ac:dyDescent="0.25">
      <c r="A203" s="18"/>
    </row>
    <row r="204" spans="1:1" x14ac:dyDescent="0.25">
      <c r="A204" s="18"/>
    </row>
    <row r="205" spans="1:1" x14ac:dyDescent="0.25">
      <c r="A205" s="18"/>
    </row>
    <row r="206" spans="1:1" x14ac:dyDescent="0.25">
      <c r="A206" s="18"/>
    </row>
    <row r="207" spans="1:1" x14ac:dyDescent="0.25">
      <c r="A207" s="18"/>
    </row>
    <row r="208" spans="1:1" x14ac:dyDescent="0.25">
      <c r="A208" s="18"/>
    </row>
    <row r="209" spans="1:1" x14ac:dyDescent="0.25">
      <c r="A209" s="18"/>
    </row>
    <row r="210" spans="1:1" x14ac:dyDescent="0.25">
      <c r="A210" s="18"/>
    </row>
    <row r="211" spans="1:1" x14ac:dyDescent="0.25">
      <c r="A211" s="18"/>
    </row>
    <row r="212" spans="1:1" x14ac:dyDescent="0.25">
      <c r="A212" s="18"/>
    </row>
    <row r="213" spans="1:1" x14ac:dyDescent="0.25">
      <c r="A213" s="18"/>
    </row>
    <row r="214" spans="1:1" x14ac:dyDescent="0.25">
      <c r="A214" s="18"/>
    </row>
    <row r="215" spans="1:1" x14ac:dyDescent="0.25">
      <c r="A215" s="18"/>
    </row>
    <row r="216" spans="1:1" x14ac:dyDescent="0.25">
      <c r="A216" s="18"/>
    </row>
    <row r="217" spans="1:1" x14ac:dyDescent="0.25">
      <c r="A217" s="18"/>
    </row>
    <row r="218" spans="1:1" x14ac:dyDescent="0.25">
      <c r="A218" s="18"/>
    </row>
    <row r="219" spans="1:1" x14ac:dyDescent="0.25">
      <c r="A219" s="18"/>
    </row>
    <row r="220" spans="1:1" x14ac:dyDescent="0.25">
      <c r="A220" s="18"/>
    </row>
    <row r="221" spans="1:1" x14ac:dyDescent="0.25">
      <c r="A221" s="18"/>
    </row>
    <row r="222" spans="1:1" x14ac:dyDescent="0.25">
      <c r="A222" s="18"/>
    </row>
    <row r="223" spans="1:1" x14ac:dyDescent="0.25">
      <c r="A223" s="18"/>
    </row>
    <row r="224" spans="1:1" x14ac:dyDescent="0.25">
      <c r="A224" s="18"/>
    </row>
    <row r="225" spans="1:1" x14ac:dyDescent="0.25">
      <c r="A225" s="18"/>
    </row>
    <row r="226" spans="1:1" x14ac:dyDescent="0.25">
      <c r="A226" s="18"/>
    </row>
    <row r="227" spans="1:1" x14ac:dyDescent="0.25">
      <c r="A227" s="18"/>
    </row>
    <row r="228" spans="1:1" x14ac:dyDescent="0.25">
      <c r="A228" s="18"/>
    </row>
    <row r="229" spans="1:1" x14ac:dyDescent="0.25">
      <c r="A229" s="18"/>
    </row>
    <row r="230" spans="1:1" x14ac:dyDescent="0.25">
      <c r="A230" s="18"/>
    </row>
    <row r="231" spans="1:1" x14ac:dyDescent="0.25">
      <c r="A231" s="18"/>
    </row>
    <row r="232" spans="1:1" x14ac:dyDescent="0.25">
      <c r="A232" s="18"/>
    </row>
    <row r="233" spans="1:1" x14ac:dyDescent="0.25">
      <c r="A233" s="18"/>
    </row>
    <row r="234" spans="1:1" x14ac:dyDescent="0.25">
      <c r="A234" s="18"/>
    </row>
    <row r="235" spans="1:1" x14ac:dyDescent="0.25">
      <c r="A235" s="18"/>
    </row>
    <row r="236" spans="1:1" x14ac:dyDescent="0.25">
      <c r="A236" s="18"/>
    </row>
    <row r="237" spans="1:1" x14ac:dyDescent="0.25">
      <c r="A237" s="18"/>
    </row>
    <row r="238" spans="1:1" x14ac:dyDescent="0.25">
      <c r="A238" s="18"/>
    </row>
    <row r="239" spans="1:1" x14ac:dyDescent="0.25">
      <c r="A239" s="18"/>
    </row>
    <row r="240" spans="1:1" x14ac:dyDescent="0.25">
      <c r="A240" s="18"/>
    </row>
    <row r="241" spans="1:1" x14ac:dyDescent="0.25">
      <c r="A241" s="18"/>
    </row>
    <row r="242" spans="1:1" x14ac:dyDescent="0.25">
      <c r="A242" s="18"/>
    </row>
    <row r="243" spans="1:1" x14ac:dyDescent="0.25">
      <c r="A243" s="18"/>
    </row>
    <row r="244" spans="1:1" x14ac:dyDescent="0.25">
      <c r="A244" s="18"/>
    </row>
    <row r="245" spans="1:1" x14ac:dyDescent="0.25">
      <c r="A245" s="18"/>
    </row>
    <row r="246" spans="1:1" x14ac:dyDescent="0.25">
      <c r="A246" s="18"/>
    </row>
    <row r="247" spans="1:1" x14ac:dyDescent="0.25">
      <c r="A247" s="18"/>
    </row>
    <row r="248" spans="1:1" x14ac:dyDescent="0.25">
      <c r="A248" s="18"/>
    </row>
    <row r="249" spans="1:1" x14ac:dyDescent="0.25">
      <c r="A249" s="18"/>
    </row>
    <row r="250" spans="1:1" x14ac:dyDescent="0.25">
      <c r="A250" s="18"/>
    </row>
    <row r="251" spans="1:1" x14ac:dyDescent="0.25">
      <c r="A251" s="18"/>
    </row>
    <row r="252" spans="1:1" x14ac:dyDescent="0.25">
      <c r="A252" s="18"/>
    </row>
    <row r="253" spans="1:1" x14ac:dyDescent="0.25">
      <c r="A253" s="18"/>
    </row>
    <row r="254" spans="1:1" x14ac:dyDescent="0.25">
      <c r="A254" s="18"/>
    </row>
    <row r="255" spans="1:1" x14ac:dyDescent="0.25">
      <c r="A255" s="18"/>
    </row>
    <row r="256" spans="1:1" x14ac:dyDescent="0.25">
      <c r="A256" s="18"/>
    </row>
    <row r="257" spans="1:1" x14ac:dyDescent="0.25">
      <c r="A257" s="18"/>
    </row>
    <row r="258" spans="1:1" x14ac:dyDescent="0.25">
      <c r="A258" s="18"/>
    </row>
    <row r="259" spans="1:1" x14ac:dyDescent="0.25">
      <c r="A259" s="18"/>
    </row>
    <row r="260" spans="1:1" x14ac:dyDescent="0.25">
      <c r="A260" s="18"/>
    </row>
    <row r="261" spans="1:1" x14ac:dyDescent="0.25">
      <c r="A261" s="18"/>
    </row>
    <row r="262" spans="1:1" x14ac:dyDescent="0.25">
      <c r="A262" s="18"/>
    </row>
    <row r="263" spans="1:1" x14ac:dyDescent="0.25">
      <c r="A263" s="18"/>
    </row>
    <row r="264" spans="1:1" x14ac:dyDescent="0.25">
      <c r="A264" s="18"/>
    </row>
    <row r="265" spans="1:1" x14ac:dyDescent="0.25">
      <c r="A265" s="18"/>
    </row>
    <row r="266" spans="1:1" x14ac:dyDescent="0.25">
      <c r="A266" s="18"/>
    </row>
    <row r="267" spans="1:1" x14ac:dyDescent="0.25">
      <c r="A267" s="18"/>
    </row>
    <row r="268" spans="1:1" x14ac:dyDescent="0.25">
      <c r="A268" s="18"/>
    </row>
    <row r="269" spans="1:1" x14ac:dyDescent="0.25">
      <c r="A269" s="18"/>
    </row>
    <row r="270" spans="1:1" x14ac:dyDescent="0.25">
      <c r="A270" s="18"/>
    </row>
    <row r="271" spans="1:1" x14ac:dyDescent="0.25">
      <c r="A271" s="18"/>
    </row>
    <row r="272" spans="1:1" x14ac:dyDescent="0.25">
      <c r="A272" s="18"/>
    </row>
    <row r="273" spans="1:1" x14ac:dyDescent="0.25">
      <c r="A273" s="18"/>
    </row>
    <row r="274" spans="1:1" x14ac:dyDescent="0.25">
      <c r="A274" s="18"/>
    </row>
    <row r="275" spans="1:1" x14ac:dyDescent="0.25">
      <c r="A275" s="18"/>
    </row>
    <row r="276" spans="1:1" x14ac:dyDescent="0.25">
      <c r="A276" s="18"/>
    </row>
    <row r="277" spans="1:1" x14ac:dyDescent="0.25">
      <c r="A277" s="18"/>
    </row>
    <row r="278" spans="1:1" x14ac:dyDescent="0.25">
      <c r="A278" s="18"/>
    </row>
    <row r="279" spans="1:1" x14ac:dyDescent="0.25">
      <c r="A279" s="18"/>
    </row>
    <row r="280" spans="1:1" x14ac:dyDescent="0.25">
      <c r="A280" s="18"/>
    </row>
    <row r="281" spans="1:1" x14ac:dyDescent="0.25">
      <c r="A281" s="18"/>
    </row>
    <row r="282" spans="1:1" x14ac:dyDescent="0.25">
      <c r="A282" s="18"/>
    </row>
    <row r="283" spans="1:1" x14ac:dyDescent="0.25">
      <c r="A283" s="18"/>
    </row>
    <row r="284" spans="1:1" x14ac:dyDescent="0.25">
      <c r="A284" s="18"/>
    </row>
    <row r="285" spans="1:1" x14ac:dyDescent="0.25">
      <c r="A285" s="18"/>
    </row>
    <row r="286" spans="1:1" x14ac:dyDescent="0.25">
      <c r="A286" s="18"/>
    </row>
    <row r="287" spans="1:1" x14ac:dyDescent="0.25">
      <c r="A287" s="18"/>
    </row>
    <row r="288" spans="1:1" x14ac:dyDescent="0.25">
      <c r="A288" s="18"/>
    </row>
    <row r="289" spans="1:1" x14ac:dyDescent="0.25">
      <c r="A289" s="18"/>
    </row>
    <row r="290" spans="1:1" x14ac:dyDescent="0.25">
      <c r="A290" s="18"/>
    </row>
    <row r="291" spans="1:1" x14ac:dyDescent="0.25">
      <c r="A291" s="18"/>
    </row>
    <row r="292" spans="1:1" x14ac:dyDescent="0.25">
      <c r="A292" s="18"/>
    </row>
    <row r="293" spans="1:1" x14ac:dyDescent="0.25">
      <c r="A293" s="18"/>
    </row>
    <row r="294" spans="1:1" x14ac:dyDescent="0.25">
      <c r="A294" s="18"/>
    </row>
    <row r="295" spans="1:1" x14ac:dyDescent="0.25">
      <c r="A295" s="18"/>
    </row>
    <row r="296" spans="1:1" x14ac:dyDescent="0.25">
      <c r="A296" s="18"/>
    </row>
    <row r="297" spans="1:1" x14ac:dyDescent="0.25">
      <c r="A297" s="18"/>
    </row>
    <row r="298" spans="1:1" x14ac:dyDescent="0.25">
      <c r="A298" s="18"/>
    </row>
    <row r="299" spans="1:1" x14ac:dyDescent="0.25">
      <c r="A299" s="18"/>
    </row>
    <row r="300" spans="1:1" x14ac:dyDescent="0.25">
      <c r="A300" s="18"/>
    </row>
    <row r="301" spans="1:1" x14ac:dyDescent="0.25">
      <c r="A301" s="18"/>
    </row>
    <row r="302" spans="1:1" x14ac:dyDescent="0.25">
      <c r="A302" s="18"/>
    </row>
    <row r="303" spans="1:1" x14ac:dyDescent="0.25">
      <c r="A303" s="18"/>
    </row>
    <row r="304" spans="1:1" x14ac:dyDescent="0.25">
      <c r="A304" s="18"/>
    </row>
    <row r="305" spans="1:1" x14ac:dyDescent="0.25">
      <c r="A305" s="18"/>
    </row>
    <row r="306" spans="1:1" x14ac:dyDescent="0.25">
      <c r="A306" s="18"/>
    </row>
    <row r="307" spans="1:1" x14ac:dyDescent="0.25">
      <c r="A307" s="18"/>
    </row>
    <row r="308" spans="1:1" x14ac:dyDescent="0.25">
      <c r="A308" s="18"/>
    </row>
    <row r="309" spans="1:1" x14ac:dyDescent="0.25">
      <c r="A309" s="18"/>
    </row>
    <row r="310" spans="1:1" x14ac:dyDescent="0.25">
      <c r="A310" s="18"/>
    </row>
    <row r="311" spans="1:1" x14ac:dyDescent="0.25">
      <c r="A311" s="18"/>
    </row>
    <row r="312" spans="1:1" x14ac:dyDescent="0.25">
      <c r="A312" s="18"/>
    </row>
    <row r="313" spans="1:1" x14ac:dyDescent="0.25">
      <c r="A313" s="18"/>
    </row>
    <row r="314" spans="1:1" x14ac:dyDescent="0.25">
      <c r="A314" s="18"/>
    </row>
    <row r="315" spans="1:1" x14ac:dyDescent="0.25">
      <c r="A315" s="18"/>
    </row>
    <row r="316" spans="1:1" x14ac:dyDescent="0.25">
      <c r="A316" s="18"/>
    </row>
    <row r="317" spans="1:1" x14ac:dyDescent="0.25">
      <c r="A317" s="18"/>
    </row>
    <row r="318" spans="1:1" x14ac:dyDescent="0.25">
      <c r="A318" s="18"/>
    </row>
    <row r="319" spans="1:1" x14ac:dyDescent="0.25">
      <c r="A319" s="18"/>
    </row>
    <row r="320" spans="1:1" x14ac:dyDescent="0.25">
      <c r="A320" s="18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  <row r="325" spans="1:1" x14ac:dyDescent="0.25">
      <c r="A325" s="18"/>
    </row>
    <row r="326" spans="1:1" x14ac:dyDescent="0.25">
      <c r="A326" s="18"/>
    </row>
    <row r="327" spans="1:1" x14ac:dyDescent="0.25">
      <c r="A327" s="18"/>
    </row>
    <row r="328" spans="1:1" x14ac:dyDescent="0.25">
      <c r="A328" s="18"/>
    </row>
    <row r="329" spans="1:1" x14ac:dyDescent="0.25">
      <c r="A329" s="18"/>
    </row>
    <row r="330" spans="1:1" x14ac:dyDescent="0.25">
      <c r="A330" s="18"/>
    </row>
    <row r="331" spans="1:1" x14ac:dyDescent="0.25">
      <c r="A331" s="18"/>
    </row>
    <row r="332" spans="1:1" x14ac:dyDescent="0.25">
      <c r="A332" s="18"/>
    </row>
    <row r="333" spans="1:1" x14ac:dyDescent="0.25">
      <c r="A333" s="18"/>
    </row>
    <row r="334" spans="1:1" x14ac:dyDescent="0.25">
      <c r="A334" s="18"/>
    </row>
    <row r="335" spans="1:1" x14ac:dyDescent="0.25">
      <c r="A335" s="18"/>
    </row>
    <row r="336" spans="1:1" x14ac:dyDescent="0.25">
      <c r="A336" s="18"/>
    </row>
    <row r="337" spans="1:1" x14ac:dyDescent="0.25">
      <c r="A337" s="18"/>
    </row>
    <row r="338" spans="1:1" x14ac:dyDescent="0.25">
      <c r="A338" s="18"/>
    </row>
    <row r="339" spans="1:1" x14ac:dyDescent="0.25">
      <c r="A339" s="18"/>
    </row>
    <row r="340" spans="1:1" x14ac:dyDescent="0.25">
      <c r="A340" s="18"/>
    </row>
    <row r="341" spans="1:1" x14ac:dyDescent="0.25">
      <c r="A341" s="18"/>
    </row>
    <row r="342" spans="1:1" x14ac:dyDescent="0.25">
      <c r="A342" s="18"/>
    </row>
    <row r="343" spans="1:1" x14ac:dyDescent="0.25">
      <c r="A343" s="18"/>
    </row>
    <row r="344" spans="1:1" x14ac:dyDescent="0.25">
      <c r="A344" s="18"/>
    </row>
    <row r="345" spans="1:1" x14ac:dyDescent="0.25">
      <c r="A345" s="18"/>
    </row>
    <row r="346" spans="1:1" x14ac:dyDescent="0.25">
      <c r="A346" s="18"/>
    </row>
    <row r="347" spans="1:1" x14ac:dyDescent="0.25">
      <c r="A347" s="18"/>
    </row>
    <row r="348" spans="1:1" x14ac:dyDescent="0.25">
      <c r="A348" s="18"/>
    </row>
    <row r="349" spans="1:1" x14ac:dyDescent="0.25">
      <c r="A349" s="18"/>
    </row>
    <row r="350" spans="1:1" x14ac:dyDescent="0.25">
      <c r="A350" s="18"/>
    </row>
    <row r="351" spans="1:1" x14ac:dyDescent="0.25">
      <c r="A351" s="18"/>
    </row>
    <row r="352" spans="1:1" x14ac:dyDescent="0.25">
      <c r="A352" s="18"/>
    </row>
    <row r="353" spans="1:1" x14ac:dyDescent="0.25">
      <c r="A353" s="18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</sheetData>
  <sortState xmlns:xlrd2="http://schemas.microsoft.com/office/spreadsheetml/2017/richdata2" ref="A10:H45">
    <sortCondition ref="A10:A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 Comsec </vt:lpstr>
      <vt:lpstr>Date order</vt:lpstr>
      <vt:lpstr>MORE FOUND</vt:lpstr>
      <vt:lpstr>Consolidation</vt:lpstr>
      <vt:lpstr>Consol 1</vt:lpstr>
      <vt:lpstr>Consol 2</vt:lpstr>
      <vt:lpstr>Consol 3</vt:lpstr>
      <vt:lpstr>Consol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2022-11-27T09:55:21Z</dcterms:created>
  <dcterms:modified xsi:type="dcterms:W3CDTF">2022-11-30T14:56:31Z</dcterms:modified>
</cp:coreProperties>
</file>