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3660" yWindow="1140" windowWidth="45700" windowHeight="23620" tabRatio="746"/>
  </bookViews>
  <sheets>
    <sheet name="SMSF Structure" sheetId="8" r:id="rId1"/>
    <sheet name="Comm Bank Acct 10931713" sheetId="14" r:id="rId2"/>
    <sheet name="Halifax Acct U1877600" sheetId="18" r:id="rId3"/>
    <sheet name="IB Acct U7746386" sheetId="27" r:id="rId4"/>
    <sheet name="Additional SMSF Expenses" sheetId="26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26" l="1"/>
  <c r="G56" i="14"/>
  <c r="H56" i="14"/>
  <c r="J56" i="14"/>
  <c r="K56" i="14"/>
  <c r="L56" i="14"/>
  <c r="O56" i="14"/>
  <c r="P56" i="14"/>
  <c r="Q56" i="14"/>
  <c r="R56" i="14"/>
  <c r="S56" i="14"/>
  <c r="T56" i="14"/>
  <c r="U56" i="14"/>
  <c r="V56" i="14"/>
  <c r="F56" i="14"/>
  <c r="Q20" i="14"/>
  <c r="V18" i="14"/>
  <c r="O19" i="14"/>
  <c r="Q30" i="14"/>
  <c r="Q31" i="14"/>
  <c r="O32" i="14"/>
  <c r="O28" i="14"/>
  <c r="O26" i="14"/>
  <c r="O24" i="14"/>
  <c r="O21" i="14"/>
  <c r="O16" i="14"/>
  <c r="O14" i="14"/>
  <c r="O12" i="14"/>
  <c r="O10" i="14"/>
  <c r="O8" i="14"/>
  <c r="O6" i="14"/>
  <c r="O4" i="14"/>
  <c r="P29" i="14"/>
  <c r="P27" i="14"/>
  <c r="P23" i="14"/>
  <c r="P25" i="14"/>
  <c r="P22" i="14"/>
  <c r="P17" i="14"/>
  <c r="P15" i="14"/>
  <c r="P13" i="14"/>
  <c r="P11" i="14"/>
  <c r="P9" i="14"/>
  <c r="P7" i="14"/>
  <c r="P5" i="14"/>
  <c r="P3" i="14"/>
</calcChain>
</file>

<file path=xl/sharedStrings.xml><?xml version="1.0" encoding="utf-8"?>
<sst xmlns="http://schemas.openxmlformats.org/spreadsheetml/2006/main" count="100" uniqueCount="67">
  <si>
    <t>Credit Interest</t>
  </si>
  <si>
    <t>Date</t>
  </si>
  <si>
    <t>Balance</t>
  </si>
  <si>
    <t>Transaction</t>
  </si>
  <si>
    <t>Peter - Contributions</t>
  </si>
  <si>
    <t>Lyn - Contributions</t>
  </si>
  <si>
    <t>Preserved</t>
  </si>
  <si>
    <t>Concessional</t>
  </si>
  <si>
    <t>Non Concessional</t>
  </si>
  <si>
    <t>Income</t>
  </si>
  <si>
    <t>Expenses</t>
  </si>
  <si>
    <t>Tax</t>
  </si>
  <si>
    <t>Comments</t>
  </si>
  <si>
    <t xml:space="preserve">Total contributions 2011/2012 </t>
  </si>
  <si>
    <t>Total contributions 2012/2013</t>
  </si>
  <si>
    <t>Total contributions 2010/2011</t>
  </si>
  <si>
    <t>PT &amp; LJ Vicary Pty Ltd ITF PT &amp; LJ Vicary Super Fund</t>
  </si>
  <si>
    <t>Account Name</t>
  </si>
  <si>
    <t>Institution</t>
  </si>
  <si>
    <t>Halifax</t>
  </si>
  <si>
    <t>Account/Member Number</t>
  </si>
  <si>
    <t>Comm Bank</t>
  </si>
  <si>
    <t>Total contributions 2013/2014</t>
  </si>
  <si>
    <t>Total contributions 2014/2015</t>
  </si>
  <si>
    <t>Total Contributions 2015/2016</t>
  </si>
  <si>
    <t>Transfer to other Bank NetBank PTLJ0002</t>
  </si>
  <si>
    <t>Crestone 302145016</t>
  </si>
  <si>
    <t>Crestone 19432465</t>
  </si>
  <si>
    <t>Total Contributions 2016/2017</t>
  </si>
  <si>
    <t>Halifax U1877600</t>
  </si>
  <si>
    <t>U1877600</t>
  </si>
  <si>
    <t>Expense</t>
  </si>
  <si>
    <t>Comment</t>
  </si>
  <si>
    <t>Additional SMSF Expenses</t>
  </si>
  <si>
    <t>Pension</t>
  </si>
  <si>
    <t>Total Contributions 2017/2018</t>
  </si>
  <si>
    <t>Refer to separate reports:</t>
  </si>
  <si>
    <t>Transfer to xx2816 NetBank</t>
  </si>
  <si>
    <t>Transfer to other Bank NetBank PTLJ0001</t>
  </si>
  <si>
    <t>ASIC fee</t>
  </si>
  <si>
    <t>Accountants fee</t>
  </si>
  <si>
    <t>Total Contributions 2018/2019</t>
  </si>
  <si>
    <t>CLOSED</t>
  </si>
  <si>
    <t>Holding Account</t>
  </si>
  <si>
    <t>Investment Accounts</t>
  </si>
  <si>
    <t>Pays pension</t>
  </si>
  <si>
    <t>Transfer to other Bank NetBank U7746386 Vicary</t>
  </si>
  <si>
    <t>Direct Credit 012721 ATO ATO007000011532018</t>
  </si>
  <si>
    <t>Transfer to xx2816 CommBank app Pension catch up</t>
  </si>
  <si>
    <t>ASIC                 NetBank BPAY 17301 2291520201875</t>
  </si>
  <si>
    <t>Tax Credit</t>
  </si>
  <si>
    <t>Total Contributions 2019/2020</t>
  </si>
  <si>
    <t>Trident Confidential - July 2019 Quarterly Report</t>
  </si>
  <si>
    <t>Trident Confidential - October 2019 Quarterly Report</t>
  </si>
  <si>
    <t>Trident Confidential - January 2020 Quarterly Report</t>
  </si>
  <si>
    <t>Trident Confidential - April 2020 Quarterly Report</t>
  </si>
  <si>
    <t>Trident Confidential - July 2020 Quarterly Report</t>
  </si>
  <si>
    <t>Trident Income &amp; Yield Report 2020</t>
  </si>
  <si>
    <t>U7746386</t>
  </si>
  <si>
    <t xml:space="preserve">was AMH1-U2746386. Australian Mutual Holdings lost their licence to represent Interactive Brokers. Account is now managed by Interactive Brokers Australia </t>
  </si>
  <si>
    <t>IB
U7746386</t>
  </si>
  <si>
    <t>Account has been frozen since Nov 2018 when Halifax Investment Services went into Administration. Final distribution from liquidation expected mid 2022</t>
  </si>
  <si>
    <t>U1877600_2020_2021.pdf</t>
  </si>
  <si>
    <t>U1877600_2020_2021.csv</t>
  </si>
  <si>
    <t>U7746386_2020_2021.pdf</t>
  </si>
  <si>
    <t>U7746386_2020_2021.csv</t>
  </si>
  <si>
    <t>IB Australia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</si>
</sst>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409]* #,##0.00_ ;_-[$$-409]* \-#,##0.00\ ;_-[$$-409]* &quot;-&quot;??_ ;_-@_ 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scheme val="minor"/>
    </font>
    <font>
      <b/>
      <sz val="12"/>
      <color rgb="FFFF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3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0">
    <xf numFmtId="0" fontId="0" fillId="0" borderId="0" xfId="0"/>
    <xf numFmtId="40" fontId="0" fillId="0" borderId="0" xfId="0" applyNumberFormat="1"/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/>
    <xf numFmtId="0" fontId="6" fillId="0" borderId="0" xfId="0" applyFont="1" applyFill="1" applyAlignment="1">
      <alignment horizontal="center" wrapText="1"/>
    </xf>
    <xf numFmtId="40" fontId="6" fillId="0" borderId="0" xfId="0" applyNumberFormat="1" applyFont="1" applyFill="1" applyAlignment="1">
      <alignment horizontal="center" wrapText="1"/>
    </xf>
    <xf numFmtId="164" fontId="6" fillId="0" borderId="0" xfId="1" applyNumberFormat="1" applyFont="1" applyFill="1" applyAlignment="1">
      <alignment horizontal="center" wrapText="1"/>
    </xf>
    <xf numFmtId="43" fontId="6" fillId="0" borderId="0" xfId="1" applyFont="1" applyFill="1" applyAlignment="1">
      <alignment horizontal="center" wrapText="1"/>
    </xf>
    <xf numFmtId="164" fontId="0" fillId="0" borderId="0" xfId="1" applyNumberFormat="1" applyFont="1" applyFill="1"/>
    <xf numFmtId="0" fontId="6" fillId="0" borderId="0" xfId="0" applyFont="1" applyFill="1"/>
    <xf numFmtId="164" fontId="6" fillId="0" borderId="0" xfId="0" applyNumberFormat="1" applyFont="1" applyFill="1"/>
    <xf numFmtId="164" fontId="6" fillId="0" borderId="0" xfId="1" applyNumberFormat="1" applyFont="1" applyFill="1"/>
    <xf numFmtId="43" fontId="6" fillId="0" borderId="0" xfId="1" applyFont="1" applyFill="1" applyAlignment="1">
      <alignment horizontal="center"/>
    </xf>
    <xf numFmtId="14" fontId="0" fillId="0" borderId="0" xfId="0" applyNumberFormat="1" applyFill="1"/>
    <xf numFmtId="43" fontId="0" fillId="0" borderId="0" xfId="1" applyFont="1" applyFill="1"/>
    <xf numFmtId="0" fontId="0" fillId="0" borderId="0" xfId="0" applyFill="1" applyBorder="1"/>
    <xf numFmtId="164" fontId="0" fillId="0" borderId="0" xfId="0" applyNumberFormat="1" applyFill="1" applyBorder="1"/>
    <xf numFmtId="164" fontId="0" fillId="0" borderId="0" xfId="1" applyNumberFormat="1" applyFont="1" applyFill="1" applyBorder="1"/>
    <xf numFmtId="43" fontId="0" fillId="0" borderId="0" xfId="1" applyFont="1" applyFill="1" applyBorder="1"/>
    <xf numFmtId="40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14" fontId="0" fillId="0" borderId="0" xfId="0" applyNumberFormat="1"/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 wrapText="1"/>
    </xf>
    <xf numFmtId="43" fontId="6" fillId="0" borderId="0" xfId="1" applyFont="1" applyFill="1" applyBorder="1" applyAlignment="1">
      <alignment horizontal="center" wrapText="1"/>
    </xf>
    <xf numFmtId="40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/>
    </xf>
    <xf numFmtId="14" fontId="0" fillId="0" borderId="0" xfId="0" applyNumberFormat="1" applyFill="1" applyBorder="1"/>
    <xf numFmtId="164" fontId="6" fillId="3" borderId="0" xfId="1" applyNumberFormat="1" applyFont="1" applyFill="1" applyAlignment="1">
      <alignment horizontal="center" wrapText="1"/>
    </xf>
    <xf numFmtId="164" fontId="9" fillId="0" borderId="0" xfId="1" applyNumberFormat="1" applyFont="1" applyFill="1" applyAlignment="1">
      <alignment horizontal="center"/>
    </xf>
    <xf numFmtId="44" fontId="0" fillId="0" borderId="0" xfId="302" applyFont="1" applyFill="1"/>
    <xf numFmtId="44" fontId="0" fillId="0" borderId="0" xfId="0" applyNumberFormat="1" applyFill="1"/>
    <xf numFmtId="0" fontId="0" fillId="0" borderId="2" xfId="0" applyFill="1" applyBorder="1"/>
    <xf numFmtId="164" fontId="0" fillId="0" borderId="0" xfId="0" applyNumberFormat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64" fontId="1" fillId="0" borderId="0" xfId="1" applyNumberFormat="1" applyFont="1" applyFill="1" applyBorder="1" applyAlignment="1">
      <alignment horizontal="center"/>
    </xf>
    <xf numFmtId="14" fontId="6" fillId="0" borderId="1" xfId="0" applyNumberFormat="1" applyFont="1" applyBorder="1"/>
    <xf numFmtId="164" fontId="6" fillId="0" borderId="1" xfId="0" applyNumberFormat="1" applyFont="1" applyBorder="1"/>
    <xf numFmtId="0" fontId="6" fillId="0" borderId="1" xfId="0" applyFont="1" applyBorder="1"/>
    <xf numFmtId="164" fontId="6" fillId="0" borderId="0" xfId="1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8" fillId="0" borderId="0" xfId="0" applyFont="1" applyFill="1"/>
  </cellXfs>
  <cellStyles count="333">
    <cellStyle name="Comma" xfId="1" builtinId="3"/>
    <cellStyle name="Currency" xfId="302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6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L29"/>
  <sheetViews>
    <sheetView tabSelected="1" workbookViewId="0">
      <selection activeCell="B24" sqref="B24"/>
    </sheetView>
  </sheetViews>
  <sheetFormatPr baseColWidth="10" defaultRowHeight="15" x14ac:dyDescent="0"/>
  <cols>
    <col min="1" max="1" width="21.1640625" customWidth="1"/>
    <col min="2" max="2" width="45.33203125" customWidth="1"/>
    <col min="3" max="3" width="23.6640625" style="2" customWidth="1"/>
    <col min="4" max="4" width="26" style="2" customWidth="1"/>
    <col min="5" max="5" width="26" customWidth="1"/>
    <col min="6" max="7" width="26" style="5" customWidth="1"/>
    <col min="8" max="8" width="26.1640625" customWidth="1"/>
    <col min="10" max="10" width="21.6640625" customWidth="1"/>
  </cols>
  <sheetData>
    <row r="1" spans="1:12" s="3" customFormat="1">
      <c r="B1" s="3" t="s">
        <v>17</v>
      </c>
      <c r="C1" s="4" t="s">
        <v>18</v>
      </c>
      <c r="D1" s="4" t="s">
        <v>20</v>
      </c>
      <c r="E1" s="4" t="s">
        <v>12</v>
      </c>
      <c r="F1" s="4"/>
      <c r="G1" s="4"/>
    </row>
    <row r="2" spans="1:12" s="3" customFormat="1">
      <c r="C2" s="4"/>
      <c r="D2" s="4"/>
    </row>
    <row r="3" spans="1:12">
      <c r="A3" t="s">
        <v>43</v>
      </c>
      <c r="B3" t="s">
        <v>16</v>
      </c>
      <c r="C3" s="2" t="s">
        <v>21</v>
      </c>
      <c r="D3" s="8">
        <v>10931713</v>
      </c>
      <c r="E3" s="7" t="s">
        <v>45</v>
      </c>
    </row>
    <row r="4" spans="1:12" s="5" customFormat="1">
      <c r="C4" s="9"/>
      <c r="D4" s="9"/>
      <c r="E4" s="6"/>
    </row>
    <row r="6" spans="1:12">
      <c r="A6" t="s">
        <v>44</v>
      </c>
      <c r="B6" s="5" t="s">
        <v>16</v>
      </c>
      <c r="C6" s="8" t="s">
        <v>19</v>
      </c>
      <c r="D6" s="8" t="s">
        <v>30</v>
      </c>
      <c r="E6" s="59" t="s">
        <v>61</v>
      </c>
      <c r="F6" s="10"/>
      <c r="G6" s="10"/>
      <c r="H6" s="10"/>
      <c r="I6" s="10"/>
      <c r="J6" s="10"/>
      <c r="K6" s="10"/>
      <c r="L6" s="10"/>
    </row>
    <row r="7" spans="1:12" s="5" customFormat="1">
      <c r="B7" s="7"/>
      <c r="C7" s="2" t="s">
        <v>66</v>
      </c>
      <c r="D7" s="58" t="s">
        <v>58</v>
      </c>
      <c r="E7" s="59" t="s">
        <v>59</v>
      </c>
      <c r="F7" s="10"/>
      <c r="G7" s="10"/>
      <c r="H7" s="10"/>
      <c r="I7" s="10"/>
      <c r="J7" s="10"/>
    </row>
    <row r="14" spans="1:12">
      <c r="A14" s="5"/>
      <c r="B14" s="5"/>
    </row>
    <row r="15" spans="1:12">
      <c r="A15" s="5"/>
      <c r="B15" s="5"/>
    </row>
    <row r="16" spans="1:12">
      <c r="A16" s="5"/>
      <c r="B16" s="5"/>
    </row>
    <row r="17" spans="1:2">
      <c r="A17" s="5"/>
      <c r="B17" s="5"/>
    </row>
    <row r="18" spans="1:2">
      <c r="A18" s="5"/>
      <c r="B18" s="5"/>
    </row>
    <row r="19" spans="1:2">
      <c r="A19" s="5"/>
      <c r="B19" s="5"/>
    </row>
    <row r="20" spans="1:2">
      <c r="A20" s="5"/>
      <c r="B20" s="5"/>
    </row>
    <row r="21" spans="1:2">
      <c r="A21" s="5"/>
      <c r="B21" s="5"/>
    </row>
    <row r="22" spans="1:2">
      <c r="A22" s="5"/>
      <c r="B22" s="5"/>
    </row>
    <row r="23" spans="1:2">
      <c r="A23" s="5"/>
      <c r="B23" s="5"/>
    </row>
    <row r="24" spans="1:2">
      <c r="A24" s="5"/>
      <c r="B24" s="5"/>
    </row>
    <row r="25" spans="1:2">
      <c r="A25" s="5"/>
      <c r="B25" s="5"/>
    </row>
    <row r="26" spans="1:2">
      <c r="A26" s="5"/>
      <c r="B26" s="5"/>
    </row>
    <row r="27" spans="1:2">
      <c r="A27" s="5"/>
      <c r="B27" s="5"/>
    </row>
    <row r="28" spans="1:2">
      <c r="A28" s="5"/>
      <c r="B28" s="5"/>
    </row>
    <row r="29" spans="1:2">
      <c r="A29" s="5"/>
      <c r="B29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V74"/>
  <sheetViews>
    <sheetView workbookViewId="0">
      <pane ySplit="2" topLeftCell="A3" activePane="bottomLeft" state="frozen"/>
      <selection pane="bottomLeft" activeCell="X26" sqref="X26"/>
    </sheetView>
  </sheetViews>
  <sheetFormatPr baseColWidth="10" defaultRowHeight="15" x14ac:dyDescent="0"/>
  <cols>
    <col min="1" max="1" width="10.83203125" style="10" customWidth="1"/>
    <col min="2" max="2" width="12.33203125" style="11" customWidth="1"/>
    <col min="3" max="3" width="76.1640625" style="10" customWidth="1"/>
    <col min="4" max="4" width="13.1640625" style="16" customWidth="1"/>
    <col min="5" max="5" width="1.5" style="10" customWidth="1"/>
    <col min="6" max="6" width="12.33203125" style="16" bestFit="1" customWidth="1"/>
    <col min="7" max="7" width="13.1640625" style="16" bestFit="1" customWidth="1"/>
    <col min="8" max="8" width="12.33203125" style="16" bestFit="1" customWidth="1"/>
    <col min="9" max="9" width="1.1640625" style="22" customWidth="1"/>
    <col min="10" max="10" width="12" style="16" customWidth="1"/>
    <col min="11" max="11" width="11.6640625" style="16" customWidth="1"/>
    <col min="12" max="12" width="12.1640625" style="16" customWidth="1"/>
    <col min="13" max="13" width="1.1640625" style="10" customWidth="1"/>
    <col min="14" max="14" width="40" style="10" customWidth="1"/>
    <col min="15" max="15" width="11.33203125" style="16" bestFit="1" customWidth="1"/>
    <col min="16" max="16" width="14.5" style="10" customWidth="1"/>
    <col min="17" max="17" width="11.33203125" style="16" bestFit="1" customWidth="1"/>
    <col min="18" max="18" width="12.33203125" style="16" customWidth="1"/>
    <col min="19" max="19" width="13.1640625" style="16" bestFit="1" customWidth="1"/>
    <col min="20" max="21" width="13.6640625" style="16" customWidth="1"/>
    <col min="22" max="22" width="13.6640625" style="10" customWidth="1"/>
    <col min="23" max="16384" width="10.83203125" style="10"/>
  </cols>
  <sheetData>
    <row r="1" spans="1:22" s="17" customFormat="1">
      <c r="A1" s="17" t="s">
        <v>16</v>
      </c>
      <c r="B1" s="18"/>
      <c r="D1" s="19"/>
      <c r="F1" s="56" t="s">
        <v>4</v>
      </c>
      <c r="G1" s="56"/>
      <c r="H1" s="56"/>
      <c r="I1" s="20"/>
      <c r="J1" s="56" t="s">
        <v>5</v>
      </c>
      <c r="K1" s="56"/>
      <c r="L1" s="56"/>
      <c r="M1" s="27"/>
      <c r="O1" s="19"/>
      <c r="P1" s="57" t="s">
        <v>34</v>
      </c>
      <c r="Q1" s="57"/>
      <c r="R1" s="57"/>
      <c r="S1" s="43" t="s">
        <v>42</v>
      </c>
      <c r="T1" s="43" t="s">
        <v>42</v>
      </c>
      <c r="U1" s="19"/>
    </row>
    <row r="2" spans="1:22" s="28" customFormat="1" ht="30">
      <c r="A2" s="28" t="s">
        <v>1</v>
      </c>
      <c r="B2" s="29" t="s">
        <v>3</v>
      </c>
      <c r="D2" s="30" t="s">
        <v>2</v>
      </c>
      <c r="F2" s="30" t="s">
        <v>6</v>
      </c>
      <c r="G2" s="30" t="s">
        <v>7</v>
      </c>
      <c r="H2" s="14" t="s">
        <v>8</v>
      </c>
      <c r="I2" s="15"/>
      <c r="J2" s="30" t="s">
        <v>6</v>
      </c>
      <c r="K2" s="30" t="s">
        <v>7</v>
      </c>
      <c r="L2" s="14" t="s">
        <v>8</v>
      </c>
      <c r="M2" s="13"/>
      <c r="N2" s="28" t="s">
        <v>12</v>
      </c>
      <c r="O2" s="30" t="s">
        <v>9</v>
      </c>
      <c r="P2" s="12" t="s">
        <v>34</v>
      </c>
      <c r="Q2" s="14" t="s">
        <v>10</v>
      </c>
      <c r="R2" s="14" t="s">
        <v>11</v>
      </c>
      <c r="S2" s="42" t="s">
        <v>26</v>
      </c>
      <c r="T2" s="42" t="s">
        <v>27</v>
      </c>
      <c r="U2" s="14" t="s">
        <v>29</v>
      </c>
      <c r="V2" s="12" t="s">
        <v>60</v>
      </c>
    </row>
    <row r="3" spans="1:22" s="5" customFormat="1">
      <c r="A3" s="32">
        <v>44010</v>
      </c>
      <c r="B3" s="47">
        <v>-8000</v>
      </c>
      <c r="C3" s="5" t="s">
        <v>37</v>
      </c>
      <c r="D3" s="47">
        <v>33834.03</v>
      </c>
      <c r="P3" s="47">
        <f>B3</f>
        <v>-8000</v>
      </c>
    </row>
    <row r="4" spans="1:22" s="5" customFormat="1">
      <c r="A4" s="32">
        <v>43983</v>
      </c>
      <c r="B4" s="47">
        <v>6.22</v>
      </c>
      <c r="C4" s="5" t="s">
        <v>0</v>
      </c>
      <c r="D4" s="47">
        <v>41834.03</v>
      </c>
      <c r="O4" s="47">
        <f>B4</f>
        <v>6.22</v>
      </c>
    </row>
    <row r="5" spans="1:22" s="5" customFormat="1">
      <c r="A5" s="32">
        <v>43979</v>
      </c>
      <c r="B5" s="47">
        <v>-8000</v>
      </c>
      <c r="C5" s="5" t="s">
        <v>37</v>
      </c>
      <c r="D5" s="47">
        <v>41827.81</v>
      </c>
      <c r="P5" s="47">
        <f>B5</f>
        <v>-8000</v>
      </c>
    </row>
    <row r="6" spans="1:22" s="5" customFormat="1">
      <c r="A6" s="32">
        <v>43952</v>
      </c>
      <c r="B6" s="47">
        <v>7.03</v>
      </c>
      <c r="C6" s="5" t="s">
        <v>0</v>
      </c>
      <c r="D6" s="47">
        <v>49827.81</v>
      </c>
      <c r="O6" s="47">
        <f>B6</f>
        <v>7.03</v>
      </c>
    </row>
    <row r="7" spans="1:22" s="5" customFormat="1">
      <c r="A7" s="32">
        <v>43949</v>
      </c>
      <c r="B7" s="47">
        <v>-8000</v>
      </c>
      <c r="C7" s="5" t="s">
        <v>37</v>
      </c>
      <c r="D7" s="47">
        <v>49820.78</v>
      </c>
      <c r="P7" s="47">
        <f>B7</f>
        <v>-8000</v>
      </c>
    </row>
    <row r="8" spans="1:22" s="5" customFormat="1">
      <c r="A8" s="32">
        <v>43922</v>
      </c>
      <c r="B8" s="47">
        <v>25.72</v>
      </c>
      <c r="C8" s="5" t="s">
        <v>0</v>
      </c>
      <c r="D8" s="47">
        <v>57820.78</v>
      </c>
      <c r="O8" s="47">
        <f>B8</f>
        <v>25.72</v>
      </c>
    </row>
    <row r="9" spans="1:22" s="5" customFormat="1">
      <c r="A9" s="32">
        <v>43918</v>
      </c>
      <c r="B9" s="47">
        <v>-8000</v>
      </c>
      <c r="C9" s="5" t="s">
        <v>37</v>
      </c>
      <c r="D9" s="47">
        <v>57795.06</v>
      </c>
      <c r="P9" s="47">
        <f>B9</f>
        <v>-8000</v>
      </c>
    </row>
    <row r="10" spans="1:22" s="5" customFormat="1">
      <c r="A10" s="32">
        <v>43891</v>
      </c>
      <c r="B10" s="47">
        <v>37.81</v>
      </c>
      <c r="C10" s="5" t="s">
        <v>0</v>
      </c>
      <c r="D10" s="47">
        <v>65795.06</v>
      </c>
      <c r="O10" s="47">
        <f>B10</f>
        <v>37.81</v>
      </c>
      <c r="P10" s="47"/>
    </row>
    <row r="11" spans="1:22" s="5" customFormat="1">
      <c r="A11" s="32">
        <v>43889</v>
      </c>
      <c r="B11" s="47">
        <v>-8000</v>
      </c>
      <c r="C11" s="5" t="s">
        <v>37</v>
      </c>
      <c r="D11" s="47">
        <v>65757.25</v>
      </c>
      <c r="P11" s="47">
        <f>B11</f>
        <v>-8000</v>
      </c>
    </row>
    <row r="12" spans="1:22" s="5" customFormat="1">
      <c r="A12" s="32">
        <v>43862</v>
      </c>
      <c r="B12" s="47">
        <v>44.54</v>
      </c>
      <c r="C12" s="5" t="s">
        <v>0</v>
      </c>
      <c r="D12" s="47">
        <v>73757.25</v>
      </c>
      <c r="O12" s="47">
        <f>B12</f>
        <v>44.54</v>
      </c>
    </row>
    <row r="13" spans="1:22" s="5" customFormat="1">
      <c r="A13" s="32">
        <v>43858</v>
      </c>
      <c r="B13" s="47">
        <v>-8000</v>
      </c>
      <c r="C13" s="5" t="s">
        <v>37</v>
      </c>
      <c r="D13" s="47">
        <v>73712.710000000006</v>
      </c>
      <c r="P13" s="47">
        <f>B13</f>
        <v>-8000</v>
      </c>
    </row>
    <row r="14" spans="1:22" s="5" customFormat="1">
      <c r="A14" s="32">
        <v>43831</v>
      </c>
      <c r="B14" s="47">
        <v>48.93</v>
      </c>
      <c r="C14" s="5" t="s">
        <v>0</v>
      </c>
      <c r="D14" s="47">
        <v>81712.710000000006</v>
      </c>
      <c r="O14" s="47">
        <f>B14</f>
        <v>48.93</v>
      </c>
    </row>
    <row r="15" spans="1:22" s="5" customFormat="1">
      <c r="A15" s="32">
        <v>43827</v>
      </c>
      <c r="B15" s="47">
        <v>-8000</v>
      </c>
      <c r="C15" s="5" t="s">
        <v>37</v>
      </c>
      <c r="D15" s="47">
        <v>81663.78</v>
      </c>
      <c r="P15" s="47">
        <f>B15</f>
        <v>-8000</v>
      </c>
    </row>
    <row r="16" spans="1:22" s="5" customFormat="1">
      <c r="A16" s="32">
        <v>43800</v>
      </c>
      <c r="B16" s="47">
        <v>60.59</v>
      </c>
      <c r="C16" s="5" t="s">
        <v>0</v>
      </c>
      <c r="D16" s="47">
        <v>89663.78</v>
      </c>
      <c r="O16" s="47">
        <f>B16</f>
        <v>60.59</v>
      </c>
    </row>
    <row r="17" spans="1:22" s="5" customFormat="1">
      <c r="A17" s="32">
        <v>43797</v>
      </c>
      <c r="B17" s="47">
        <v>-8000</v>
      </c>
      <c r="C17" s="5" t="s">
        <v>37</v>
      </c>
      <c r="D17" s="47">
        <v>89603.19</v>
      </c>
      <c r="P17" s="47">
        <f>B17</f>
        <v>-8000</v>
      </c>
    </row>
    <row r="18" spans="1:22" s="5" customFormat="1">
      <c r="A18" s="32">
        <v>43795</v>
      </c>
      <c r="B18" s="47">
        <v>-20000</v>
      </c>
      <c r="C18" s="5" t="s">
        <v>46</v>
      </c>
      <c r="D18" s="47">
        <v>97603.19</v>
      </c>
      <c r="V18" s="47">
        <f>B18</f>
        <v>-20000</v>
      </c>
    </row>
    <row r="19" spans="1:22" s="5" customFormat="1">
      <c r="A19" s="32">
        <v>43792</v>
      </c>
      <c r="B19" s="47">
        <v>3649.08</v>
      </c>
      <c r="C19" s="5" t="s">
        <v>47</v>
      </c>
      <c r="D19" s="47">
        <v>117603.19</v>
      </c>
      <c r="N19" s="5" t="s">
        <v>50</v>
      </c>
      <c r="O19" s="47">
        <f>B19</f>
        <v>3649.08</v>
      </c>
    </row>
    <row r="20" spans="1:22" s="5" customFormat="1">
      <c r="A20" s="32">
        <v>43783</v>
      </c>
      <c r="B20" s="47">
        <v>-6050</v>
      </c>
      <c r="C20" s="5" t="s">
        <v>38</v>
      </c>
      <c r="D20" s="47">
        <v>113954.11</v>
      </c>
      <c r="N20" s="5" t="s">
        <v>40</v>
      </c>
      <c r="Q20" s="47">
        <f>B20</f>
        <v>-6050</v>
      </c>
    </row>
    <row r="21" spans="1:22" s="5" customFormat="1">
      <c r="A21" s="32">
        <v>43770</v>
      </c>
      <c r="B21" s="47">
        <v>81.38</v>
      </c>
      <c r="C21" s="5" t="s">
        <v>0</v>
      </c>
      <c r="D21" s="47">
        <v>120004.11</v>
      </c>
      <c r="O21" s="47">
        <f>B21</f>
        <v>81.38</v>
      </c>
    </row>
    <row r="22" spans="1:22" s="5" customFormat="1">
      <c r="A22" s="32">
        <v>43766</v>
      </c>
      <c r="B22" s="47">
        <v>-8000</v>
      </c>
      <c r="C22" s="5" t="s">
        <v>37</v>
      </c>
      <c r="D22" s="47">
        <v>119922.73</v>
      </c>
      <c r="P22" s="47">
        <f>B22</f>
        <v>-8000</v>
      </c>
    </row>
    <row r="23" spans="1:22" s="5" customFormat="1">
      <c r="A23" s="32">
        <v>43759</v>
      </c>
      <c r="B23" s="47">
        <v>-6040</v>
      </c>
      <c r="C23" s="5" t="s">
        <v>48</v>
      </c>
      <c r="D23" s="47">
        <v>127922.73</v>
      </c>
      <c r="P23" s="47">
        <f>B23</f>
        <v>-6040</v>
      </c>
    </row>
    <row r="24" spans="1:22" s="5" customFormat="1">
      <c r="A24" s="32">
        <v>43739</v>
      </c>
      <c r="B24" s="47">
        <v>104.34</v>
      </c>
      <c r="C24" s="5" t="s">
        <v>0</v>
      </c>
      <c r="D24" s="47">
        <v>133962.73000000001</v>
      </c>
      <c r="O24" s="47">
        <f>B24</f>
        <v>104.34</v>
      </c>
    </row>
    <row r="25" spans="1:22" s="5" customFormat="1">
      <c r="A25" s="32">
        <v>43736</v>
      </c>
      <c r="B25" s="47">
        <v>-8000</v>
      </c>
      <c r="C25" s="5" t="s">
        <v>37</v>
      </c>
      <c r="D25" s="47">
        <v>133858.39000000001</v>
      </c>
      <c r="P25" s="47">
        <f>B25</f>
        <v>-8000</v>
      </c>
    </row>
    <row r="26" spans="1:22" s="5" customFormat="1">
      <c r="A26" s="32">
        <v>43709</v>
      </c>
      <c r="B26" s="47">
        <v>113.67</v>
      </c>
      <c r="C26" s="5" t="s">
        <v>0</v>
      </c>
      <c r="D26" s="47">
        <v>141858.39000000001</v>
      </c>
      <c r="O26" s="47">
        <f>B26</f>
        <v>113.67</v>
      </c>
    </row>
    <row r="27" spans="1:22" s="5" customFormat="1">
      <c r="A27" s="32">
        <v>43705</v>
      </c>
      <c r="B27" s="47">
        <v>-8000</v>
      </c>
      <c r="C27" s="5" t="s">
        <v>37</v>
      </c>
      <c r="D27" s="47">
        <v>141744.72</v>
      </c>
      <c r="P27" s="47">
        <f>B27</f>
        <v>-8000</v>
      </c>
    </row>
    <row r="28" spans="1:22" s="5" customFormat="1">
      <c r="A28" s="32">
        <v>43678</v>
      </c>
      <c r="B28" s="47">
        <v>148.30000000000001</v>
      </c>
      <c r="C28" s="5" t="s">
        <v>0</v>
      </c>
      <c r="D28" s="47">
        <v>149744.72</v>
      </c>
      <c r="O28" s="47">
        <f>B28</f>
        <v>148.30000000000001</v>
      </c>
    </row>
    <row r="29" spans="1:22" s="5" customFormat="1">
      <c r="A29" s="32">
        <v>43674</v>
      </c>
      <c r="B29" s="47">
        <v>-8000</v>
      </c>
      <c r="C29" s="5" t="s">
        <v>37</v>
      </c>
      <c r="D29" s="47">
        <v>149596.42000000001</v>
      </c>
      <c r="P29" s="47">
        <f>B29</f>
        <v>-8000</v>
      </c>
    </row>
    <row r="30" spans="1:22" s="5" customFormat="1">
      <c r="A30" s="32">
        <v>43663</v>
      </c>
      <c r="B30" s="47">
        <v>-198</v>
      </c>
      <c r="C30" s="5" t="s">
        <v>25</v>
      </c>
      <c r="D30" s="47">
        <v>157596.42000000001</v>
      </c>
      <c r="N30" s="5" t="s">
        <v>40</v>
      </c>
      <c r="Q30" s="47">
        <f>B30</f>
        <v>-198</v>
      </c>
    </row>
    <row r="31" spans="1:22" s="5" customFormat="1">
      <c r="A31" s="32">
        <v>43663</v>
      </c>
      <c r="B31" s="47">
        <v>-54</v>
      </c>
      <c r="C31" s="5" t="s">
        <v>49</v>
      </c>
      <c r="D31" s="47">
        <v>157794.42000000001</v>
      </c>
      <c r="N31" s="5" t="s">
        <v>39</v>
      </c>
      <c r="Q31" s="47">
        <f>B31</f>
        <v>-54</v>
      </c>
    </row>
    <row r="32" spans="1:22" s="5" customFormat="1">
      <c r="A32" s="32">
        <v>43647</v>
      </c>
      <c r="B32" s="47">
        <v>180.31</v>
      </c>
      <c r="C32" s="5" t="s">
        <v>0</v>
      </c>
      <c r="D32" s="47">
        <v>157848.42000000001</v>
      </c>
      <c r="O32" s="47">
        <f>B32</f>
        <v>180.31</v>
      </c>
    </row>
    <row r="33" spans="1:15" s="5" customFormat="1">
      <c r="A33" s="32"/>
      <c r="B33" s="47"/>
      <c r="D33" s="47"/>
      <c r="O33" s="47"/>
    </row>
    <row r="34" spans="1:15" s="5" customFormat="1">
      <c r="A34" s="32"/>
      <c r="B34" s="47"/>
      <c r="D34" s="47"/>
      <c r="O34" s="47"/>
    </row>
    <row r="35" spans="1:15" s="5" customFormat="1">
      <c r="A35" s="32"/>
      <c r="B35" s="47"/>
      <c r="D35" s="47"/>
      <c r="O35" s="47"/>
    </row>
    <row r="36" spans="1:15" s="5" customFormat="1">
      <c r="A36" s="32"/>
      <c r="B36" s="47"/>
      <c r="D36" s="47"/>
      <c r="O36" s="47"/>
    </row>
    <row r="37" spans="1:15" s="5" customFormat="1">
      <c r="A37" s="32"/>
      <c r="B37" s="47"/>
      <c r="D37" s="47"/>
      <c r="O37" s="47"/>
    </row>
    <row r="38" spans="1:15" s="5" customFormat="1">
      <c r="A38" s="32"/>
      <c r="B38" s="47"/>
      <c r="D38" s="47"/>
      <c r="O38" s="47"/>
    </row>
    <row r="39" spans="1:15" s="5" customFormat="1">
      <c r="A39" s="32"/>
      <c r="B39" s="47"/>
      <c r="D39" s="47"/>
      <c r="O39" s="47"/>
    </row>
    <row r="40" spans="1:15" s="5" customFormat="1">
      <c r="A40" s="32"/>
      <c r="B40" s="47"/>
      <c r="D40" s="47"/>
      <c r="O40" s="47"/>
    </row>
    <row r="41" spans="1:15" s="5" customFormat="1">
      <c r="A41" s="32"/>
      <c r="B41" s="47"/>
      <c r="D41" s="47"/>
      <c r="O41" s="47"/>
    </row>
    <row r="42" spans="1:15" s="5" customFormat="1">
      <c r="A42" s="32"/>
      <c r="B42" s="47"/>
      <c r="D42" s="47"/>
      <c r="O42" s="47"/>
    </row>
    <row r="43" spans="1:15" s="5" customFormat="1">
      <c r="A43" s="32"/>
      <c r="B43" s="47"/>
      <c r="D43" s="47"/>
      <c r="O43" s="47"/>
    </row>
    <row r="44" spans="1:15" s="5" customFormat="1">
      <c r="A44" s="32"/>
      <c r="B44" s="47"/>
      <c r="D44" s="47"/>
      <c r="O44" s="47"/>
    </row>
    <row r="45" spans="1:15" s="5" customFormat="1">
      <c r="A45" s="32"/>
      <c r="B45" s="47"/>
      <c r="D45" s="47"/>
      <c r="O45" s="47"/>
    </row>
    <row r="46" spans="1:15" s="5" customFormat="1">
      <c r="A46" s="32"/>
      <c r="B46" s="47"/>
      <c r="D46" s="47"/>
      <c r="O46" s="47"/>
    </row>
    <row r="47" spans="1:15" s="5" customFormat="1">
      <c r="A47" s="32"/>
      <c r="B47" s="47"/>
      <c r="D47" s="47"/>
      <c r="O47" s="47"/>
    </row>
    <row r="48" spans="1:15" s="5" customFormat="1">
      <c r="A48" s="32"/>
      <c r="B48" s="47"/>
      <c r="D48" s="47"/>
      <c r="O48" s="47"/>
    </row>
    <row r="49" spans="1:22" s="5" customFormat="1">
      <c r="A49" s="32"/>
      <c r="B49" s="47"/>
      <c r="D49" s="47"/>
      <c r="O49" s="47"/>
    </row>
    <row r="50" spans="1:22" s="5" customFormat="1">
      <c r="A50" s="32"/>
      <c r="B50" s="47"/>
      <c r="D50" s="47"/>
      <c r="O50" s="47"/>
    </row>
    <row r="51" spans="1:22" s="5" customFormat="1">
      <c r="A51" s="32"/>
      <c r="B51" s="47"/>
      <c r="D51" s="47"/>
      <c r="O51" s="47"/>
    </row>
    <row r="52" spans="1:22" s="5" customFormat="1">
      <c r="A52" s="32"/>
      <c r="B52" s="47"/>
      <c r="D52" s="47"/>
      <c r="O52" s="47"/>
    </row>
    <row r="53" spans="1:22" s="5" customFormat="1">
      <c r="A53" s="32"/>
      <c r="B53" s="47"/>
      <c r="D53" s="47"/>
      <c r="O53" s="47"/>
    </row>
    <row r="54" spans="1:22" s="5" customFormat="1">
      <c r="A54" s="32"/>
      <c r="B54" s="47"/>
      <c r="D54" s="47"/>
      <c r="O54" s="47"/>
    </row>
    <row r="55" spans="1:22" s="5" customFormat="1">
      <c r="A55" s="32"/>
      <c r="B55" s="47"/>
      <c r="D55" s="47"/>
      <c r="O55" s="47"/>
    </row>
    <row r="56" spans="1:22" s="5" customFormat="1">
      <c r="A56" s="53"/>
      <c r="B56" s="54"/>
      <c r="C56" s="40" t="s">
        <v>51</v>
      </c>
      <c r="D56" s="54"/>
      <c r="E56" s="55"/>
      <c r="F56" s="54">
        <f>SUM(F3:F32)</f>
        <v>0</v>
      </c>
      <c r="G56" s="54">
        <f t="shared" ref="G56:V56" si="0">SUM(G3:G32)</f>
        <v>0</v>
      </c>
      <c r="H56" s="54">
        <f t="shared" si="0"/>
        <v>0</v>
      </c>
      <c r="I56" s="54"/>
      <c r="J56" s="54">
        <f t="shared" si="0"/>
        <v>0</v>
      </c>
      <c r="K56" s="54">
        <f t="shared" si="0"/>
        <v>0</v>
      </c>
      <c r="L56" s="54">
        <f t="shared" si="0"/>
        <v>0</v>
      </c>
      <c r="M56" s="54"/>
      <c r="N56" s="54"/>
      <c r="O56" s="54">
        <f t="shared" si="0"/>
        <v>4507.920000000001</v>
      </c>
      <c r="P56" s="54">
        <f t="shared" si="0"/>
        <v>-102040</v>
      </c>
      <c r="Q56" s="54">
        <f t="shared" si="0"/>
        <v>-6302</v>
      </c>
      <c r="R56" s="54">
        <f t="shared" si="0"/>
        <v>0</v>
      </c>
      <c r="S56" s="54">
        <f t="shared" si="0"/>
        <v>0</v>
      </c>
      <c r="T56" s="54">
        <f t="shared" si="0"/>
        <v>0</v>
      </c>
      <c r="U56" s="54">
        <f t="shared" si="0"/>
        <v>0</v>
      </c>
      <c r="V56" s="54">
        <f t="shared" si="0"/>
        <v>-20000</v>
      </c>
    </row>
    <row r="57" spans="1:22" s="28" customFormat="1">
      <c r="B57" s="29"/>
      <c r="C57" s="51"/>
      <c r="D57" s="31"/>
      <c r="F57" s="31"/>
      <c r="G57" s="31"/>
      <c r="H57" s="14"/>
      <c r="I57" s="15"/>
      <c r="J57" s="31"/>
      <c r="K57" s="31"/>
      <c r="L57" s="14"/>
      <c r="M57" s="13"/>
      <c r="O57" s="31"/>
      <c r="P57" s="12"/>
      <c r="Q57" s="14"/>
      <c r="R57" s="14"/>
      <c r="S57" s="14"/>
      <c r="T57" s="14"/>
      <c r="U57" s="14"/>
    </row>
    <row r="58" spans="1:22" s="48" customFormat="1">
      <c r="A58" s="49"/>
      <c r="B58" s="50"/>
      <c r="C58" s="51" t="s">
        <v>41</v>
      </c>
      <c r="D58" s="52"/>
      <c r="E58" s="49"/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/>
      <c r="O58" s="52">
        <v>11728.729999999998</v>
      </c>
      <c r="P58" s="52">
        <v>-96960</v>
      </c>
      <c r="Q58" s="52">
        <v>-6070</v>
      </c>
      <c r="R58" s="52">
        <v>0</v>
      </c>
      <c r="S58" s="52">
        <v>0</v>
      </c>
      <c r="T58" s="52">
        <v>0</v>
      </c>
      <c r="U58" s="52">
        <v>-200000</v>
      </c>
      <c r="V58" s="52">
        <v>-50000</v>
      </c>
    </row>
    <row r="59" spans="1:22" s="28" customFormat="1">
      <c r="B59" s="33"/>
      <c r="C59" s="34"/>
      <c r="D59" s="35"/>
      <c r="E59" s="34"/>
      <c r="F59" s="35"/>
      <c r="G59" s="35"/>
      <c r="H59" s="36"/>
      <c r="I59" s="37"/>
      <c r="J59" s="35"/>
      <c r="K59" s="35"/>
      <c r="L59" s="36"/>
      <c r="M59" s="38"/>
      <c r="N59" s="34"/>
      <c r="O59" s="35"/>
      <c r="P59" s="39"/>
      <c r="Q59" s="36"/>
      <c r="R59" s="36"/>
      <c r="S59" s="36"/>
      <c r="T59" s="36"/>
      <c r="U59" s="36"/>
      <c r="V59" s="34"/>
    </row>
    <row r="60" spans="1:22">
      <c r="A60" s="41"/>
      <c r="B60" s="24"/>
      <c r="C60" s="23" t="s">
        <v>35</v>
      </c>
      <c r="D60" s="25"/>
      <c r="E60" s="23"/>
      <c r="F60" s="25">
        <v>0</v>
      </c>
      <c r="G60" s="25">
        <v>0</v>
      </c>
      <c r="H60" s="25">
        <v>150000</v>
      </c>
      <c r="I60" s="25">
        <v>0</v>
      </c>
      <c r="J60" s="25">
        <v>0</v>
      </c>
      <c r="K60" s="25">
        <v>958.16</v>
      </c>
      <c r="L60" s="25">
        <v>300000</v>
      </c>
      <c r="M60" s="25">
        <v>0</v>
      </c>
      <c r="N60" s="24"/>
      <c r="O60" s="25">
        <v>702.26</v>
      </c>
      <c r="P60" s="25">
        <v>-70000</v>
      </c>
      <c r="Q60" s="25">
        <v>-224</v>
      </c>
      <c r="R60" s="25">
        <v>-6445.27</v>
      </c>
      <c r="S60" s="25">
        <v>0</v>
      </c>
      <c r="T60" s="25">
        <v>583203.6</v>
      </c>
      <c r="U60" s="25">
        <v>-501524</v>
      </c>
      <c r="V60" s="25">
        <v>0</v>
      </c>
    </row>
    <row r="61" spans="1:22">
      <c r="A61" s="23"/>
      <c r="N61" s="11"/>
    </row>
    <row r="62" spans="1:22">
      <c r="B62" s="24"/>
      <c r="C62" s="23" t="s">
        <v>28</v>
      </c>
      <c r="D62" s="25"/>
      <c r="E62" s="23"/>
      <c r="F62" s="25">
        <v>19824.75</v>
      </c>
      <c r="G62" s="25">
        <v>36756.089999999997</v>
      </c>
      <c r="H62" s="25">
        <v>0</v>
      </c>
      <c r="I62" s="26">
        <v>0</v>
      </c>
      <c r="J62" s="25">
        <v>0</v>
      </c>
      <c r="K62" s="25">
        <v>4502.76</v>
      </c>
      <c r="L62" s="25">
        <v>0</v>
      </c>
      <c r="M62" s="26">
        <v>0</v>
      </c>
      <c r="N62" s="11"/>
      <c r="O62" s="25">
        <v>1.4100000000000004</v>
      </c>
      <c r="P62" s="26">
        <v>0</v>
      </c>
      <c r="Q62" s="25">
        <v>-5082</v>
      </c>
      <c r="R62" s="25">
        <v>-12081.02</v>
      </c>
      <c r="S62" s="25">
        <v>0</v>
      </c>
      <c r="T62" s="25">
        <v>-10000</v>
      </c>
      <c r="U62" s="25">
        <v>0</v>
      </c>
      <c r="V62" s="25">
        <v>0</v>
      </c>
    </row>
    <row r="63" spans="1:22">
      <c r="A63" s="23"/>
      <c r="B63" s="24"/>
      <c r="C63" s="23"/>
      <c r="D63" s="25"/>
      <c r="E63" s="23"/>
      <c r="F63" s="25"/>
      <c r="G63" s="25"/>
      <c r="H63" s="25"/>
      <c r="I63" s="26"/>
      <c r="J63" s="25"/>
      <c r="K63" s="25"/>
      <c r="L63" s="25"/>
      <c r="M63" s="23"/>
      <c r="N63" s="11"/>
      <c r="O63" s="25"/>
      <c r="P63" s="23"/>
      <c r="Q63" s="25"/>
      <c r="R63" s="25"/>
      <c r="S63" s="25"/>
      <c r="T63" s="25"/>
      <c r="U63" s="25"/>
      <c r="V63" s="23"/>
    </row>
    <row r="64" spans="1:22">
      <c r="A64" s="23"/>
      <c r="B64" s="24"/>
      <c r="C64" s="23" t="s">
        <v>24</v>
      </c>
      <c r="D64" s="25"/>
      <c r="E64" s="23"/>
      <c r="F64" s="25">
        <v>0</v>
      </c>
      <c r="G64" s="25">
        <v>33820.159999999996</v>
      </c>
      <c r="H64" s="25">
        <v>15250</v>
      </c>
      <c r="I64" s="25">
        <v>0</v>
      </c>
      <c r="J64" s="25">
        <v>0</v>
      </c>
      <c r="K64" s="25">
        <v>4203.9399999999996</v>
      </c>
      <c r="L64" s="25">
        <v>5591.2</v>
      </c>
      <c r="M64" s="25">
        <v>0</v>
      </c>
      <c r="N64" s="11"/>
      <c r="O64" s="25">
        <v>0.03</v>
      </c>
      <c r="P64" s="25">
        <v>0</v>
      </c>
      <c r="Q64" s="25">
        <v>-5184.5</v>
      </c>
      <c r="R64" s="25">
        <v>-9138.33</v>
      </c>
      <c r="S64" s="25">
        <v>0</v>
      </c>
      <c r="T64" s="25">
        <v>0</v>
      </c>
      <c r="U64" s="25">
        <v>-40000</v>
      </c>
      <c r="V64" s="23"/>
    </row>
    <row r="65" spans="1:22">
      <c r="A65" s="23"/>
      <c r="B65" s="24"/>
      <c r="C65" s="23"/>
      <c r="D65" s="25"/>
      <c r="E65" s="23"/>
      <c r="F65" s="25"/>
      <c r="G65" s="25"/>
      <c r="H65" s="25"/>
      <c r="I65" s="25"/>
      <c r="J65" s="25"/>
      <c r="K65" s="25"/>
      <c r="L65" s="25"/>
      <c r="M65" s="24"/>
      <c r="N65" s="11"/>
      <c r="O65" s="25"/>
      <c r="P65" s="24"/>
      <c r="Q65" s="25"/>
      <c r="R65" s="25"/>
      <c r="S65" s="25"/>
      <c r="T65" s="25"/>
      <c r="U65" s="25"/>
      <c r="V65" s="23"/>
    </row>
    <row r="66" spans="1:22">
      <c r="A66" s="23"/>
      <c r="B66" s="16"/>
      <c r="C66" s="10" t="s">
        <v>23</v>
      </c>
      <c r="F66" s="16">
        <v>0</v>
      </c>
      <c r="G66" s="16">
        <v>35422.51</v>
      </c>
      <c r="H66" s="16">
        <v>130000</v>
      </c>
      <c r="I66" s="16">
        <v>0</v>
      </c>
      <c r="J66" s="16">
        <v>0</v>
      </c>
      <c r="K66" s="16">
        <v>6076.24</v>
      </c>
      <c r="L66" s="16">
        <v>372.4</v>
      </c>
      <c r="M66" s="11">
        <v>0</v>
      </c>
      <c r="N66" s="11"/>
      <c r="O66" s="16">
        <v>0.41000000000000003</v>
      </c>
      <c r="P66" s="11">
        <v>0</v>
      </c>
      <c r="Q66" s="16">
        <v>-7473</v>
      </c>
      <c r="R66" s="16">
        <v>-961.7</v>
      </c>
      <c r="S66" s="16">
        <v>-110000</v>
      </c>
      <c r="T66" s="16">
        <v>0</v>
      </c>
      <c r="U66" s="16">
        <v>-60000</v>
      </c>
      <c r="V66" s="10">
        <v>0</v>
      </c>
    </row>
    <row r="67" spans="1:22">
      <c r="I67" s="16"/>
      <c r="M67" s="11"/>
      <c r="N67" s="11"/>
      <c r="P67" s="11"/>
    </row>
    <row r="68" spans="1:22">
      <c r="C68" s="10" t="s">
        <v>22</v>
      </c>
      <c r="F68" s="16">
        <v>0</v>
      </c>
      <c r="G68" s="16">
        <v>24999.960000000006</v>
      </c>
      <c r="H68" s="16">
        <v>52000</v>
      </c>
      <c r="I68" s="16"/>
      <c r="J68" s="16">
        <v>0</v>
      </c>
      <c r="K68" s="16">
        <v>2712.1400000000003</v>
      </c>
      <c r="L68" s="16">
        <v>1706.8</v>
      </c>
      <c r="M68" s="11"/>
      <c r="N68" s="11"/>
      <c r="O68" s="16">
        <v>0.15</v>
      </c>
      <c r="P68" s="11"/>
      <c r="Q68" s="16">
        <v>-372</v>
      </c>
      <c r="R68" s="16">
        <v>-7534</v>
      </c>
      <c r="S68" s="16">
        <v>-40000</v>
      </c>
      <c r="T68" s="16">
        <v>0</v>
      </c>
      <c r="U68" s="16">
        <v>-52500</v>
      </c>
    </row>
    <row r="69" spans="1:22">
      <c r="I69" s="16"/>
      <c r="M69" s="11"/>
      <c r="N69" s="11"/>
      <c r="P69" s="11"/>
    </row>
    <row r="70" spans="1:22">
      <c r="C70" s="10" t="s">
        <v>14</v>
      </c>
      <c r="F70" s="16">
        <v>259908.99</v>
      </c>
      <c r="G70" s="16">
        <v>25000</v>
      </c>
      <c r="H70" s="16">
        <v>24574</v>
      </c>
      <c r="I70" s="16"/>
      <c r="J70" s="16">
        <v>0</v>
      </c>
      <c r="K70" s="16">
        <v>1541.48</v>
      </c>
      <c r="L70" s="16">
        <v>642.24</v>
      </c>
      <c r="M70" s="11"/>
      <c r="N70" s="11"/>
      <c r="P70" s="11"/>
    </row>
    <row r="71" spans="1:22">
      <c r="I71" s="16"/>
      <c r="M71" s="11"/>
      <c r="N71" s="11"/>
      <c r="P71" s="11"/>
    </row>
    <row r="72" spans="1:22">
      <c r="C72" s="10" t="s">
        <v>13</v>
      </c>
      <c r="F72" s="16">
        <v>126439.49</v>
      </c>
      <c r="G72" s="16">
        <v>50000</v>
      </c>
      <c r="H72" s="16">
        <v>2000</v>
      </c>
      <c r="I72" s="16"/>
      <c r="J72" s="16">
        <v>52779.59</v>
      </c>
      <c r="K72" s="16">
        <v>0</v>
      </c>
      <c r="L72" s="16">
        <v>233558.8</v>
      </c>
      <c r="M72" s="11"/>
      <c r="N72" s="11"/>
      <c r="P72" s="11"/>
    </row>
    <row r="74" spans="1:22">
      <c r="C74" s="10" t="s">
        <v>15</v>
      </c>
      <c r="H74" s="16">
        <v>0</v>
      </c>
      <c r="L74" s="16">
        <v>0</v>
      </c>
    </row>
  </sheetData>
  <mergeCells count="3">
    <mergeCell ref="F1:H1"/>
    <mergeCell ref="J1:L1"/>
    <mergeCell ref="P1:R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2:D5"/>
  <sheetViews>
    <sheetView workbookViewId="0"/>
  </sheetViews>
  <sheetFormatPr baseColWidth="10" defaultRowHeight="15" x14ac:dyDescent="0"/>
  <cols>
    <col min="2" max="2" width="32.5" customWidth="1"/>
    <col min="4" max="4" width="10.83203125" style="1"/>
  </cols>
  <sheetData>
    <row r="2" spans="1:2">
      <c r="A2" s="3" t="s">
        <v>36</v>
      </c>
    </row>
    <row r="4" spans="1:2">
      <c r="B4" s="10" t="s">
        <v>62</v>
      </c>
    </row>
    <row r="5" spans="1:2">
      <c r="B5" s="10" t="s">
        <v>63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D5"/>
  <sheetViews>
    <sheetView workbookViewId="0"/>
  </sheetViews>
  <sheetFormatPr baseColWidth="10" defaultRowHeight="15" x14ac:dyDescent="0"/>
  <sheetData>
    <row r="1" spans="1:4" s="5" customFormat="1"/>
    <row r="2" spans="1:4" s="5" customFormat="1">
      <c r="A2" s="3" t="s">
        <v>36</v>
      </c>
      <c r="D2" s="1"/>
    </row>
    <row r="3" spans="1:4" s="5" customFormat="1">
      <c r="D3" s="1"/>
    </row>
    <row r="4" spans="1:4" s="5" customFormat="1">
      <c r="B4" s="10" t="s">
        <v>64</v>
      </c>
      <c r="D4" s="1"/>
    </row>
    <row r="5" spans="1:4" s="5" customFormat="1">
      <c r="B5" s="10" t="s">
        <v>65</v>
      </c>
      <c r="D5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2:C13"/>
  <sheetViews>
    <sheetView workbookViewId="0">
      <selection activeCell="C36" sqref="C36"/>
    </sheetView>
  </sheetViews>
  <sheetFormatPr baseColWidth="10" defaultRowHeight="15" x14ac:dyDescent="0"/>
  <cols>
    <col min="1" max="2" width="10.83203125" style="10"/>
    <col min="3" max="3" width="76.33203125" style="10" customWidth="1"/>
    <col min="4" max="16384" width="10.83203125" style="10"/>
  </cols>
  <sheetData>
    <row r="2" spans="1:3" s="17" customFormat="1">
      <c r="A2" s="17" t="s">
        <v>33</v>
      </c>
    </row>
    <row r="3" spans="1:3" s="17" customFormat="1"/>
    <row r="4" spans="1:3" s="17" customFormat="1">
      <c r="A4" s="17" t="s">
        <v>1</v>
      </c>
      <c r="B4" s="17" t="s">
        <v>31</v>
      </c>
      <c r="C4" s="17" t="s">
        <v>32</v>
      </c>
    </row>
    <row r="5" spans="1:3">
      <c r="B5" s="11"/>
    </row>
    <row r="6" spans="1:3">
      <c r="A6" s="21">
        <v>43671</v>
      </c>
      <c r="B6" s="44">
        <v>25</v>
      </c>
      <c r="C6" s="10" t="s">
        <v>52</v>
      </c>
    </row>
    <row r="7" spans="1:3">
      <c r="A7" s="21">
        <v>43740</v>
      </c>
      <c r="B7" s="44">
        <v>25</v>
      </c>
      <c r="C7" s="10" t="s">
        <v>53</v>
      </c>
    </row>
    <row r="8" spans="1:3">
      <c r="A8" s="21">
        <v>43835</v>
      </c>
      <c r="B8" s="44">
        <v>25</v>
      </c>
      <c r="C8" s="10" t="s">
        <v>54</v>
      </c>
    </row>
    <row r="9" spans="1:3">
      <c r="A9" s="21">
        <v>43860</v>
      </c>
      <c r="B9" s="44">
        <v>34.5</v>
      </c>
      <c r="C9" s="10" t="s">
        <v>57</v>
      </c>
    </row>
    <row r="10" spans="1:3">
      <c r="A10" s="21">
        <v>43917</v>
      </c>
      <c r="B10" s="44">
        <v>25</v>
      </c>
      <c r="C10" s="10" t="s">
        <v>55</v>
      </c>
    </row>
    <row r="11" spans="1:3">
      <c r="A11" s="21">
        <v>44005</v>
      </c>
      <c r="B11" s="44">
        <v>25</v>
      </c>
      <c r="C11" s="10" t="s">
        <v>56</v>
      </c>
    </row>
    <row r="12" spans="1:3">
      <c r="A12" s="46"/>
      <c r="B12" s="46"/>
      <c r="C12" s="46"/>
    </row>
    <row r="13" spans="1:3">
      <c r="B13" s="45">
        <f>SUM(B6:B11)</f>
        <v>159.5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9F7F56125D54F90392E74B6CA87E9" ma:contentTypeVersion="18" ma:contentTypeDescription="Create a new document." ma:contentTypeScope="" ma:versionID="842390ac848af0098864043d8554602b">
  <xsd:schema xmlns:xsd="http://www.w3.org/2001/XMLSchema" xmlns:xs="http://www.w3.org/2001/XMLSchema" xmlns:p="http://schemas.microsoft.com/office/2006/metadata/properties" xmlns:ns2="fdeb6669-d464-4701-bd3a-0c342e62f23c" xmlns:ns3="49111568-fa7e-4c01-9031-519e05a26ba5" targetNamespace="http://schemas.microsoft.com/office/2006/metadata/properties" ma:root="true" ma:fieldsID="b18ac41a83b0b1359b068dae1bf77db2" ns2:_="" ns3:_="">
    <xsd:import namespace="fdeb6669-d464-4701-bd3a-0c342e62f23c"/>
    <xsd:import namespace="49111568-fa7e-4c01-9031-519e05a26ba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igratedSourceSystemLocationNot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b6669-d464-4701-bd3a-0c342e62f23c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igratedSourceSystemLocationNote" ma:index="12" nillable="true" ma:displayName="MigratedSourceSystemLocationNote" ma:hidden="true" ma:internalName="MigratedSourceSystemLocationNote">
      <xsd:simpleType>
        <xsd:restriction base="dms:Note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aee0b57-a322-45e9-8e24-38de183996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1568-fa7e-4c01-9031-519e05a26ba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0d837cf9-c01c-4b0b-8305-210fb7789d92}" ma:internalName="TaxCatchAll" ma:showField="CatchAllData" ma:web="49111568-fa7e-4c01-9031-519e05a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fdeb6669-d464-4701-bd3a-0c342e62f23c" xsi:nil="true"/>
    <MigratedSourceSystemLocation xmlns="fdeb6669-d464-4701-bd3a-0c342e62f23c" xsi:nil="true"/>
    <TaxCatchAll xmlns="49111568-fa7e-4c01-9031-519e05a26ba5" xsi:nil="true"/>
    <JSONPreview xmlns="fdeb6669-d464-4701-bd3a-0c342e62f23c" xsi:nil="true"/>
    <SharedDocumentAccessGuid xmlns="fdeb6669-d464-4701-bd3a-0c342e62f23c" xsi:nil="true"/>
    <lcf76f155ced4ddcb4097134ff3c332f xmlns="fdeb6669-d464-4701-bd3a-0c342e62f23c">
      <Terms xmlns="http://schemas.microsoft.com/office/infopath/2007/PartnerControls"/>
    </lcf76f155ced4ddcb4097134ff3c332f>
    <MigratedSourceSystemLocationNote xmlns="fdeb6669-d464-4701-bd3a-0c342e62f23c" xsi:nil="true"/>
  </documentManagement>
</p:properties>
</file>

<file path=customXml/itemProps1.xml><?xml version="1.0" encoding="utf-8"?>
<ds:datastoreItem xmlns:ds="http://schemas.openxmlformats.org/officeDocument/2006/customXml" ds:itemID="{E36603F7-33A1-496B-AF29-8FAC5BF9D1F8}"/>
</file>

<file path=customXml/itemProps2.xml><?xml version="1.0" encoding="utf-8"?>
<ds:datastoreItem xmlns:ds="http://schemas.openxmlformats.org/officeDocument/2006/customXml" ds:itemID="{6CF595EF-D1A0-4AB9-903F-6EF03B05C53F}"/>
</file>

<file path=customXml/itemProps3.xml><?xml version="1.0" encoding="utf-8"?>
<ds:datastoreItem xmlns:ds="http://schemas.openxmlformats.org/officeDocument/2006/customXml" ds:itemID="{430C397A-41DD-4B0A-82F5-9FBFE430B6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SMSF Structure</vt:lpstr>
      <vt:lpstr>Comm Bank Acct 10931713</vt:lpstr>
      <vt:lpstr>Halifax Acct U1877600</vt:lpstr>
      <vt:lpstr>IB Acct U7746386</vt:lpstr>
      <vt:lpstr>Additional SMSF Expenses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Lynda Vicary</dc:creator>
  <cp:lastModifiedBy>Lynda Vicary</cp:lastModifiedBy>
  <dcterms:created xsi:type="dcterms:W3CDTF">2014-01-01T06:19:49Z</dcterms:created>
  <dcterms:modified xsi:type="dcterms:W3CDTF">2022-02-22T05:52:31Z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0x0101003409F7F56125D54F90392E74B6CA87E9</vt:lpwstr>
  </property>
</Properties>
</file>