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LIENTS\TURNSUP - ABG Turner Family Super Fund\2021\D. Tax Workpapers\"/>
    </mc:Choice>
  </mc:AlternateContent>
  <xr:revisionPtr revIDLastSave="0" documentId="13_ncr:1_{105D807E-F655-4234-A16A-1264DE64EDD1}" xr6:coauthVersionLast="47" xr6:coauthVersionMax="47" xr10:uidLastSave="{00000000-0000-0000-0000-000000000000}"/>
  <bookViews>
    <workbookView xWindow="28680" yWindow="-120" windowWidth="29040" windowHeight="15840" activeTab="5" xr2:uid="{00000000-000D-0000-FFFF-FFFF00000000}"/>
  </bookViews>
  <sheets>
    <sheet name="Debtors" sheetId="7" r:id="rId1"/>
    <sheet name="Creditors" sheetId="8" r:id="rId2"/>
    <sheet name="Tax Provision" sheetId="4" r:id="rId3"/>
    <sheet name="Interest Workpaper" sheetId="3" r:id="rId4"/>
    <sheet name="Expenses paid from super fund" sheetId="6" r:id="rId5"/>
    <sheet name="Pension Minimum &amp; Maximum" sheetId="9" r:id="rId6"/>
    <sheet name="1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3" i="3" l="1"/>
  <c r="D24" i="3"/>
  <c r="D28" i="3"/>
  <c r="B6" i="6" l="1"/>
  <c r="B15" i="6" l="1"/>
  <c r="B14" i="6"/>
  <c r="B13" i="6"/>
  <c r="B28" i="3" l="1"/>
  <c r="F24" i="3"/>
  <c r="E24" i="3"/>
  <c r="G22" i="3"/>
  <c r="G23" i="3" s="1"/>
  <c r="G13" i="9" l="1"/>
  <c r="C14" i="9" l="1"/>
  <c r="C15" i="9"/>
  <c r="C16" i="9"/>
  <c r="C17" i="9"/>
  <c r="C13" i="9"/>
  <c r="B14" i="9"/>
  <c r="B15" i="9" s="1"/>
  <c r="B13" i="9"/>
  <c r="B7" i="9"/>
  <c r="E19" i="9"/>
  <c r="F19" i="9"/>
  <c r="D19" i="9"/>
  <c r="E10" i="9"/>
  <c r="F10" i="9"/>
  <c r="D10" i="9"/>
  <c r="B11" i="6" l="1"/>
  <c r="B18" i="6" l="1"/>
  <c r="B16" i="8"/>
  <c r="B10" i="8"/>
  <c r="B19" i="8" s="1"/>
  <c r="B23" i="8" s="1"/>
  <c r="B27" i="7"/>
  <c r="B16" i="7"/>
  <c r="B10" i="4"/>
  <c r="B21" i="4"/>
  <c r="D18" i="3"/>
  <c r="F7" i="3"/>
  <c r="F8" i="3"/>
  <c r="F9" i="3"/>
  <c r="F10" i="3"/>
  <c r="F11" i="3"/>
  <c r="F12" i="3"/>
  <c r="F13" i="3"/>
  <c r="F14" i="3"/>
  <c r="F15" i="3"/>
  <c r="F16" i="3"/>
  <c r="F17" i="3"/>
  <c r="E18" i="3"/>
  <c r="F6" i="3"/>
  <c r="B27" i="3"/>
  <c r="B30" i="7" l="1"/>
  <c r="B34" i="7" s="1"/>
  <c r="B24" i="4"/>
  <c r="B28" i="4" s="1"/>
  <c r="F18" i="3"/>
  <c r="D27" i="3" s="1"/>
  <c r="D31" i="3" l="1"/>
  <c r="D34" i="3" s="1"/>
</calcChain>
</file>

<file path=xl/sharedStrings.xml><?xml version="1.0" encoding="utf-8"?>
<sst xmlns="http://schemas.openxmlformats.org/spreadsheetml/2006/main" count="134" uniqueCount="98">
  <si>
    <t>Year:</t>
  </si>
  <si>
    <t>Amount</t>
  </si>
  <si>
    <t>Interest Earned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</si>
  <si>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</si>
  <si>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</si>
  <si>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</si>
  <si>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</si>
  <si>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</si>
  <si>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</si>
  <si>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</si>
  <si>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</si>
  <si>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</si>
  <si>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</si>
  <si>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</si>
  <si>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</si>
  <si>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 INTEREST EARNED</t>
  </si>
  <si>
    <t>INTEREST EARNED WORKPAPER</t>
  </si>
  <si>
    <t>Bank Account</t>
  </si>
  <si>
    <t>W/holding Tax</t>
  </si>
  <si>
    <t>Gross Interest</t>
  </si>
  <si>
    <t>Op Bal.</t>
  </si>
  <si>
    <t>4th Qtr IAS</t>
  </si>
  <si>
    <t>1st Qtr IAS</t>
  </si>
  <si>
    <t>2nd Qtr IAS</t>
  </si>
  <si>
    <t>3rd Qtr IAS</t>
  </si>
  <si>
    <t>Cl Bal.</t>
  </si>
  <si>
    <t>Tax Payable</t>
  </si>
  <si>
    <t>TOTAL PROV FOR TAX</t>
  </si>
  <si>
    <t>PROVISION FOR TAX WORKPAPER</t>
  </si>
  <si>
    <t>Imputation Credits</t>
  </si>
  <si>
    <t>After Close Balance</t>
  </si>
  <si>
    <t>Difference</t>
  </si>
  <si>
    <t>Trial Balance Total</t>
  </si>
  <si>
    <t>Foreign Credits</t>
  </si>
  <si>
    <t>Final Payment</t>
  </si>
  <si>
    <t xml:space="preserve"> </t>
  </si>
  <si>
    <t>Accounting Fees</t>
  </si>
  <si>
    <t>Establishment Fees</t>
  </si>
  <si>
    <t>Actuarial Fees</t>
  </si>
  <si>
    <t>Have the following expenses been paid from the super fund?</t>
  </si>
  <si>
    <t xml:space="preserve">                   -Annual</t>
  </si>
  <si>
    <t>Paid from super fund</t>
  </si>
  <si>
    <t>Total Tax Instalments</t>
  </si>
  <si>
    <t>If No, Reimbursement or Contribution</t>
  </si>
  <si>
    <t>Expenses Paid within Super</t>
  </si>
  <si>
    <t>DEBTORS WORKPAPER</t>
  </si>
  <si>
    <t>Amounts Received</t>
  </si>
  <si>
    <t>TOTAL Debtors</t>
  </si>
  <si>
    <t>Trial Balance Amount</t>
  </si>
  <si>
    <t>CREDITORS WORKPAPER</t>
  </si>
  <si>
    <t>Amounts Paid</t>
  </si>
  <si>
    <t>Client Code:</t>
  </si>
  <si>
    <t>SMSF Levy</t>
  </si>
  <si>
    <t>Net Interest Received</t>
  </si>
  <si>
    <t>Term Deposit</t>
  </si>
  <si>
    <t>Deposits</t>
  </si>
  <si>
    <t>Withdrawals</t>
  </si>
  <si>
    <t>Balance</t>
  </si>
  <si>
    <t>Opening Balance</t>
  </si>
  <si>
    <t>Reinvested</t>
  </si>
  <si>
    <t>ATO</t>
  </si>
  <si>
    <t>Pensioner 1</t>
  </si>
  <si>
    <t>Name</t>
  </si>
  <si>
    <t>Minimum</t>
  </si>
  <si>
    <t>Maximum (if TRIS)</t>
  </si>
  <si>
    <t>Tax Free %</t>
  </si>
  <si>
    <t>Pension Account Number</t>
  </si>
  <si>
    <t>Reversionary</t>
  </si>
  <si>
    <t>Date of Birth</t>
  </si>
  <si>
    <t>Minimum Percentage</t>
  </si>
  <si>
    <t>Audit Fees</t>
  </si>
  <si>
    <t>2020 Debtors</t>
  </si>
  <si>
    <t>Balance 01/07/2020</t>
  </si>
  <si>
    <t>2020 Tax</t>
  </si>
  <si>
    <t>2020 Creditors</t>
  </si>
  <si>
    <t>2021 Pension</t>
  </si>
  <si>
    <t>Withholding Tax</t>
  </si>
  <si>
    <t>2021 Debtors</t>
  </si>
  <si>
    <t>Balance 01/07/2021</t>
  </si>
  <si>
    <t>Age at 30/06/2021</t>
  </si>
  <si>
    <t xml:space="preserve">                   - Mar 2021</t>
  </si>
  <si>
    <t xml:space="preserve">                   - June 2021</t>
  </si>
  <si>
    <t>2021 Tax</t>
  </si>
  <si>
    <t>2021 Creditors</t>
  </si>
  <si>
    <t>Age at 01/07/2020</t>
  </si>
  <si>
    <t>2020 Tax Payment.</t>
  </si>
  <si>
    <t>2021 PAYG - Sept 2020</t>
  </si>
  <si>
    <t xml:space="preserve">                   - Dec 2020</t>
  </si>
  <si>
    <t>2022 Pension</t>
  </si>
  <si>
    <t>N/a</t>
  </si>
  <si>
    <t>TURNSUP</t>
  </si>
  <si>
    <t>Gib</t>
  </si>
  <si>
    <t>00004</t>
  </si>
  <si>
    <t>No</t>
  </si>
  <si>
    <t>Charged 2022 year</t>
  </si>
  <si>
    <t>WBC #1680</t>
  </si>
  <si>
    <t>WBC #6992</t>
  </si>
  <si>
    <t>Matches to balance on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</si>
</sst>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0%"/>
    <numFmt numFmtId="165" formatCode="_(* #,##0_);_(* \(#,##0\);_(* &quot;-&quot;??_);_(@_)"/>
    <numFmt numFmtId="166" formatCode="_(&quot;$&quot;* #,##0_);_(&quot;$&quot;* \(#,##0\);_(&quot;$&quot;* &quot;-&quot;??_);_(@_)"/>
    <numFmt numFmtId="167" formatCode="_(&quot;$&quot;* #,##0.00_);_(&quot;$&quot;* \(#,##0.00\);_(&quot;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Verdana"/>
      <family val="2"/>
    </font>
    <font>
      <b/>
      <i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sz val="12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2060"/>
      <name val="Arial"/>
      <family val="2"/>
    </font>
    <font>
      <sz val="11"/>
      <color theme="1"/>
      <name val="Arial"/>
      <family val="2"/>
    </font>
    <font>
      <b/>
      <sz val="12"/>
      <color rgb="FF002060"/>
      <name val="Arial"/>
      <family val="2"/>
    </font>
    <font>
      <sz val="11"/>
      <name val="Arial"/>
      <family val="2"/>
    </font>
    <font>
      <b/>
      <sz val="11"/>
      <color theme="9" tint="-0.499984740745262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0" fontId="5" fillId="0" borderId="0" xfId="1" applyFont="1" applyAlignment="1"/>
    <xf numFmtId="0" fontId="5" fillId="0" borderId="1" xfId="1" applyFont="1" applyBorder="1" applyAlignment="1"/>
    <xf numFmtId="0" fontId="5" fillId="0" borderId="0" xfId="1" applyFont="1"/>
    <xf numFmtId="0" fontId="6" fillId="0" borderId="0" xfId="1" applyFont="1" applyAlignment="1"/>
    <xf numFmtId="0" fontId="7" fillId="0" borderId="0" xfId="0" applyFont="1"/>
    <xf numFmtId="4" fontId="0" fillId="0" borderId="0" xfId="0" applyNumberFormat="1"/>
    <xf numFmtId="4" fontId="7" fillId="0" borderId="0" xfId="0" applyNumberFormat="1" applyFont="1"/>
    <xf numFmtId="4" fontId="0" fillId="2" borderId="0" xfId="0" applyNumberFormat="1" applyFill="1"/>
    <xf numFmtId="0" fontId="8" fillId="0" borderId="0" xfId="0" applyFont="1"/>
    <xf numFmtId="4" fontId="8" fillId="0" borderId="0" xfId="0" applyNumberFormat="1" applyFont="1"/>
    <xf numFmtId="0" fontId="9" fillId="0" borderId="0" xfId="0" applyFont="1"/>
    <xf numFmtId="0" fontId="6" fillId="0" borderId="0" xfId="0" applyFont="1"/>
    <xf numFmtId="0" fontId="6" fillId="0" borderId="0" xfId="1" applyFont="1" applyAlignment="1">
      <alignment horizontal="center" wrapText="1"/>
    </xf>
    <xf numFmtId="4" fontId="3" fillId="0" borderId="0" xfId="0" applyNumberFormat="1" applyFont="1" applyAlignment="1">
      <alignment horizontal="center" wrapText="1"/>
    </xf>
    <xf numFmtId="0" fontId="10" fillId="0" borderId="0" xfId="0" applyFont="1"/>
    <xf numFmtId="4" fontId="7" fillId="0" borderId="2" xfId="0" applyNumberFormat="1" applyFont="1" applyBorder="1"/>
    <xf numFmtId="4" fontId="0" fillId="3" borderId="0" xfId="0" applyNumberFormat="1" applyFill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2" fillId="0" borderId="0" xfId="0" applyFont="1" applyBorder="1"/>
    <xf numFmtId="0" fontId="3" fillId="0" borderId="0" xfId="0" applyFont="1"/>
    <xf numFmtId="0" fontId="9" fillId="0" borderId="0" xfId="0" applyFont="1" applyBorder="1"/>
    <xf numFmtId="0" fontId="6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4" fontId="2" fillId="0" borderId="0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4" fontId="2" fillId="0" borderId="2" xfId="0" applyNumberFormat="1" applyFont="1" applyBorder="1" applyAlignment="1">
      <alignment horizontal="right"/>
    </xf>
    <xf numFmtId="0" fontId="5" fillId="0" borderId="0" xfId="1" applyFont="1" applyBorder="1" applyAlignment="1">
      <alignment horizontal="center"/>
    </xf>
    <xf numFmtId="0" fontId="5" fillId="0" borderId="0" xfId="1" applyFont="1" applyBorder="1" applyAlignment="1"/>
    <xf numFmtId="0" fontId="6" fillId="0" borderId="0" xfId="1" applyFont="1" applyAlignment="1">
      <alignment horizontal="center"/>
    </xf>
    <xf numFmtId="14" fontId="9" fillId="0" borderId="0" xfId="0" applyNumberFormat="1" applyFont="1"/>
    <xf numFmtId="4" fontId="2" fillId="0" borderId="0" xfId="0" applyNumberFormat="1" applyFont="1" applyBorder="1"/>
    <xf numFmtId="0" fontId="3" fillId="0" borderId="0" xfId="0" applyFont="1" applyAlignment="1">
      <alignment wrapText="1"/>
    </xf>
    <xf numFmtId="0" fontId="6" fillId="2" borderId="0" xfId="0" applyFont="1" applyFill="1" applyAlignment="1">
      <alignment wrapText="1"/>
    </xf>
    <xf numFmtId="4" fontId="3" fillId="0" borderId="0" xfId="0" applyNumberFormat="1" applyFont="1" applyBorder="1" applyAlignment="1">
      <alignment horizontal="center" wrapText="1"/>
    </xf>
    <xf numFmtId="4" fontId="2" fillId="0" borderId="0" xfId="0" applyNumberFormat="1" applyFont="1"/>
    <xf numFmtId="4" fontId="2" fillId="2" borderId="0" xfId="0" applyNumberFormat="1" applyFont="1" applyFill="1"/>
    <xf numFmtId="4" fontId="2" fillId="0" borderId="2" xfId="0" applyNumberFormat="1" applyFont="1" applyBorder="1"/>
    <xf numFmtId="43" fontId="2" fillId="2" borderId="0" xfId="2" applyFont="1" applyFill="1"/>
    <xf numFmtId="4" fontId="2" fillId="3" borderId="0" xfId="0" applyNumberFormat="1" applyFont="1" applyFill="1"/>
    <xf numFmtId="4" fontId="3" fillId="0" borderId="0" xfId="0" applyNumberFormat="1" applyFont="1"/>
    <xf numFmtId="4" fontId="2" fillId="2" borderId="0" xfId="0" applyNumberFormat="1" applyFont="1" applyFill="1" applyBorder="1"/>
    <xf numFmtId="14" fontId="9" fillId="2" borderId="0" xfId="0" applyNumberFormat="1" applyFont="1" applyFill="1"/>
    <xf numFmtId="0" fontId="3" fillId="0" borderId="0" xfId="0" applyFont="1" applyAlignment="1">
      <alignment horizontal="center"/>
    </xf>
    <xf numFmtId="0" fontId="2" fillId="2" borderId="0" xfId="0" applyFont="1" applyFill="1"/>
    <xf numFmtId="0" fontId="2" fillId="0" borderId="0" xfId="0" applyFont="1" applyFill="1"/>
    <xf numFmtId="0" fontId="2" fillId="0" borderId="0" xfId="0" applyFont="1" applyFill="1" applyBorder="1"/>
    <xf numFmtId="14" fontId="2" fillId="0" borderId="0" xfId="0" applyNumberFormat="1" applyFont="1" applyFill="1"/>
    <xf numFmtId="14" fontId="12" fillId="0" borderId="0" xfId="0" applyNumberFormat="1" applyFont="1" applyFill="1"/>
    <xf numFmtId="14" fontId="2" fillId="2" borderId="0" xfId="0" applyNumberFormat="1" applyFont="1" applyFill="1"/>
    <xf numFmtId="1" fontId="2" fillId="0" borderId="0" xfId="0" applyNumberFormat="1" applyFont="1" applyFill="1"/>
    <xf numFmtId="49" fontId="2" fillId="2" borderId="0" xfId="0" applyNumberFormat="1" applyFont="1" applyFill="1"/>
    <xf numFmtId="10" fontId="2" fillId="2" borderId="0" xfId="3" applyNumberFormat="1" applyFont="1" applyFill="1"/>
    <xf numFmtId="10" fontId="2" fillId="0" borderId="0" xfId="3" applyNumberFormat="1" applyFont="1" applyFill="1" applyBorder="1"/>
    <xf numFmtId="49" fontId="2" fillId="0" borderId="0" xfId="0" applyNumberFormat="1" applyFont="1" applyFill="1"/>
    <xf numFmtId="4" fontId="2" fillId="0" borderId="2" xfId="0" applyNumberFormat="1" applyFont="1" applyFill="1" applyBorder="1"/>
    <xf numFmtId="3" fontId="2" fillId="2" borderId="0" xfId="0" applyNumberFormat="1" applyFont="1" applyFill="1"/>
    <xf numFmtId="3" fontId="2" fillId="0" borderId="2" xfId="0" applyNumberFormat="1" applyFont="1" applyFill="1" applyBorder="1"/>
    <xf numFmtId="0" fontId="6" fillId="2" borderId="0" xfId="1" applyFont="1" applyFill="1" applyAlignment="1">
      <alignment horizontal="center"/>
    </xf>
    <xf numFmtId="164" fontId="2" fillId="0" borderId="0" xfId="3" applyNumberFormat="1" applyFont="1"/>
    <xf numFmtId="3" fontId="2" fillId="0" borderId="0" xfId="0" applyNumberFormat="1" applyFont="1"/>
    <xf numFmtId="14" fontId="2" fillId="0" borderId="0" xfId="0" applyNumberFormat="1" applyFont="1"/>
    <xf numFmtId="2" fontId="2" fillId="0" borderId="0" xfId="0" applyNumberFormat="1" applyFont="1"/>
    <xf numFmtId="0" fontId="15" fillId="0" borderId="0" xfId="0" applyFont="1" applyFill="1" applyBorder="1"/>
    <xf numFmtId="0" fontId="15" fillId="0" borderId="0" xfId="0" applyFont="1" applyFill="1" applyBorder="1" applyAlignment="1">
      <alignment horizontal="left" vertical="center"/>
    </xf>
    <xf numFmtId="166" fontId="17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/>
    <xf numFmtId="0" fontId="18" fillId="0" borderId="0" xfId="0" applyFont="1" applyFill="1" applyBorder="1"/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wrapText="1"/>
    </xf>
    <xf numFmtId="0" fontId="21" fillId="0" borderId="0" xfId="5" applyFill="1" applyBorder="1"/>
    <xf numFmtId="0" fontId="17" fillId="0" borderId="0" xfId="0" applyFont="1" applyFill="1" applyBorder="1"/>
    <xf numFmtId="165" fontId="17" fillId="0" borderId="0" xfId="0" applyNumberFormat="1" applyFont="1" applyFill="1" applyBorder="1"/>
    <xf numFmtId="0" fontId="19" fillId="0" borderId="0" xfId="0" applyFont="1" applyFill="1" applyBorder="1" applyAlignment="1">
      <alignment horizontal="left"/>
    </xf>
    <xf numFmtId="167" fontId="17" fillId="0" borderId="0" xfId="0" applyNumberFormat="1" applyFont="1" applyFill="1" applyBorder="1"/>
    <xf numFmtId="44" fontId="17" fillId="0" borderId="0" xfId="4" applyFont="1" applyFill="1" applyBorder="1"/>
    <xf numFmtId="0" fontId="20" fillId="0" borderId="0" xfId="0" applyFont="1" applyFill="1" applyBorder="1"/>
    <xf numFmtId="165" fontId="15" fillId="0" borderId="0" xfId="0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4" fontId="0" fillId="0" borderId="0" xfId="0" applyNumberFormat="1" applyFill="1" applyBorder="1"/>
    <xf numFmtId="0" fontId="13" fillId="0" borderId="0" xfId="0" applyFont="1" applyFill="1" applyBorder="1"/>
    <xf numFmtId="0" fontId="2" fillId="0" borderId="0" xfId="0" applyFont="1" applyBorder="1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11" fillId="0" borderId="0" xfId="0" applyFont="1" applyAlignment="1">
      <alignment horizontal="center"/>
    </xf>
    <xf numFmtId="165" fontId="17" fillId="0" borderId="0" xfId="2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14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44" fontId="17" fillId="0" borderId="0" xfId="4" applyFont="1" applyFill="1" applyBorder="1" applyAlignment="1">
      <alignment horizontal="center"/>
    </xf>
    <xf numFmtId="166" fontId="17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</cellXfs>
  <cellStyles count="6">
    <cellStyle name="Comma" xfId="2" builtinId="3"/>
    <cellStyle name="Currency" xfId="4" builtinId="4"/>
    <cellStyle name="Hyperlink" xfId="5" builtinId="8"/>
    <cellStyle name="Normal" xfId="0" builtinId="0"/>
    <cellStyle name="Normal 2" xfId="1" xr:uid="{00000000-0005-0000-0000-000004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workbookViewId="0">
      <selection activeCell="B2" sqref="B2"/>
    </sheetView>
  </sheetViews>
  <sheetFormatPr defaultRowHeight="15" x14ac:dyDescent="0.25"/>
  <cols>
    <col min="1" max="1" width="19.140625" customWidth="1"/>
    <col min="3" max="3" width="21.7109375" customWidth="1"/>
  </cols>
  <sheetData>
    <row r="1" spans="1:5" ht="15.75" x14ac:dyDescent="0.25">
      <c r="A1" s="2" t="s">
        <v>51</v>
      </c>
      <c r="B1" s="90" t="s">
        <v>90</v>
      </c>
      <c r="C1" s="90"/>
      <c r="D1" s="3" t="s">
        <v>0</v>
      </c>
      <c r="E1" s="3">
        <v>2021</v>
      </c>
    </row>
    <row r="2" spans="1:5" ht="15.75" x14ac:dyDescent="0.25">
      <c r="A2" s="4"/>
      <c r="B2" s="5"/>
      <c r="C2" s="5"/>
      <c r="D2" s="10"/>
      <c r="E2" s="10"/>
    </row>
    <row r="3" spans="1:5" ht="15.75" x14ac:dyDescent="0.25">
      <c r="A3" s="91" t="s">
        <v>45</v>
      </c>
      <c r="B3" s="91"/>
      <c r="C3" s="91"/>
      <c r="D3" s="91"/>
      <c r="E3" s="91"/>
    </row>
    <row r="4" spans="1:5" x14ac:dyDescent="0.25">
      <c r="B4" s="7"/>
    </row>
    <row r="5" spans="1:5" x14ac:dyDescent="0.25">
      <c r="A5" s="16" t="s">
        <v>71</v>
      </c>
      <c r="B5" s="7"/>
    </row>
    <row r="6" spans="1:5" x14ac:dyDescent="0.25">
      <c r="A6" t="s">
        <v>20</v>
      </c>
      <c r="B6" s="9">
        <v>0</v>
      </c>
    </row>
    <row r="7" spans="1:5" x14ac:dyDescent="0.25">
      <c r="A7" t="s">
        <v>46</v>
      </c>
      <c r="B7" s="9">
        <v>0</v>
      </c>
    </row>
    <row r="8" spans="1:5" x14ac:dyDescent="0.25">
      <c r="B8" s="9">
        <v>0</v>
      </c>
    </row>
    <row r="9" spans="1:5" x14ac:dyDescent="0.25">
      <c r="B9" s="9">
        <v>0</v>
      </c>
    </row>
    <row r="10" spans="1:5" x14ac:dyDescent="0.25">
      <c r="B10" s="9">
        <v>0</v>
      </c>
    </row>
    <row r="11" spans="1:5" x14ac:dyDescent="0.25">
      <c r="B11" s="9">
        <v>0</v>
      </c>
    </row>
    <row r="12" spans="1:5" x14ac:dyDescent="0.25">
      <c r="B12" s="9">
        <v>0</v>
      </c>
    </row>
    <row r="13" spans="1:5" x14ac:dyDescent="0.25">
      <c r="B13" s="9">
        <v>0</v>
      </c>
    </row>
    <row r="14" spans="1:5" x14ac:dyDescent="0.25">
      <c r="B14" s="9">
        <v>0</v>
      </c>
    </row>
    <row r="15" spans="1:5" x14ac:dyDescent="0.25">
      <c r="B15" s="7"/>
    </row>
    <row r="16" spans="1:5" ht="15.75" thickBot="1" x14ac:dyDescent="0.3">
      <c r="A16" t="s">
        <v>25</v>
      </c>
      <c r="B16" s="17">
        <f>B6-SUM(B7:B15)</f>
        <v>0</v>
      </c>
    </row>
    <row r="17" spans="1:2" ht="15.75" thickTop="1" x14ac:dyDescent="0.25">
      <c r="B17" s="7"/>
    </row>
    <row r="18" spans="1:2" x14ac:dyDescent="0.25">
      <c r="A18" s="16" t="s">
        <v>77</v>
      </c>
      <c r="B18" s="7"/>
    </row>
    <row r="19" spans="1:2" x14ac:dyDescent="0.25">
      <c r="B19" s="9">
        <v>0</v>
      </c>
    </row>
    <row r="20" spans="1:2" x14ac:dyDescent="0.25">
      <c r="B20" s="9">
        <v>0</v>
      </c>
    </row>
    <row r="21" spans="1:2" x14ac:dyDescent="0.25">
      <c r="B21" s="9">
        <v>0</v>
      </c>
    </row>
    <row r="22" spans="1:2" x14ac:dyDescent="0.25">
      <c r="B22" s="9">
        <v>0</v>
      </c>
    </row>
    <row r="23" spans="1:2" x14ac:dyDescent="0.25">
      <c r="B23" s="9">
        <v>0</v>
      </c>
    </row>
    <row r="24" spans="1:2" x14ac:dyDescent="0.25">
      <c r="B24" s="9">
        <v>0</v>
      </c>
    </row>
    <row r="25" spans="1:2" x14ac:dyDescent="0.25">
      <c r="B25" s="9">
        <v>0</v>
      </c>
    </row>
    <row r="26" spans="1:2" x14ac:dyDescent="0.25">
      <c r="B26" s="9">
        <v>0</v>
      </c>
    </row>
    <row r="27" spans="1:2" ht="15.75" thickBot="1" x14ac:dyDescent="0.3">
      <c r="A27" t="s">
        <v>25</v>
      </c>
      <c r="B27" s="17">
        <f>SUM(B19:B26)</f>
        <v>0</v>
      </c>
    </row>
    <row r="28" spans="1:2" ht="15.75" thickTop="1" x14ac:dyDescent="0.25">
      <c r="B28" s="7"/>
    </row>
    <row r="29" spans="1:2" x14ac:dyDescent="0.25">
      <c r="B29" s="7"/>
    </row>
    <row r="30" spans="1:2" x14ac:dyDescent="0.25">
      <c r="A30" s="6" t="s">
        <v>47</v>
      </c>
      <c r="B30" s="8">
        <f>B16+B27</f>
        <v>0</v>
      </c>
    </row>
    <row r="31" spans="1:2" x14ac:dyDescent="0.25">
      <c r="B31" s="7"/>
    </row>
    <row r="32" spans="1:2" x14ac:dyDescent="0.25">
      <c r="A32" t="s">
        <v>48</v>
      </c>
      <c r="B32" s="9"/>
    </row>
    <row r="33" spans="1:2" x14ac:dyDescent="0.25">
      <c r="B33" s="7"/>
    </row>
    <row r="34" spans="1:2" x14ac:dyDescent="0.25">
      <c r="A34" t="s">
        <v>31</v>
      </c>
      <c r="B34" s="18">
        <f>B32-B30</f>
        <v>0</v>
      </c>
    </row>
  </sheetData>
  <mergeCells count="2">
    <mergeCell ref="B1:C1"/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"/>
  <sheetViews>
    <sheetView workbookViewId="0">
      <selection activeCell="B2" sqref="B2"/>
    </sheetView>
  </sheetViews>
  <sheetFormatPr defaultRowHeight="15" x14ac:dyDescent="0.25"/>
  <cols>
    <col min="1" max="1" width="19.140625" customWidth="1"/>
    <col min="3" max="3" width="21.7109375" customWidth="1"/>
  </cols>
  <sheetData>
    <row r="1" spans="1:5" ht="15.75" x14ac:dyDescent="0.25">
      <c r="A1" s="2" t="s">
        <v>51</v>
      </c>
      <c r="B1" s="90" t="s">
        <v>90</v>
      </c>
      <c r="C1" s="90"/>
      <c r="D1" s="3" t="s">
        <v>0</v>
      </c>
      <c r="E1" s="3">
        <v>2021</v>
      </c>
    </row>
    <row r="2" spans="1:5" ht="15.75" x14ac:dyDescent="0.25">
      <c r="A2" s="4"/>
      <c r="B2" s="5"/>
      <c r="C2" s="5"/>
      <c r="D2" s="10"/>
      <c r="E2" s="10"/>
    </row>
    <row r="3" spans="1:5" ht="15.75" x14ac:dyDescent="0.25">
      <c r="A3" s="91" t="s">
        <v>49</v>
      </c>
      <c r="B3" s="91"/>
      <c r="C3" s="91"/>
      <c r="D3" s="91"/>
      <c r="E3" s="91"/>
    </row>
    <row r="4" spans="1:5" x14ac:dyDescent="0.25">
      <c r="B4" s="7"/>
    </row>
    <row r="5" spans="1:5" x14ac:dyDescent="0.25">
      <c r="A5" s="16" t="s">
        <v>74</v>
      </c>
      <c r="B5" s="7"/>
    </row>
    <row r="6" spans="1:5" x14ac:dyDescent="0.25">
      <c r="A6" t="s">
        <v>20</v>
      </c>
      <c r="B6" s="9">
        <v>0</v>
      </c>
    </row>
    <row r="7" spans="1:5" x14ac:dyDescent="0.25">
      <c r="A7" t="s">
        <v>50</v>
      </c>
      <c r="B7" s="9">
        <v>0</v>
      </c>
    </row>
    <row r="8" spans="1:5" x14ac:dyDescent="0.25">
      <c r="B8" s="9">
        <v>0</v>
      </c>
    </row>
    <row r="9" spans="1:5" x14ac:dyDescent="0.25">
      <c r="B9" s="9">
        <v>0</v>
      </c>
    </row>
    <row r="10" spans="1:5" ht="15.75" thickBot="1" x14ac:dyDescent="0.3">
      <c r="A10" t="s">
        <v>25</v>
      </c>
      <c r="B10" s="17">
        <f>B6-SUM(B7:B9)</f>
        <v>0</v>
      </c>
    </row>
    <row r="11" spans="1:5" ht="15.75" thickTop="1" x14ac:dyDescent="0.25">
      <c r="B11" s="7"/>
    </row>
    <row r="12" spans="1:5" x14ac:dyDescent="0.25">
      <c r="A12" s="16" t="s">
        <v>83</v>
      </c>
      <c r="B12" s="7"/>
    </row>
    <row r="13" spans="1:5" x14ac:dyDescent="0.25">
      <c r="B13" s="9">
        <v>0</v>
      </c>
    </row>
    <row r="14" spans="1:5" x14ac:dyDescent="0.25">
      <c r="B14" s="9">
        <v>0</v>
      </c>
    </row>
    <row r="15" spans="1:5" x14ac:dyDescent="0.25">
      <c r="B15" s="9">
        <v>0</v>
      </c>
    </row>
    <row r="16" spans="1:5" ht="15.75" thickBot="1" x14ac:dyDescent="0.3">
      <c r="A16" t="s">
        <v>25</v>
      </c>
      <c r="B16" s="17">
        <f>SUM(B13:B15)</f>
        <v>0</v>
      </c>
    </row>
    <row r="17" spans="1:2" ht="15.75" thickTop="1" x14ac:dyDescent="0.25">
      <c r="B17" s="7"/>
    </row>
    <row r="18" spans="1:2" x14ac:dyDescent="0.25">
      <c r="B18" s="7"/>
    </row>
    <row r="19" spans="1:2" x14ac:dyDescent="0.25">
      <c r="A19" s="6"/>
      <c r="B19" s="8">
        <f>B10+B16</f>
        <v>0</v>
      </c>
    </row>
    <row r="20" spans="1:2" x14ac:dyDescent="0.25">
      <c r="B20" s="7"/>
    </row>
    <row r="21" spans="1:2" x14ac:dyDescent="0.25">
      <c r="A21" t="s">
        <v>48</v>
      </c>
      <c r="B21" s="9"/>
    </row>
    <row r="22" spans="1:2" x14ac:dyDescent="0.25">
      <c r="B22" s="7"/>
    </row>
    <row r="23" spans="1:2" x14ac:dyDescent="0.25">
      <c r="A23" t="s">
        <v>31</v>
      </c>
      <c r="B23" s="18">
        <f>B21-B19</f>
        <v>0</v>
      </c>
    </row>
  </sheetData>
  <mergeCells count="2">
    <mergeCell ref="B1:C1"/>
    <mergeCell ref="A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8"/>
  <sheetViews>
    <sheetView workbookViewId="0">
      <selection activeCell="B27" sqref="B27"/>
    </sheetView>
  </sheetViews>
  <sheetFormatPr defaultRowHeight="15" x14ac:dyDescent="0.25"/>
  <cols>
    <col min="1" max="1" width="31.28515625" customWidth="1"/>
    <col min="2" max="2" width="16.42578125" style="7" customWidth="1"/>
    <col min="257" max="257" width="31.28515625" customWidth="1"/>
    <col min="258" max="258" width="16.42578125" customWidth="1"/>
    <col min="513" max="513" width="31.28515625" customWidth="1"/>
    <col min="514" max="514" width="16.42578125" customWidth="1"/>
    <col min="769" max="769" width="31.28515625" customWidth="1"/>
    <col min="770" max="770" width="16.42578125" customWidth="1"/>
    <col min="1025" max="1025" width="31.28515625" customWidth="1"/>
    <col min="1026" max="1026" width="16.42578125" customWidth="1"/>
    <col min="1281" max="1281" width="31.28515625" customWidth="1"/>
    <col min="1282" max="1282" width="16.42578125" customWidth="1"/>
    <col min="1537" max="1537" width="31.28515625" customWidth="1"/>
    <col min="1538" max="1538" width="16.42578125" customWidth="1"/>
    <col min="1793" max="1793" width="31.28515625" customWidth="1"/>
    <col min="1794" max="1794" width="16.42578125" customWidth="1"/>
    <col min="2049" max="2049" width="31.28515625" customWidth="1"/>
    <col min="2050" max="2050" width="16.42578125" customWidth="1"/>
    <col min="2305" max="2305" width="31.28515625" customWidth="1"/>
    <col min="2306" max="2306" width="16.42578125" customWidth="1"/>
    <col min="2561" max="2561" width="31.28515625" customWidth="1"/>
    <col min="2562" max="2562" width="16.42578125" customWidth="1"/>
    <col min="2817" max="2817" width="31.28515625" customWidth="1"/>
    <col min="2818" max="2818" width="16.42578125" customWidth="1"/>
    <col min="3073" max="3073" width="31.28515625" customWidth="1"/>
    <col min="3074" max="3074" width="16.42578125" customWidth="1"/>
    <col min="3329" max="3329" width="31.28515625" customWidth="1"/>
    <col min="3330" max="3330" width="16.42578125" customWidth="1"/>
    <col min="3585" max="3585" width="31.28515625" customWidth="1"/>
    <col min="3586" max="3586" width="16.42578125" customWidth="1"/>
    <col min="3841" max="3841" width="31.28515625" customWidth="1"/>
    <col min="3842" max="3842" width="16.42578125" customWidth="1"/>
    <col min="4097" max="4097" width="31.28515625" customWidth="1"/>
    <col min="4098" max="4098" width="16.42578125" customWidth="1"/>
    <col min="4353" max="4353" width="31.28515625" customWidth="1"/>
    <col min="4354" max="4354" width="16.42578125" customWidth="1"/>
    <col min="4609" max="4609" width="31.28515625" customWidth="1"/>
    <col min="4610" max="4610" width="16.42578125" customWidth="1"/>
    <col min="4865" max="4865" width="31.28515625" customWidth="1"/>
    <col min="4866" max="4866" width="16.42578125" customWidth="1"/>
    <col min="5121" max="5121" width="31.28515625" customWidth="1"/>
    <col min="5122" max="5122" width="16.42578125" customWidth="1"/>
    <col min="5377" max="5377" width="31.28515625" customWidth="1"/>
    <col min="5378" max="5378" width="16.42578125" customWidth="1"/>
    <col min="5633" max="5633" width="31.28515625" customWidth="1"/>
    <col min="5634" max="5634" width="16.42578125" customWidth="1"/>
    <col min="5889" max="5889" width="31.28515625" customWidth="1"/>
    <col min="5890" max="5890" width="16.42578125" customWidth="1"/>
    <col min="6145" max="6145" width="31.28515625" customWidth="1"/>
    <col min="6146" max="6146" width="16.42578125" customWidth="1"/>
    <col min="6401" max="6401" width="31.28515625" customWidth="1"/>
    <col min="6402" max="6402" width="16.42578125" customWidth="1"/>
    <col min="6657" max="6657" width="31.28515625" customWidth="1"/>
    <col min="6658" max="6658" width="16.42578125" customWidth="1"/>
    <col min="6913" max="6913" width="31.28515625" customWidth="1"/>
    <col min="6914" max="6914" width="16.42578125" customWidth="1"/>
    <col min="7169" max="7169" width="31.28515625" customWidth="1"/>
    <col min="7170" max="7170" width="16.42578125" customWidth="1"/>
    <col min="7425" max="7425" width="31.28515625" customWidth="1"/>
    <col min="7426" max="7426" width="16.42578125" customWidth="1"/>
    <col min="7681" max="7681" width="31.28515625" customWidth="1"/>
    <col min="7682" max="7682" width="16.42578125" customWidth="1"/>
    <col min="7937" max="7937" width="31.28515625" customWidth="1"/>
    <col min="7938" max="7938" width="16.42578125" customWidth="1"/>
    <col min="8193" max="8193" width="31.28515625" customWidth="1"/>
    <col min="8194" max="8194" width="16.42578125" customWidth="1"/>
    <col min="8449" max="8449" width="31.28515625" customWidth="1"/>
    <col min="8450" max="8450" width="16.42578125" customWidth="1"/>
    <col min="8705" max="8705" width="31.28515625" customWidth="1"/>
    <col min="8706" max="8706" width="16.42578125" customWidth="1"/>
    <col min="8961" max="8961" width="31.28515625" customWidth="1"/>
    <col min="8962" max="8962" width="16.42578125" customWidth="1"/>
    <col min="9217" max="9217" width="31.28515625" customWidth="1"/>
    <col min="9218" max="9218" width="16.42578125" customWidth="1"/>
    <col min="9473" max="9473" width="31.28515625" customWidth="1"/>
    <col min="9474" max="9474" width="16.42578125" customWidth="1"/>
    <col min="9729" max="9729" width="31.28515625" customWidth="1"/>
    <col min="9730" max="9730" width="16.42578125" customWidth="1"/>
    <col min="9985" max="9985" width="31.28515625" customWidth="1"/>
    <col min="9986" max="9986" width="16.42578125" customWidth="1"/>
    <col min="10241" max="10241" width="31.28515625" customWidth="1"/>
    <col min="10242" max="10242" width="16.42578125" customWidth="1"/>
    <col min="10497" max="10497" width="31.28515625" customWidth="1"/>
    <col min="10498" max="10498" width="16.42578125" customWidth="1"/>
    <col min="10753" max="10753" width="31.28515625" customWidth="1"/>
    <col min="10754" max="10754" width="16.42578125" customWidth="1"/>
    <col min="11009" max="11009" width="31.28515625" customWidth="1"/>
    <col min="11010" max="11010" width="16.42578125" customWidth="1"/>
    <col min="11265" max="11265" width="31.28515625" customWidth="1"/>
    <col min="11266" max="11266" width="16.42578125" customWidth="1"/>
    <col min="11521" max="11521" width="31.28515625" customWidth="1"/>
    <col min="11522" max="11522" width="16.42578125" customWidth="1"/>
    <col min="11777" max="11777" width="31.28515625" customWidth="1"/>
    <col min="11778" max="11778" width="16.42578125" customWidth="1"/>
    <col min="12033" max="12033" width="31.28515625" customWidth="1"/>
    <col min="12034" max="12034" width="16.42578125" customWidth="1"/>
    <col min="12289" max="12289" width="31.28515625" customWidth="1"/>
    <col min="12290" max="12290" width="16.42578125" customWidth="1"/>
    <col min="12545" max="12545" width="31.28515625" customWidth="1"/>
    <col min="12546" max="12546" width="16.42578125" customWidth="1"/>
    <col min="12801" max="12801" width="31.28515625" customWidth="1"/>
    <col min="12802" max="12802" width="16.42578125" customWidth="1"/>
    <col min="13057" max="13057" width="31.28515625" customWidth="1"/>
    <col min="13058" max="13058" width="16.42578125" customWidth="1"/>
    <col min="13313" max="13313" width="31.28515625" customWidth="1"/>
    <col min="13314" max="13314" width="16.42578125" customWidth="1"/>
    <col min="13569" max="13569" width="31.28515625" customWidth="1"/>
    <col min="13570" max="13570" width="16.42578125" customWidth="1"/>
    <col min="13825" max="13825" width="31.28515625" customWidth="1"/>
    <col min="13826" max="13826" width="16.42578125" customWidth="1"/>
    <col min="14081" max="14081" width="31.28515625" customWidth="1"/>
    <col min="14082" max="14082" width="16.42578125" customWidth="1"/>
    <col min="14337" max="14337" width="31.28515625" customWidth="1"/>
    <col min="14338" max="14338" width="16.42578125" customWidth="1"/>
    <col min="14593" max="14593" width="31.28515625" customWidth="1"/>
    <col min="14594" max="14594" width="16.42578125" customWidth="1"/>
    <col min="14849" max="14849" width="31.28515625" customWidth="1"/>
    <col min="14850" max="14850" width="16.42578125" customWidth="1"/>
    <col min="15105" max="15105" width="31.28515625" customWidth="1"/>
    <col min="15106" max="15106" width="16.42578125" customWidth="1"/>
    <col min="15361" max="15361" width="31.28515625" customWidth="1"/>
    <col min="15362" max="15362" width="16.42578125" customWidth="1"/>
    <col min="15617" max="15617" width="31.28515625" customWidth="1"/>
    <col min="15618" max="15618" width="16.42578125" customWidth="1"/>
    <col min="15873" max="15873" width="31.28515625" customWidth="1"/>
    <col min="15874" max="15874" width="16.42578125" customWidth="1"/>
    <col min="16129" max="16129" width="31.28515625" customWidth="1"/>
    <col min="16130" max="16130" width="16.42578125" customWidth="1"/>
  </cols>
  <sheetData>
    <row r="1" spans="1:6" s="10" customFormat="1" ht="15.75" x14ac:dyDescent="0.25">
      <c r="A1" s="2" t="s">
        <v>51</v>
      </c>
      <c r="B1" s="90" t="s">
        <v>90</v>
      </c>
      <c r="C1" s="90"/>
      <c r="D1" s="3" t="s">
        <v>0</v>
      </c>
      <c r="E1" s="3">
        <v>2021</v>
      </c>
    </row>
    <row r="2" spans="1:6" s="10" customFormat="1" ht="15.75" x14ac:dyDescent="0.25">
      <c r="A2" s="4"/>
      <c r="B2" s="5"/>
      <c r="C2" s="5"/>
    </row>
    <row r="3" spans="1:6" s="10" customFormat="1" ht="15.75" x14ac:dyDescent="0.25">
      <c r="A3" s="91" t="s">
        <v>28</v>
      </c>
      <c r="B3" s="91"/>
      <c r="C3" s="91"/>
      <c r="D3" s="91"/>
      <c r="E3" s="91"/>
      <c r="F3" s="11"/>
    </row>
    <row r="5" spans="1:6" x14ac:dyDescent="0.25">
      <c r="A5" s="16" t="s">
        <v>73</v>
      </c>
    </row>
    <row r="6" spans="1:6" x14ac:dyDescent="0.25">
      <c r="A6" t="s">
        <v>20</v>
      </c>
      <c r="B6" s="9">
        <v>148.13</v>
      </c>
    </row>
    <row r="7" spans="1:6" x14ac:dyDescent="0.25">
      <c r="A7" t="s">
        <v>21</v>
      </c>
      <c r="B7" s="9"/>
    </row>
    <row r="8" spans="1:6" x14ac:dyDescent="0.25">
      <c r="A8" t="s">
        <v>34</v>
      </c>
      <c r="B8" s="9">
        <v>148.13</v>
      </c>
    </row>
    <row r="10" spans="1:6" ht="15.75" thickBot="1" x14ac:dyDescent="0.3">
      <c r="A10" t="s">
        <v>25</v>
      </c>
      <c r="B10" s="17">
        <f>B6-SUM(B7:B8)</f>
        <v>0</v>
      </c>
    </row>
    <row r="11" spans="1:6" ht="15.75" thickTop="1" x14ac:dyDescent="0.25"/>
    <row r="12" spans="1:6" x14ac:dyDescent="0.25">
      <c r="A12" s="16" t="s">
        <v>82</v>
      </c>
    </row>
    <row r="13" spans="1:6" x14ac:dyDescent="0.25">
      <c r="A13" t="s">
        <v>26</v>
      </c>
      <c r="B13" s="9">
        <v>3568.5</v>
      </c>
    </row>
    <row r="14" spans="1:6" x14ac:dyDescent="0.25">
      <c r="A14" t="s">
        <v>22</v>
      </c>
      <c r="B14" s="9">
        <v>0</v>
      </c>
    </row>
    <row r="15" spans="1:6" x14ac:dyDescent="0.25">
      <c r="A15" t="s">
        <v>23</v>
      </c>
      <c r="B15" s="9">
        <v>0</v>
      </c>
    </row>
    <row r="16" spans="1:6" x14ac:dyDescent="0.25">
      <c r="A16" t="s">
        <v>24</v>
      </c>
      <c r="B16" s="9">
        <v>0</v>
      </c>
    </row>
    <row r="17" spans="1:2" x14ac:dyDescent="0.25">
      <c r="A17" t="s">
        <v>29</v>
      </c>
      <c r="B17" s="9">
        <v>2482.38</v>
      </c>
    </row>
    <row r="18" spans="1:2" x14ac:dyDescent="0.25">
      <c r="A18" t="s">
        <v>33</v>
      </c>
      <c r="B18" s="9"/>
    </row>
    <row r="19" spans="1:2" x14ac:dyDescent="0.25">
      <c r="A19" t="s">
        <v>76</v>
      </c>
      <c r="B19" s="9"/>
    </row>
    <row r="21" spans="1:2" ht="15.75" thickBot="1" x14ac:dyDescent="0.3">
      <c r="A21" t="s">
        <v>25</v>
      </c>
      <c r="B21" s="17">
        <f>B13-SUM(B14:B20)</f>
        <v>1086.1199999999999</v>
      </c>
    </row>
    <row r="22" spans="1:2" ht="15.75" thickTop="1" x14ac:dyDescent="0.25"/>
    <row r="24" spans="1:2" x14ac:dyDescent="0.25">
      <c r="A24" s="6" t="s">
        <v>27</v>
      </c>
      <c r="B24" s="8">
        <f>B10+B21</f>
        <v>1086.1199999999999</v>
      </c>
    </row>
    <row r="26" spans="1:2" x14ac:dyDescent="0.25">
      <c r="A26" t="s">
        <v>30</v>
      </c>
      <c r="B26" s="9">
        <v>1086.1199999999999</v>
      </c>
    </row>
    <row r="28" spans="1:2" x14ac:dyDescent="0.25">
      <c r="A28" t="s">
        <v>31</v>
      </c>
      <c r="B28" s="18">
        <f>B26-B24</f>
        <v>0</v>
      </c>
    </row>
  </sheetData>
  <mergeCells count="2">
    <mergeCell ref="B1:C1"/>
    <mergeCell ref="A3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4"/>
  <sheetViews>
    <sheetView topLeftCell="A10" workbookViewId="0">
      <selection activeCell="D34" sqref="D34"/>
    </sheetView>
  </sheetViews>
  <sheetFormatPr defaultRowHeight="15" x14ac:dyDescent="0.2"/>
  <cols>
    <col min="1" max="1" width="16.85546875" style="1" bestFit="1" customWidth="1"/>
    <col min="2" max="2" width="18.7109375" style="1" customWidth="1"/>
    <col min="3" max="3" width="13.85546875" style="1" customWidth="1"/>
    <col min="4" max="5" width="12.7109375" style="1" customWidth="1"/>
    <col min="6" max="6" width="14.5703125" style="1" customWidth="1"/>
    <col min="7" max="7" width="16.85546875" style="1" customWidth="1"/>
    <col min="8" max="16384" width="9.140625" style="1"/>
  </cols>
  <sheetData>
    <row r="1" spans="1:6" x14ac:dyDescent="0.2">
      <c r="A1" s="2" t="s">
        <v>51</v>
      </c>
      <c r="B1" s="90" t="s">
        <v>90</v>
      </c>
      <c r="C1" s="90"/>
      <c r="D1" s="3" t="s">
        <v>0</v>
      </c>
      <c r="E1" s="3">
        <v>2021</v>
      </c>
    </row>
    <row r="2" spans="1:6" ht="15.75" x14ac:dyDescent="0.25">
      <c r="A2" s="4"/>
      <c r="B2" s="5"/>
      <c r="C2" s="5"/>
    </row>
    <row r="3" spans="1:6" ht="15.75" x14ac:dyDescent="0.25">
      <c r="A3" s="91" t="s">
        <v>16</v>
      </c>
      <c r="B3" s="91"/>
      <c r="C3" s="91"/>
      <c r="D3" s="91"/>
      <c r="E3" s="91"/>
      <c r="F3" s="40"/>
    </row>
    <row r="4" spans="1:6" ht="15.75" x14ac:dyDescent="0.25">
      <c r="A4" s="34"/>
      <c r="B4" s="34"/>
      <c r="C4" s="34"/>
      <c r="D4" s="34"/>
      <c r="E4" s="34"/>
      <c r="F4" s="40"/>
    </row>
    <row r="5" spans="1:6" ht="47.25" x14ac:dyDescent="0.25">
      <c r="A5" s="34" t="s">
        <v>17</v>
      </c>
      <c r="B5" s="63" t="s">
        <v>95</v>
      </c>
      <c r="C5" s="34"/>
      <c r="D5" s="14" t="s">
        <v>53</v>
      </c>
      <c r="E5" s="14" t="s">
        <v>18</v>
      </c>
      <c r="F5" s="15" t="s">
        <v>19</v>
      </c>
    </row>
    <row r="6" spans="1:6" x14ac:dyDescent="0.2">
      <c r="A6" s="12" t="s">
        <v>3</v>
      </c>
      <c r="D6" s="41">
        <v>0.21</v>
      </c>
      <c r="E6" s="41"/>
      <c r="F6" s="40">
        <f>D6+E6</f>
        <v>0.21</v>
      </c>
    </row>
    <row r="7" spans="1:6" x14ac:dyDescent="0.2">
      <c r="A7" s="12" t="s">
        <v>4</v>
      </c>
      <c r="D7" s="41">
        <v>0.21</v>
      </c>
      <c r="E7" s="41"/>
      <c r="F7" s="40">
        <f t="shared" ref="F7:F17" si="0">D7+E7</f>
        <v>0.21</v>
      </c>
    </row>
    <row r="8" spans="1:6" x14ac:dyDescent="0.2">
      <c r="A8" s="12" t="s">
        <v>5</v>
      </c>
      <c r="D8" s="41">
        <v>0.2</v>
      </c>
      <c r="E8" s="41"/>
      <c r="F8" s="40">
        <f t="shared" si="0"/>
        <v>0.2</v>
      </c>
    </row>
    <row r="9" spans="1:6" x14ac:dyDescent="0.2">
      <c r="A9" s="12" t="s">
        <v>6</v>
      </c>
      <c r="D9" s="41">
        <v>0.2</v>
      </c>
      <c r="E9" s="41"/>
      <c r="F9" s="40">
        <f t="shared" si="0"/>
        <v>0.2</v>
      </c>
    </row>
    <row r="10" spans="1:6" x14ac:dyDescent="0.2">
      <c r="A10" s="12" t="s">
        <v>7</v>
      </c>
      <c r="D10" s="41">
        <v>0.09</v>
      </c>
      <c r="E10" s="41"/>
      <c r="F10" s="40">
        <f t="shared" si="0"/>
        <v>0.09</v>
      </c>
    </row>
    <row r="11" spans="1:6" x14ac:dyDescent="0.2">
      <c r="A11" s="12" t="s">
        <v>8</v>
      </c>
      <c r="D11" s="41">
        <v>0</v>
      </c>
      <c r="E11" s="41"/>
      <c r="F11" s="40">
        <f t="shared" si="0"/>
        <v>0</v>
      </c>
    </row>
    <row r="12" spans="1:6" x14ac:dyDescent="0.2">
      <c r="A12" s="12" t="s">
        <v>9</v>
      </c>
      <c r="D12" s="41">
        <v>0</v>
      </c>
      <c r="E12" s="41"/>
      <c r="F12" s="40">
        <f t="shared" si="0"/>
        <v>0</v>
      </c>
    </row>
    <row r="13" spans="1:6" x14ac:dyDescent="0.2">
      <c r="A13" s="12" t="s">
        <v>10</v>
      </c>
      <c r="D13" s="41">
        <v>0</v>
      </c>
      <c r="E13" s="41"/>
      <c r="F13" s="40">
        <f t="shared" si="0"/>
        <v>0</v>
      </c>
    </row>
    <row r="14" spans="1:6" x14ac:dyDescent="0.2">
      <c r="A14" s="12" t="s">
        <v>11</v>
      </c>
      <c r="D14" s="41">
        <v>0</v>
      </c>
      <c r="E14" s="41"/>
      <c r="F14" s="40">
        <f t="shared" si="0"/>
        <v>0</v>
      </c>
    </row>
    <row r="15" spans="1:6" x14ac:dyDescent="0.2">
      <c r="A15" s="12" t="s">
        <v>12</v>
      </c>
      <c r="D15" s="41">
        <v>0</v>
      </c>
      <c r="E15" s="41"/>
      <c r="F15" s="40">
        <f t="shared" si="0"/>
        <v>0</v>
      </c>
    </row>
    <row r="16" spans="1:6" x14ac:dyDescent="0.2">
      <c r="A16" s="12" t="s">
        <v>13</v>
      </c>
      <c r="D16" s="41">
        <v>0</v>
      </c>
      <c r="E16" s="41"/>
      <c r="F16" s="40">
        <f t="shared" si="0"/>
        <v>0</v>
      </c>
    </row>
    <row r="17" spans="1:10" x14ac:dyDescent="0.2">
      <c r="A17" s="12" t="s">
        <v>14</v>
      </c>
      <c r="D17" s="41">
        <v>0</v>
      </c>
      <c r="E17" s="41"/>
      <c r="F17" s="40">
        <f t="shared" si="0"/>
        <v>0</v>
      </c>
    </row>
    <row r="18" spans="1:10" ht="15.75" thickBot="1" x14ac:dyDescent="0.25">
      <c r="B18" s="12"/>
      <c r="D18" s="42">
        <f>SUM(D6:D17)</f>
        <v>0.91</v>
      </c>
      <c r="E18" s="42">
        <f t="shared" ref="E18:F18" si="1">SUM(E6:E17)</f>
        <v>0</v>
      </c>
      <c r="F18" s="42">
        <f t="shared" si="1"/>
        <v>0.91</v>
      </c>
      <c r="J18" s="1" t="s">
        <v>35</v>
      </c>
    </row>
    <row r="19" spans="1:10" ht="15.75" thickTop="1" x14ac:dyDescent="0.2">
      <c r="B19" s="12"/>
      <c r="D19" s="36"/>
      <c r="E19" s="36"/>
      <c r="F19" s="36"/>
    </row>
    <row r="20" spans="1:10" s="37" customFormat="1" ht="31.5" x14ac:dyDescent="0.25">
      <c r="A20" s="37" t="s">
        <v>54</v>
      </c>
      <c r="B20" s="38" t="s">
        <v>96</v>
      </c>
      <c r="D20" s="39" t="s">
        <v>2</v>
      </c>
      <c r="E20" s="39" t="s">
        <v>55</v>
      </c>
      <c r="F20" s="39" t="s">
        <v>56</v>
      </c>
      <c r="G20" s="28" t="s">
        <v>57</v>
      </c>
    </row>
    <row r="21" spans="1:10" x14ac:dyDescent="0.2">
      <c r="B21" s="35">
        <v>44013</v>
      </c>
      <c r="C21" s="1" t="s">
        <v>58</v>
      </c>
      <c r="D21" s="36"/>
      <c r="E21" s="36"/>
      <c r="F21" s="36"/>
      <c r="G21" s="41">
        <v>77007.710000000006</v>
      </c>
    </row>
    <row r="22" spans="1:10" ht="15.75" x14ac:dyDescent="0.25">
      <c r="B22" s="47">
        <v>44377</v>
      </c>
      <c r="C22" s="1" t="s">
        <v>59</v>
      </c>
      <c r="D22" s="46">
        <v>342.91</v>
      </c>
      <c r="E22" s="46"/>
      <c r="F22" s="46"/>
      <c r="G22" s="45">
        <f>G21+D22+E22-F22</f>
        <v>77350.62000000001</v>
      </c>
    </row>
    <row r="23" spans="1:10" x14ac:dyDescent="0.2">
      <c r="B23" s="47">
        <v>44389</v>
      </c>
      <c r="C23" s="1" t="s">
        <v>59</v>
      </c>
      <c r="D23" s="46">
        <v>63.58</v>
      </c>
      <c r="E23" s="46"/>
      <c r="F23" s="46"/>
      <c r="G23" s="40">
        <f t="shared" ref="G23" si="2">G22+D23+E23-F23</f>
        <v>77414.200000000012</v>
      </c>
      <c r="H23" s="1" t="s">
        <v>97</v>
      </c>
    </row>
    <row r="24" spans="1:10" ht="15.75" thickBot="1" x14ac:dyDescent="0.25">
      <c r="B24" s="12"/>
      <c r="D24" s="42">
        <f>D22</f>
        <v>342.91</v>
      </c>
      <c r="E24" s="42">
        <f>SUM(E22:E23)</f>
        <v>0</v>
      </c>
      <c r="F24" s="42">
        <f>SUM(F22:F23)</f>
        <v>0</v>
      </c>
    </row>
    <row r="25" spans="1:10" ht="15.75" thickTop="1" x14ac:dyDescent="0.2">
      <c r="B25" s="12"/>
      <c r="D25" s="36"/>
      <c r="E25" s="36"/>
      <c r="F25" s="36"/>
    </row>
    <row r="26" spans="1:10" ht="15.75" x14ac:dyDescent="0.25">
      <c r="B26" s="13" t="s">
        <v>2</v>
      </c>
      <c r="D26" s="40"/>
      <c r="E26" s="40"/>
      <c r="F26" s="40"/>
    </row>
    <row r="27" spans="1:10" x14ac:dyDescent="0.2">
      <c r="B27" s="1" t="str">
        <f>B5</f>
        <v>WBC #1680</v>
      </c>
      <c r="D27" s="40">
        <f>F18</f>
        <v>0.91</v>
      </c>
      <c r="E27" s="40"/>
      <c r="F27" s="40"/>
    </row>
    <row r="28" spans="1:10" x14ac:dyDescent="0.2">
      <c r="B28" s="1" t="str">
        <f>B20</f>
        <v>WBC #6992</v>
      </c>
      <c r="D28" s="40">
        <f>D22</f>
        <v>342.91</v>
      </c>
      <c r="E28" s="40"/>
      <c r="F28" s="40"/>
    </row>
    <row r="29" spans="1:10" x14ac:dyDescent="0.2">
      <c r="B29" s="1" t="s">
        <v>60</v>
      </c>
      <c r="D29" s="40"/>
      <c r="E29" s="40"/>
      <c r="F29" s="40"/>
    </row>
    <row r="30" spans="1:10" x14ac:dyDescent="0.2">
      <c r="D30" s="40"/>
      <c r="E30" s="40"/>
      <c r="F30" s="40"/>
    </row>
    <row r="31" spans="1:10" ht="15.75" thickBot="1" x14ac:dyDescent="0.25">
      <c r="B31" s="1" t="s">
        <v>15</v>
      </c>
      <c r="D31" s="42">
        <f>SUM(D27:D30)</f>
        <v>343.82000000000005</v>
      </c>
      <c r="E31" s="36"/>
      <c r="F31" s="36"/>
    </row>
    <row r="32" spans="1:10" ht="15.75" thickTop="1" x14ac:dyDescent="0.2"/>
    <row r="33" spans="2:4" x14ac:dyDescent="0.2">
      <c r="B33" s="1" t="s">
        <v>32</v>
      </c>
      <c r="D33" s="43">
        <f>342.91+0.91</f>
        <v>343.82000000000005</v>
      </c>
    </row>
    <row r="34" spans="2:4" x14ac:dyDescent="0.2">
      <c r="B34" s="1" t="s">
        <v>31</v>
      </c>
      <c r="D34" s="44">
        <f>D31-D33</f>
        <v>0</v>
      </c>
    </row>
  </sheetData>
  <mergeCells count="2">
    <mergeCell ref="B1:C1"/>
    <mergeCell ref="A3:E3"/>
  </mergeCells>
  <pageMargins left="0.25" right="0.25" top="0.75" bottom="0.75" header="0.3" footer="0.3"/>
  <pageSetup paperSize="9" orientation="portrait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4"/>
  <sheetViews>
    <sheetView workbookViewId="0">
      <selection activeCell="B11" sqref="B11"/>
    </sheetView>
  </sheetViews>
  <sheetFormatPr defaultRowHeight="15" x14ac:dyDescent="0.2"/>
  <cols>
    <col min="1" max="1" width="25.85546875" style="1" customWidth="1"/>
    <col min="2" max="3" width="15.140625" style="20" customWidth="1"/>
    <col min="4" max="4" width="19" style="20" customWidth="1"/>
    <col min="5" max="16384" width="9.140625" style="1"/>
  </cols>
  <sheetData>
    <row r="1" spans="1:5" x14ac:dyDescent="0.2">
      <c r="A1" s="2" t="s">
        <v>51</v>
      </c>
      <c r="B1" s="90" t="s">
        <v>90</v>
      </c>
      <c r="C1" s="90"/>
      <c r="D1" s="3" t="s">
        <v>0</v>
      </c>
      <c r="E1" s="3">
        <v>2021</v>
      </c>
    </row>
    <row r="2" spans="1:5" x14ac:dyDescent="0.2">
      <c r="A2" s="2"/>
      <c r="B2" s="32"/>
      <c r="C2" s="32"/>
      <c r="D2" s="33"/>
      <c r="E2" s="33"/>
    </row>
    <row r="3" spans="1:5" ht="23.25" x14ac:dyDescent="0.35">
      <c r="A3" s="92" t="s">
        <v>44</v>
      </c>
      <c r="B3" s="92"/>
      <c r="C3" s="92"/>
      <c r="D3" s="92"/>
    </row>
    <row r="4" spans="1:5" ht="15.75" x14ac:dyDescent="0.25">
      <c r="A4" s="22" t="s">
        <v>39</v>
      </c>
      <c r="B4" s="21"/>
    </row>
    <row r="5" spans="1:5" ht="48" customHeight="1" x14ac:dyDescent="0.25">
      <c r="A5" s="23"/>
      <c r="B5" s="26" t="s">
        <v>1</v>
      </c>
      <c r="C5" s="27" t="s">
        <v>41</v>
      </c>
      <c r="D5" s="28" t="s">
        <v>43</v>
      </c>
      <c r="E5" s="24"/>
    </row>
    <row r="6" spans="1:5" x14ac:dyDescent="0.2">
      <c r="A6" s="25" t="s">
        <v>36</v>
      </c>
      <c r="B6" s="29">
        <f>4686-715</f>
        <v>3971</v>
      </c>
      <c r="C6" s="19"/>
    </row>
    <row r="7" spans="1:5" x14ac:dyDescent="0.2">
      <c r="A7" s="25" t="s">
        <v>70</v>
      </c>
      <c r="B7" s="29" t="s">
        <v>89</v>
      </c>
      <c r="C7" s="89" t="s">
        <v>94</v>
      </c>
    </row>
    <row r="8" spans="1:5" x14ac:dyDescent="0.2">
      <c r="A8" s="25" t="s">
        <v>37</v>
      </c>
      <c r="B8" s="29" t="s">
        <v>89</v>
      </c>
      <c r="C8" s="19"/>
    </row>
    <row r="9" spans="1:5" x14ac:dyDescent="0.2">
      <c r="A9" s="25" t="s">
        <v>52</v>
      </c>
      <c r="B9" s="29">
        <v>259</v>
      </c>
      <c r="C9" s="19"/>
    </row>
    <row r="10" spans="1:5" x14ac:dyDescent="0.2">
      <c r="A10" s="25" t="s">
        <v>38</v>
      </c>
      <c r="B10" s="29">
        <v>132</v>
      </c>
      <c r="C10" s="19"/>
    </row>
    <row r="11" spans="1:5" x14ac:dyDescent="0.2">
      <c r="A11" s="25" t="s">
        <v>85</v>
      </c>
      <c r="B11" s="29">
        <f>'Tax Provision'!B8</f>
        <v>148.13</v>
      </c>
      <c r="C11" s="19"/>
    </row>
    <row r="12" spans="1:5" x14ac:dyDescent="0.2">
      <c r="A12" s="25"/>
      <c r="B12" s="29"/>
      <c r="C12" s="19"/>
    </row>
    <row r="13" spans="1:5" x14ac:dyDescent="0.2">
      <c r="A13" s="25" t="s">
        <v>86</v>
      </c>
      <c r="B13" s="29">
        <f>'Tax Provision'!B14</f>
        <v>0</v>
      </c>
      <c r="C13" s="19"/>
    </row>
    <row r="14" spans="1:5" x14ac:dyDescent="0.2">
      <c r="A14" s="25" t="s">
        <v>87</v>
      </c>
      <c r="B14" s="29">
        <f>'Tax Provision'!B15</f>
        <v>0</v>
      </c>
      <c r="C14" s="19"/>
    </row>
    <row r="15" spans="1:5" x14ac:dyDescent="0.2">
      <c r="A15" s="25" t="s">
        <v>80</v>
      </c>
      <c r="B15" s="29">
        <f>'Tax Provision'!B16</f>
        <v>0</v>
      </c>
      <c r="C15" s="19"/>
    </row>
    <row r="16" spans="1:5" x14ac:dyDescent="0.2">
      <c r="A16" s="25" t="s">
        <v>81</v>
      </c>
      <c r="B16" s="29">
        <v>0</v>
      </c>
      <c r="C16" s="19"/>
    </row>
    <row r="17" spans="1:12" x14ac:dyDescent="0.2">
      <c r="A17" s="25" t="s">
        <v>40</v>
      </c>
      <c r="B17" s="30">
        <v>0</v>
      </c>
    </row>
    <row r="18" spans="1:12" ht="15.75" thickBot="1" x14ac:dyDescent="0.25">
      <c r="A18" s="1" t="s">
        <v>42</v>
      </c>
      <c r="B18" s="31">
        <f>SUM(B13:B17)</f>
        <v>0</v>
      </c>
    </row>
    <row r="19" spans="1:12" ht="15.75" thickTop="1" x14ac:dyDescent="0.2"/>
    <row r="24" spans="1:12" x14ac:dyDescent="0.2">
      <c r="L24" s="1" t="s">
        <v>35</v>
      </c>
    </row>
  </sheetData>
  <mergeCells count="2">
    <mergeCell ref="A3:D3"/>
    <mergeCell ref="B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0"/>
  <sheetViews>
    <sheetView tabSelected="1" workbookViewId="0">
      <selection activeCell="E14" sqref="E14"/>
    </sheetView>
  </sheetViews>
  <sheetFormatPr defaultRowHeight="15" x14ac:dyDescent="0.2"/>
  <cols>
    <col min="1" max="6" width="20.85546875" style="1" customWidth="1"/>
    <col min="7" max="8" width="17.5703125" style="1" customWidth="1"/>
    <col min="9" max="9" width="12.140625" style="1" bestFit="1" customWidth="1"/>
    <col min="10" max="10" width="12.7109375" style="1" bestFit="1" customWidth="1"/>
    <col min="11" max="11" width="11.42578125" style="1" bestFit="1" customWidth="1"/>
    <col min="12" max="12" width="12.7109375" style="1" bestFit="1" customWidth="1"/>
    <col min="13" max="13" width="11.42578125" style="1" bestFit="1" customWidth="1"/>
    <col min="14" max="14" width="12.7109375" style="1" bestFit="1" customWidth="1"/>
    <col min="15" max="16384" width="9.140625" style="1"/>
  </cols>
  <sheetData>
    <row r="1" spans="1:14" x14ac:dyDescent="0.2">
      <c r="A1" s="2" t="s">
        <v>51</v>
      </c>
      <c r="B1" s="90" t="s">
        <v>90</v>
      </c>
      <c r="C1" s="90"/>
      <c r="D1" s="3" t="s">
        <v>0</v>
      </c>
      <c r="E1" s="3">
        <v>2021</v>
      </c>
      <c r="F1" s="33"/>
    </row>
    <row r="3" spans="1:14" ht="15.75" x14ac:dyDescent="0.25">
      <c r="A3" s="24" t="s">
        <v>75</v>
      </c>
      <c r="B3" s="24"/>
    </row>
    <row r="4" spans="1:14" ht="31.5" x14ac:dyDescent="0.25">
      <c r="A4" s="24" t="s">
        <v>61</v>
      </c>
      <c r="B4" s="24"/>
      <c r="C4" s="28" t="s">
        <v>66</v>
      </c>
      <c r="D4" s="28" t="s">
        <v>72</v>
      </c>
      <c r="E4" s="28" t="s">
        <v>63</v>
      </c>
      <c r="F4" s="28" t="s">
        <v>64</v>
      </c>
      <c r="G4" s="28" t="s">
        <v>65</v>
      </c>
      <c r="H4" s="48" t="s">
        <v>67</v>
      </c>
      <c r="J4" s="66"/>
      <c r="K4" s="66"/>
      <c r="L4" s="66"/>
      <c r="M4" s="66"/>
      <c r="N4" s="66"/>
    </row>
    <row r="5" spans="1:14" x14ac:dyDescent="0.2">
      <c r="A5" s="50" t="s">
        <v>62</v>
      </c>
      <c r="B5" s="49" t="s">
        <v>91</v>
      </c>
      <c r="C5" s="56" t="s">
        <v>92</v>
      </c>
      <c r="D5" s="41">
        <v>157895.64000000001</v>
      </c>
      <c r="E5" s="61">
        <v>8690</v>
      </c>
      <c r="F5" s="61"/>
      <c r="G5" s="57">
        <v>2.2699999999999999E-3</v>
      </c>
      <c r="H5" s="49" t="s">
        <v>93</v>
      </c>
      <c r="I5" s="67"/>
    </row>
    <row r="6" spans="1:14" x14ac:dyDescent="0.2">
      <c r="A6" s="50" t="s">
        <v>68</v>
      </c>
      <c r="B6" s="54">
        <v>10800</v>
      </c>
      <c r="C6" s="56"/>
      <c r="D6" s="41"/>
      <c r="E6" s="61"/>
      <c r="F6" s="61"/>
      <c r="G6" s="57"/>
      <c r="H6" s="49"/>
      <c r="I6" s="67"/>
    </row>
    <row r="7" spans="1:14" x14ac:dyDescent="0.2">
      <c r="A7" s="50" t="s">
        <v>84</v>
      </c>
      <c r="B7" s="55">
        <f>ROUNDDOWN((A8-B6)/365.25,0)</f>
        <v>90</v>
      </c>
      <c r="C7" s="56"/>
      <c r="D7" s="41"/>
      <c r="E7" s="61"/>
      <c r="F7" s="61"/>
      <c r="G7" s="57"/>
      <c r="H7" s="49"/>
      <c r="I7" s="67"/>
    </row>
    <row r="8" spans="1:14" x14ac:dyDescent="0.2">
      <c r="A8" s="53">
        <v>44013</v>
      </c>
      <c r="B8" s="50"/>
      <c r="C8" s="56"/>
      <c r="D8" s="41"/>
      <c r="E8" s="61"/>
      <c r="F8" s="61"/>
      <c r="G8" s="57"/>
      <c r="H8" s="49"/>
      <c r="I8" s="67"/>
    </row>
    <row r="9" spans="1:14" x14ac:dyDescent="0.2">
      <c r="A9" s="50"/>
      <c r="B9" s="50"/>
      <c r="C9" s="56"/>
      <c r="D9" s="41"/>
      <c r="E9" s="61"/>
      <c r="F9" s="61"/>
      <c r="G9" s="57"/>
      <c r="H9" s="49"/>
      <c r="I9" s="67"/>
    </row>
    <row r="10" spans="1:14" ht="15.75" thickBot="1" x14ac:dyDescent="0.25">
      <c r="A10" s="50"/>
      <c r="B10" s="50"/>
      <c r="C10" s="50"/>
      <c r="D10" s="60">
        <f>SUM(D5:D9)</f>
        <v>157895.64000000001</v>
      </c>
      <c r="E10" s="62">
        <f t="shared" ref="E10:F10" si="0">SUM(E5:E9)</f>
        <v>8690</v>
      </c>
      <c r="F10" s="62">
        <f t="shared" si="0"/>
        <v>0</v>
      </c>
      <c r="G10" s="58"/>
      <c r="I10" s="67"/>
    </row>
    <row r="11" spans="1:14" ht="16.5" thickTop="1" x14ac:dyDescent="0.25">
      <c r="A11" s="24" t="s">
        <v>88</v>
      </c>
      <c r="B11" s="24"/>
      <c r="E11" s="65"/>
    </row>
    <row r="12" spans="1:14" ht="31.5" x14ac:dyDescent="0.25">
      <c r="A12" s="24" t="s">
        <v>61</v>
      </c>
      <c r="B12" s="24"/>
      <c r="C12" s="28" t="s">
        <v>66</v>
      </c>
      <c r="D12" s="28" t="s">
        <v>78</v>
      </c>
      <c r="E12" s="28" t="s">
        <v>63</v>
      </c>
      <c r="F12" s="28" t="s">
        <v>64</v>
      </c>
      <c r="G12" s="28" t="s">
        <v>69</v>
      </c>
    </row>
    <row r="13" spans="1:14" x14ac:dyDescent="0.2">
      <c r="A13" s="50" t="s">
        <v>62</v>
      </c>
      <c r="B13" s="50" t="str">
        <f>B5</f>
        <v>Gib</v>
      </c>
      <c r="C13" s="59" t="str">
        <f>C5</f>
        <v>00004</v>
      </c>
      <c r="D13" s="41">
        <v>191160.72</v>
      </c>
      <c r="E13" s="61">
        <v>10520</v>
      </c>
      <c r="F13" s="61"/>
      <c r="G13" s="64">
        <f>E13/D13</f>
        <v>5.5032226285818553E-2</v>
      </c>
    </row>
    <row r="14" spans="1:14" x14ac:dyDescent="0.2">
      <c r="A14" s="50" t="s">
        <v>68</v>
      </c>
      <c r="B14" s="52">
        <f>B6</f>
        <v>10800</v>
      </c>
      <c r="C14" s="59">
        <f>C6</f>
        <v>0</v>
      </c>
      <c r="D14" s="41"/>
      <c r="E14" s="61"/>
      <c r="F14" s="61"/>
      <c r="G14" s="64"/>
    </row>
    <row r="15" spans="1:14" x14ac:dyDescent="0.2">
      <c r="A15" s="50" t="s">
        <v>79</v>
      </c>
      <c r="B15" s="55">
        <f>ROUNDDOWN((A16-B14)/365.25,0)</f>
        <v>91</v>
      </c>
      <c r="C15" s="59">
        <f>C7</f>
        <v>0</v>
      </c>
      <c r="D15" s="41"/>
      <c r="E15" s="61"/>
      <c r="F15" s="61"/>
      <c r="G15" s="64"/>
    </row>
    <row r="16" spans="1:14" x14ac:dyDescent="0.2">
      <c r="A16" s="53">
        <v>44377</v>
      </c>
      <c r="B16" s="50"/>
      <c r="C16" s="59">
        <f>C8</f>
        <v>0</v>
      </c>
      <c r="D16" s="41"/>
      <c r="E16" s="61"/>
      <c r="F16" s="61"/>
      <c r="G16" s="64"/>
    </row>
    <row r="17" spans="1:7" x14ac:dyDescent="0.2">
      <c r="A17" s="53"/>
      <c r="B17" s="50"/>
      <c r="C17" s="59">
        <f>C9</f>
        <v>0</v>
      </c>
      <c r="D17" s="41"/>
      <c r="E17" s="61"/>
      <c r="F17" s="61"/>
      <c r="G17" s="64"/>
    </row>
    <row r="18" spans="1:7" x14ac:dyDescent="0.2">
      <c r="A18" s="50"/>
      <c r="B18" s="50"/>
      <c r="C18" s="49"/>
      <c r="D18" s="41"/>
      <c r="E18" s="61"/>
      <c r="F18" s="61"/>
      <c r="G18" s="64"/>
    </row>
    <row r="19" spans="1:7" s="50" customFormat="1" ht="15.75" thickBot="1" x14ac:dyDescent="0.25">
      <c r="D19" s="60">
        <f>SUM(D13:D18)</f>
        <v>191160.72</v>
      </c>
      <c r="E19" s="62">
        <f t="shared" ref="E19:F19" si="1">SUM(E13:E18)</f>
        <v>10520</v>
      </c>
      <c r="F19" s="62">
        <f t="shared" si="1"/>
        <v>0</v>
      </c>
    </row>
    <row r="20" spans="1:7" ht="15.75" thickTop="1" x14ac:dyDescent="0.2"/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N41"/>
  <sheetViews>
    <sheetView topLeftCell="A13" workbookViewId="0">
      <selection activeCell="H29" sqref="H29:I29"/>
    </sheetView>
  </sheetViews>
  <sheetFormatPr defaultRowHeight="15" x14ac:dyDescent="0.25"/>
  <cols>
    <col min="1" max="16384" width="9.140625" style="71"/>
  </cols>
  <sheetData>
    <row r="2" spans="1:14" x14ac:dyDescent="0.25">
      <c r="G2" s="72"/>
      <c r="I2" s="94"/>
      <c r="J2" s="94"/>
      <c r="K2" s="94"/>
    </row>
    <row r="3" spans="1:14" x14ac:dyDescent="0.25">
      <c r="G3" s="73"/>
      <c r="I3" s="68"/>
      <c r="J3" s="68"/>
      <c r="K3" s="68"/>
    </row>
    <row r="4" spans="1:14" x14ac:dyDescent="0.25">
      <c r="G4" s="73"/>
      <c r="I4" s="95"/>
      <c r="J4" s="95"/>
      <c r="K4" s="96"/>
    </row>
    <row r="5" spans="1:14" x14ac:dyDescent="0.25">
      <c r="G5" s="73"/>
      <c r="I5" s="69"/>
      <c r="J5" s="69"/>
      <c r="K5" s="69"/>
    </row>
    <row r="6" spans="1:14" x14ac:dyDescent="0.25">
      <c r="G6" s="73"/>
      <c r="I6" s="96"/>
      <c r="J6" s="96"/>
      <c r="K6" s="96"/>
    </row>
    <row r="7" spans="1:14" x14ac:dyDescent="0.25">
      <c r="G7" s="73"/>
      <c r="I7" s="69"/>
      <c r="J7" s="69"/>
      <c r="K7" s="69"/>
    </row>
    <row r="8" spans="1:14" x14ac:dyDescent="0.25">
      <c r="G8" s="73"/>
      <c r="I8" s="96"/>
      <c r="J8" s="96"/>
      <c r="K8" s="96"/>
    </row>
    <row r="9" spans="1:14" ht="15.75" x14ac:dyDescent="0.25">
      <c r="G9" s="73"/>
      <c r="I9" s="51"/>
      <c r="J9" s="51"/>
      <c r="K9" s="51"/>
    </row>
    <row r="11" spans="1:14" ht="15.75" x14ac:dyDescent="0.25">
      <c r="A11" s="97"/>
      <c r="B11" s="97"/>
      <c r="C11" s="97"/>
      <c r="D11" s="97"/>
      <c r="E11" s="97"/>
      <c r="F11" s="97"/>
      <c r="G11" s="97"/>
      <c r="H11" s="97"/>
      <c r="I11" s="97"/>
      <c r="J11" s="97"/>
      <c r="K11" s="97"/>
    </row>
    <row r="12" spans="1:14" x14ac:dyDescent="0.25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</row>
    <row r="13" spans="1:14" x14ac:dyDescent="0.25">
      <c r="A13" s="74"/>
      <c r="B13" s="75"/>
      <c r="C13" s="75"/>
      <c r="D13" s="75"/>
      <c r="E13" s="75"/>
      <c r="F13" s="75"/>
      <c r="G13" s="75"/>
      <c r="H13" s="75"/>
      <c r="I13" s="75"/>
      <c r="J13" s="75"/>
      <c r="K13" s="76"/>
    </row>
    <row r="14" spans="1:14" x14ac:dyDescent="0.25">
      <c r="A14" s="98"/>
      <c r="B14" s="93"/>
      <c r="C14" s="93"/>
      <c r="D14" s="93"/>
      <c r="E14" s="93"/>
      <c r="F14" s="93"/>
      <c r="G14" s="93"/>
      <c r="H14" s="93"/>
      <c r="I14" s="93"/>
      <c r="J14" s="93"/>
      <c r="K14" s="93"/>
    </row>
    <row r="15" spans="1:14" x14ac:dyDescent="0.25">
      <c r="A15" s="98"/>
      <c r="B15" s="93"/>
      <c r="C15" s="93"/>
      <c r="D15" s="93"/>
      <c r="E15" s="93"/>
      <c r="F15" s="93"/>
      <c r="G15" s="93"/>
      <c r="H15" s="93"/>
      <c r="I15" s="93"/>
      <c r="J15" s="93"/>
      <c r="K15" s="93"/>
      <c r="N15" s="77"/>
    </row>
    <row r="16" spans="1:14" x14ac:dyDescent="0.25">
      <c r="A16" s="98"/>
      <c r="B16" s="93"/>
      <c r="C16" s="93"/>
      <c r="D16" s="93"/>
      <c r="E16" s="93"/>
      <c r="F16" s="93"/>
      <c r="G16" s="93"/>
      <c r="H16" s="93"/>
      <c r="I16" s="93"/>
      <c r="J16" s="93"/>
      <c r="K16" s="93"/>
    </row>
    <row r="17" spans="1:14" x14ac:dyDescent="0.25">
      <c r="A17" s="98"/>
      <c r="B17" s="93"/>
      <c r="C17" s="93"/>
      <c r="D17" s="93"/>
      <c r="E17" s="93"/>
      <c r="F17" s="93"/>
      <c r="G17" s="93"/>
      <c r="H17" s="93"/>
      <c r="I17" s="93"/>
      <c r="J17" s="93"/>
      <c r="K17" s="93"/>
      <c r="N17" s="77"/>
    </row>
    <row r="18" spans="1:14" x14ac:dyDescent="0.25">
      <c r="A18" s="98"/>
      <c r="B18" s="93"/>
      <c r="C18" s="93"/>
      <c r="D18" s="93"/>
      <c r="E18" s="93"/>
      <c r="F18" s="93"/>
      <c r="G18" s="93"/>
      <c r="H18" s="93"/>
      <c r="I18" s="93"/>
      <c r="J18" s="93"/>
      <c r="K18" s="93"/>
    </row>
    <row r="19" spans="1:14" x14ac:dyDescent="0.25">
      <c r="A19" s="98"/>
      <c r="B19" s="93"/>
      <c r="C19" s="93"/>
      <c r="D19" s="93"/>
      <c r="E19" s="93"/>
      <c r="F19" s="93"/>
      <c r="G19" s="93"/>
      <c r="H19" s="93"/>
      <c r="I19" s="93"/>
      <c r="J19" s="93"/>
      <c r="K19" s="93"/>
    </row>
    <row r="20" spans="1:14" x14ac:dyDescent="0.25">
      <c r="A20" s="98"/>
      <c r="B20" s="93"/>
      <c r="C20" s="93"/>
      <c r="D20" s="93"/>
      <c r="E20" s="93"/>
      <c r="F20" s="93"/>
      <c r="G20" s="93"/>
      <c r="H20" s="93"/>
      <c r="I20" s="93"/>
      <c r="J20" s="93"/>
      <c r="K20" s="93"/>
    </row>
    <row r="21" spans="1:14" x14ac:dyDescent="0.25">
      <c r="A21" s="98"/>
      <c r="B21" s="93"/>
      <c r="C21" s="93"/>
      <c r="D21" s="93"/>
      <c r="E21" s="93"/>
      <c r="F21" s="93"/>
      <c r="G21" s="93"/>
      <c r="H21" s="93"/>
      <c r="I21" s="93"/>
      <c r="J21" s="93"/>
      <c r="K21" s="93"/>
    </row>
    <row r="22" spans="1:14" x14ac:dyDescent="0.25">
      <c r="A22" s="78"/>
      <c r="B22" s="79"/>
      <c r="C22" s="79"/>
      <c r="D22" s="79"/>
      <c r="E22" s="79"/>
      <c r="F22" s="79"/>
      <c r="G22" s="79"/>
      <c r="H22" s="79"/>
      <c r="I22" s="79"/>
      <c r="J22" s="79"/>
      <c r="K22" s="79"/>
    </row>
    <row r="23" spans="1:14" x14ac:dyDescent="0.25">
      <c r="A23" s="68"/>
      <c r="B23" s="68"/>
      <c r="C23" s="78"/>
      <c r="D23" s="78"/>
      <c r="E23" s="78"/>
      <c r="F23" s="78"/>
      <c r="G23" s="78"/>
      <c r="H23" s="78"/>
      <c r="I23" s="78"/>
      <c r="J23" s="68"/>
      <c r="K23" s="78"/>
    </row>
    <row r="24" spans="1:14" x14ac:dyDescent="0.25">
      <c r="A24" s="68"/>
      <c r="B24" s="68"/>
      <c r="C24" s="78"/>
      <c r="D24" s="78"/>
      <c r="E24" s="78"/>
      <c r="F24" s="78"/>
      <c r="G24" s="78"/>
      <c r="H24" s="78"/>
      <c r="I24" s="78"/>
      <c r="J24" s="68"/>
      <c r="K24" s="78"/>
    </row>
    <row r="25" spans="1:14" x14ac:dyDescent="0.25">
      <c r="A25" s="73"/>
      <c r="B25" s="68"/>
      <c r="C25" s="78"/>
      <c r="D25" s="78"/>
      <c r="E25" s="78"/>
      <c r="F25" s="78"/>
      <c r="G25" s="78"/>
      <c r="H25" s="78"/>
      <c r="I25" s="78"/>
      <c r="J25" s="68"/>
      <c r="K25" s="78"/>
    </row>
    <row r="26" spans="1:14" x14ac:dyDescent="0.25">
      <c r="A26" s="68"/>
      <c r="B26" s="68"/>
      <c r="C26" s="78"/>
      <c r="D26" s="78"/>
      <c r="E26" s="78"/>
      <c r="F26" s="78"/>
      <c r="G26" s="78"/>
      <c r="H26" s="78"/>
      <c r="I26" s="78"/>
      <c r="J26" s="68"/>
      <c r="K26" s="68"/>
    </row>
    <row r="27" spans="1:14" x14ac:dyDescent="0.25">
      <c r="A27" s="80"/>
      <c r="B27" s="101"/>
      <c r="C27" s="101"/>
      <c r="D27" s="78"/>
      <c r="E27" s="78"/>
      <c r="F27" s="78"/>
      <c r="J27" s="68"/>
      <c r="K27" s="68"/>
    </row>
    <row r="28" spans="1:14" x14ac:dyDescent="0.25">
      <c r="A28" s="80"/>
      <c r="B28" s="101"/>
      <c r="C28" s="101"/>
      <c r="D28" s="78"/>
      <c r="E28" s="78"/>
      <c r="F28" s="78"/>
      <c r="G28" s="78"/>
      <c r="H28" s="78"/>
      <c r="I28" s="78"/>
      <c r="J28" s="78"/>
      <c r="K28" s="68"/>
    </row>
    <row r="29" spans="1:14" x14ac:dyDescent="0.25">
      <c r="A29" s="80"/>
      <c r="B29" s="101"/>
      <c r="C29" s="101"/>
      <c r="D29" s="78"/>
      <c r="E29" s="102"/>
      <c r="F29" s="102"/>
      <c r="G29" s="102"/>
      <c r="H29" s="100"/>
      <c r="I29" s="100"/>
      <c r="J29" s="78"/>
      <c r="K29" s="68"/>
    </row>
    <row r="30" spans="1:14" x14ac:dyDescent="0.25">
      <c r="A30" s="80"/>
      <c r="B30" s="70"/>
      <c r="C30" s="70"/>
      <c r="D30" s="78"/>
      <c r="E30" s="99"/>
      <c r="F30" s="99"/>
      <c r="G30" s="99"/>
      <c r="H30" s="100"/>
      <c r="I30" s="100"/>
      <c r="J30" s="78"/>
      <c r="K30" s="68"/>
    </row>
    <row r="31" spans="1:14" x14ac:dyDescent="0.25">
      <c r="A31" s="78"/>
      <c r="B31" s="81"/>
      <c r="C31" s="81"/>
      <c r="D31" s="78"/>
      <c r="E31" s="78"/>
      <c r="F31" s="78"/>
      <c r="G31" s="78"/>
      <c r="H31" s="78"/>
      <c r="I31" s="78"/>
      <c r="J31" s="78"/>
      <c r="K31" s="68"/>
    </row>
    <row r="32" spans="1:14" x14ac:dyDescent="0.25">
      <c r="A32" s="78"/>
      <c r="B32" s="78"/>
      <c r="C32" s="78"/>
      <c r="D32" s="78"/>
      <c r="E32" s="78"/>
      <c r="F32" s="78"/>
      <c r="G32" s="78"/>
      <c r="H32" s="78"/>
      <c r="I32" s="78"/>
      <c r="J32" s="78"/>
      <c r="K32" s="68"/>
    </row>
    <row r="33" spans="1:11" x14ac:dyDescent="0.25">
      <c r="A33" s="80"/>
      <c r="B33" s="80"/>
      <c r="C33" s="80"/>
      <c r="F33" s="82"/>
      <c r="G33" s="78"/>
      <c r="H33" s="83"/>
      <c r="I33" s="84"/>
      <c r="J33" s="78"/>
      <c r="K33" s="68"/>
    </row>
    <row r="34" spans="1:11" x14ac:dyDescent="0.25">
      <c r="A34" s="85"/>
      <c r="B34" s="85"/>
      <c r="C34" s="85"/>
      <c r="D34" s="85"/>
      <c r="E34" s="85"/>
      <c r="F34" s="82"/>
      <c r="G34" s="78"/>
      <c r="H34" s="78"/>
      <c r="I34" s="68"/>
      <c r="J34" s="78"/>
      <c r="K34" s="68"/>
    </row>
    <row r="35" spans="1:11" x14ac:dyDescent="0.25">
      <c r="A35" s="85"/>
      <c r="B35" s="85"/>
      <c r="C35" s="85"/>
      <c r="D35" s="85"/>
      <c r="E35" s="85"/>
      <c r="F35" s="82"/>
      <c r="G35" s="78"/>
      <c r="H35" s="78"/>
      <c r="I35" s="68"/>
      <c r="J35" s="78"/>
      <c r="K35" s="68"/>
    </row>
    <row r="36" spans="1:11" x14ac:dyDescent="0.25">
      <c r="A36" s="80"/>
      <c r="B36" s="86"/>
      <c r="C36" s="86"/>
      <c r="F36" s="82"/>
      <c r="G36" s="78"/>
      <c r="H36" s="83"/>
      <c r="I36" s="84"/>
      <c r="J36" s="83"/>
      <c r="K36" s="68"/>
    </row>
    <row r="37" spans="1:11" x14ac:dyDescent="0.25">
      <c r="A37" s="78"/>
      <c r="B37" s="78"/>
      <c r="C37" s="78"/>
      <c r="D37" s="78"/>
      <c r="E37" s="78"/>
      <c r="F37" s="82"/>
      <c r="G37" s="78"/>
      <c r="H37" s="78"/>
      <c r="I37" s="68"/>
      <c r="J37" s="78"/>
      <c r="K37" s="68"/>
    </row>
    <row r="38" spans="1:11" x14ac:dyDescent="0.25">
      <c r="F38" s="87"/>
    </row>
    <row r="40" spans="1:11" x14ac:dyDescent="0.25">
      <c r="F40" s="87"/>
    </row>
    <row r="41" spans="1:11" x14ac:dyDescent="0.25">
      <c r="A41" s="88"/>
    </row>
  </sheetData>
  <mergeCells count="57">
    <mergeCell ref="B27:C27"/>
    <mergeCell ref="B28:C28"/>
    <mergeCell ref="B29:C29"/>
    <mergeCell ref="E29:G29"/>
    <mergeCell ref="H29:I29"/>
    <mergeCell ref="E30:G30"/>
    <mergeCell ref="H30:I30"/>
    <mergeCell ref="F20:F21"/>
    <mergeCell ref="G20:G21"/>
    <mergeCell ref="H20:H21"/>
    <mergeCell ref="I20:I21"/>
    <mergeCell ref="J20:J21"/>
    <mergeCell ref="K20:K21"/>
    <mergeCell ref="G18:G19"/>
    <mergeCell ref="H18:H19"/>
    <mergeCell ref="I18:I19"/>
    <mergeCell ref="J18:J19"/>
    <mergeCell ref="K18:K19"/>
    <mergeCell ref="A20:A21"/>
    <mergeCell ref="B20:B21"/>
    <mergeCell ref="C20:C21"/>
    <mergeCell ref="D20:D21"/>
    <mergeCell ref="E20:E21"/>
    <mergeCell ref="A18:A19"/>
    <mergeCell ref="B18:B19"/>
    <mergeCell ref="C18:C19"/>
    <mergeCell ref="D18:D19"/>
    <mergeCell ref="E18:E19"/>
    <mergeCell ref="F18:F19"/>
    <mergeCell ref="F16:F17"/>
    <mergeCell ref="G16:G17"/>
    <mergeCell ref="H16:H17"/>
    <mergeCell ref="I16:I17"/>
    <mergeCell ref="J16:J17"/>
    <mergeCell ref="K16:K17"/>
    <mergeCell ref="G14:G15"/>
    <mergeCell ref="H14:H15"/>
    <mergeCell ref="I14:I15"/>
    <mergeCell ref="J14:J15"/>
    <mergeCell ref="K14:K15"/>
    <mergeCell ref="A16:A17"/>
    <mergeCell ref="B16:B17"/>
    <mergeCell ref="C16:C17"/>
    <mergeCell ref="D16:D17"/>
    <mergeCell ref="E16:E17"/>
    <mergeCell ref="F14:F15"/>
    <mergeCell ref="I2:K2"/>
    <mergeCell ref="I4:K4"/>
    <mergeCell ref="I6:K6"/>
    <mergeCell ref="I8:K8"/>
    <mergeCell ref="A11:K11"/>
    <mergeCell ref="A12:K12"/>
    <mergeCell ref="A14:A15"/>
    <mergeCell ref="B14:B15"/>
    <mergeCell ref="C14:C15"/>
    <mergeCell ref="D14:D15"/>
    <mergeCell ref="E14:E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Debtors</vt:lpstr>
      <vt:lpstr>Creditors</vt:lpstr>
      <vt:lpstr>Tax Provision</vt:lpstr>
      <vt:lpstr>Interest Workpaper</vt:lpstr>
      <vt:lpstr>Expenses paid from super fund</vt:lpstr>
      <vt:lpstr>Pension Minimum &amp; Maximum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catherineh</dc:creator>
  <cp:lastModifiedBy>Catherine Harris</cp:lastModifiedBy>
  <cp:lastPrinted>2013-02-19T00:48:34Z</cp:lastPrinted>
  <dcterms:created xsi:type="dcterms:W3CDTF">2013-02-18T23:24:12Z</dcterms:created>
  <dcterms:modified xsi:type="dcterms:W3CDTF">2022-04-11T05:08:58Z</dcterms:modified>
</cp:coreProperties>
</file>