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h\Desktop\Audit\Kimgrats\2021\"/>
    </mc:Choice>
  </mc:AlternateContent>
  <xr:revisionPtr revIDLastSave="0" documentId="13_ncr:1_{E910A0BE-246B-4D43-BF7B-8147D2FC0168}" xr6:coauthVersionLast="47" xr6:coauthVersionMax="47" xr10:uidLastSave="{00000000-0000-0000-0000-000000000000}"/>
  <bookViews>
    <workbookView xWindow="-98" yWindow="-98" windowWidth="20715" windowHeight="13155" xr2:uid="{E68E4FD7-3E7F-4E9B-9D41-815F7F80A1C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G56" i="1" s="1"/>
  <c r="D60" i="1"/>
  <c r="D65" i="1"/>
  <c r="D70" i="1" s="1"/>
  <c r="C70" i="1"/>
  <c r="E66" i="1"/>
  <c r="E67" i="1"/>
  <c r="E68" i="1"/>
  <c r="E65" i="1" l="1"/>
  <c r="F60" i="1"/>
  <c r="B41" i="1"/>
  <c r="E41" i="1" s="1"/>
  <c r="G41" i="1" s="1"/>
  <c r="B49" i="1"/>
  <c r="B28" i="1"/>
  <c r="E28" i="1" s="1"/>
  <c r="G28" i="1" s="1"/>
  <c r="E49" i="1" l="1"/>
  <c r="G49" i="1" s="1"/>
  <c r="B52" i="1" l="1"/>
  <c r="B56" i="1" s="1"/>
  <c r="B2" i="1" l="1"/>
  <c r="B19" i="1" s="1"/>
  <c r="B60" i="1" l="1"/>
  <c r="E19" i="1"/>
  <c r="G19" i="1" s="1"/>
  <c r="G60" i="1" s="1"/>
</calcChain>
</file>

<file path=xl/sharedStrings.xml><?xml version="1.0" encoding="utf-8"?>
<sst xmlns="http://schemas.openxmlformats.org/spreadsheetml/2006/main" count="55" uniqueCount="46">
  <si>
    <t xml:space="preserve">Cash at Bank - Butler McIntyre Invesments (PK) (Phil Kimber) </t>
  </si>
  <si>
    <t xml:space="preserve">Cash at Bank - CBA 1 (PK) (Phil Kimber) </t>
  </si>
  <si>
    <t xml:space="preserve">Unique 15 Wilmot Unit Trust (PK) (Phil Kimber) </t>
  </si>
  <si>
    <t xml:space="preserve">My Mobile Data Pty Ltd (PK) (Phil Kimber) </t>
  </si>
  <si>
    <t xml:space="preserve">Platinum International Fund (PK) (Phil Kimber) </t>
  </si>
  <si>
    <t xml:space="preserve">BHP Group Limited (PK) (Phil Kimber) </t>
  </si>
  <si>
    <t xml:space="preserve">Perpetual Limited (PK) (Phil Kimber) </t>
  </si>
  <si>
    <t xml:space="preserve">South32 Limited (Phil Kimber) </t>
  </si>
  <si>
    <t xml:space="preserve">Tassal Group Limited (Phil Kimber) </t>
  </si>
  <si>
    <t xml:space="preserve">Washington H Soul Pattinson &amp; Company Limited (Phil Kimber) </t>
  </si>
  <si>
    <t>Con</t>
  </si>
  <si>
    <t xml:space="preserve">Cash at Bank - Butler McIntyre Investments (CT) (Con Tsamassiros) </t>
  </si>
  <si>
    <t xml:space="preserve">Unique 15 Wilmot Unit Trust (CT) (Con Tsamassiros) </t>
  </si>
  <si>
    <t>Sarah</t>
  </si>
  <si>
    <t xml:space="preserve">Cash at Bank - Butler McIntyre Investments (SK) (Sarah Kimber) </t>
  </si>
  <si>
    <t xml:space="preserve">Cash at Bank - CBA (SK) (Sarah Kimber) </t>
  </si>
  <si>
    <t xml:space="preserve">Southern Bay Investments (CT) (Con Tsamassiros) </t>
  </si>
  <si>
    <t xml:space="preserve">BHP Group Limited (SK) (Sarah Kimber) </t>
  </si>
  <si>
    <t xml:space="preserve">Computershare Limited (SK) (Sarah Kimber) </t>
  </si>
  <si>
    <t xml:space="preserve">Midway Limited (SK) (Sarah Kimber) </t>
  </si>
  <si>
    <t xml:space="preserve">Perpetual Limited - (SK) (Sarah Kimber) </t>
  </si>
  <si>
    <t xml:space="preserve">South32 Limited (SK) (Sarah Kimber) </t>
  </si>
  <si>
    <t xml:space="preserve">Washington H Soul Pattinson &amp; Company Limited (SK) (Sarah Kimber) </t>
  </si>
  <si>
    <t>Camille</t>
  </si>
  <si>
    <t xml:space="preserve">Cash at Bank - Butler McIntyre Investments (CK) (Camille Kimber) </t>
  </si>
  <si>
    <t xml:space="preserve">Cash at Bank - CBA (CK) (Camille Kimber) </t>
  </si>
  <si>
    <t xml:space="preserve">Midway Limited (CK) (Camille Kimber) </t>
  </si>
  <si>
    <t>BMI PK2</t>
  </si>
  <si>
    <t>CBA PK2</t>
  </si>
  <si>
    <t>Phil - Pension</t>
  </si>
  <si>
    <t>Phil Accum</t>
  </si>
  <si>
    <t>Cimic Group</t>
  </si>
  <si>
    <t>Commercial Property</t>
  </si>
  <si>
    <t>BMI PK1</t>
  </si>
  <si>
    <t>Tax 2021</t>
  </si>
  <si>
    <t>Tax 2020</t>
  </si>
  <si>
    <t>Carsales</t>
  </si>
  <si>
    <t>GST</t>
  </si>
  <si>
    <t>Tax</t>
  </si>
  <si>
    <t>PK1</t>
  </si>
  <si>
    <t>PK2</t>
  </si>
  <si>
    <t>CT</t>
  </si>
  <si>
    <t>SK</t>
  </si>
  <si>
    <t>CK</t>
  </si>
  <si>
    <t>BGL</t>
  </si>
  <si>
    <t>Tax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</si>
</sst>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43" fontId="0" fillId="0" borderId="0" xfId="0" applyNumberFormat="1"/>
    <xf numFmtId="43" fontId="1" fillId="0" borderId="1" xfId="1" applyFont="1" applyBorder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43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MI%20PK1%20Accounting%20&amp;%20interest%20Spl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B24">
            <v>277889.33887901728</v>
          </cell>
        </row>
        <row r="25">
          <cell r="B25">
            <v>704011.90112098271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695E-2C8F-48B1-AB41-F61968240DCC}">
  <dimension ref="A1:I86"/>
  <sheetViews>
    <sheetView tabSelected="1" zoomScaleNormal="100" workbookViewId="0">
      <selection activeCell="K53" sqref="K53"/>
    </sheetView>
  </sheetViews>
  <sheetFormatPr defaultRowHeight="14.25" x14ac:dyDescent="0.45"/>
  <cols>
    <col min="1" max="1" width="52.46484375" bestFit="1" customWidth="1"/>
    <col min="2" max="2" width="20.6640625" customWidth="1"/>
    <col min="4" max="4" width="10.73046875" bestFit="1" customWidth="1"/>
    <col min="5" max="5" width="10.265625" bestFit="1" customWidth="1"/>
    <col min="6" max="6" width="10.86328125" customWidth="1"/>
    <col min="7" max="7" width="12.33203125" bestFit="1" customWidth="1"/>
    <col min="9" max="9" width="12.33203125" bestFit="1" customWidth="1"/>
    <col min="11" max="11" width="9.86328125" bestFit="1" customWidth="1"/>
  </cols>
  <sheetData>
    <row r="1" spans="1:2" x14ac:dyDescent="0.45">
      <c r="A1" s="7" t="s">
        <v>29</v>
      </c>
    </row>
    <row r="2" spans="1:2" x14ac:dyDescent="0.45">
      <c r="A2" s="1" t="s">
        <v>0</v>
      </c>
      <c r="B2" s="11">
        <f>[1]Sheet1!B24</f>
        <v>277889.33887901728</v>
      </c>
    </row>
    <row r="3" spans="1:2" x14ac:dyDescent="0.45">
      <c r="A3" s="1" t="s">
        <v>1</v>
      </c>
      <c r="B3" s="11">
        <v>21578.639999999999</v>
      </c>
    </row>
    <row r="4" spans="1:2" x14ac:dyDescent="0.45">
      <c r="A4" s="1" t="s">
        <v>2</v>
      </c>
      <c r="B4" s="11">
        <v>14597.08</v>
      </c>
    </row>
    <row r="5" spans="1:2" x14ac:dyDescent="0.45">
      <c r="A5" s="1" t="s">
        <v>37</v>
      </c>
      <c r="B5" s="11">
        <v>-1739.71</v>
      </c>
    </row>
    <row r="6" spans="1:2" x14ac:dyDescent="0.45">
      <c r="A6" s="2" t="s">
        <v>3</v>
      </c>
      <c r="B6" s="11">
        <v>49999.98</v>
      </c>
    </row>
    <row r="7" spans="1:2" x14ac:dyDescent="0.45">
      <c r="A7" s="2" t="s">
        <v>2</v>
      </c>
      <c r="B7" s="11">
        <v>429535.01</v>
      </c>
    </row>
    <row r="8" spans="1:2" x14ac:dyDescent="0.45">
      <c r="A8" s="2" t="s">
        <v>4</v>
      </c>
      <c r="B8" s="11">
        <v>226801.31</v>
      </c>
    </row>
    <row r="9" spans="1:2" x14ac:dyDescent="0.45">
      <c r="A9" s="2" t="s">
        <v>5</v>
      </c>
      <c r="B9" s="11">
        <v>174852</v>
      </c>
    </row>
    <row r="10" spans="1:2" x14ac:dyDescent="0.45">
      <c r="A10" s="2" t="s">
        <v>36</v>
      </c>
      <c r="B10" s="11">
        <v>23712</v>
      </c>
    </row>
    <row r="11" spans="1:2" x14ac:dyDescent="0.45">
      <c r="A11" s="2" t="s">
        <v>31</v>
      </c>
      <c r="B11" s="11">
        <v>23736</v>
      </c>
    </row>
    <row r="12" spans="1:2" x14ac:dyDescent="0.45">
      <c r="A12" s="2" t="s">
        <v>6</v>
      </c>
      <c r="B12" s="11">
        <v>92115</v>
      </c>
    </row>
    <row r="13" spans="1:2" x14ac:dyDescent="0.45">
      <c r="A13" s="2" t="s">
        <v>7</v>
      </c>
      <c r="B13" s="11">
        <v>10548</v>
      </c>
    </row>
    <row r="14" spans="1:2" x14ac:dyDescent="0.45">
      <c r="A14" s="2" t="s">
        <v>8</v>
      </c>
      <c r="B14" s="11">
        <v>37965.9</v>
      </c>
    </row>
    <row r="15" spans="1:2" x14ac:dyDescent="0.45">
      <c r="A15" s="2" t="s">
        <v>9</v>
      </c>
      <c r="B15" s="11">
        <v>148850.49</v>
      </c>
    </row>
    <row r="16" spans="1:2" x14ac:dyDescent="0.45">
      <c r="A16" s="2" t="s">
        <v>32</v>
      </c>
      <c r="B16" s="11">
        <v>440000</v>
      </c>
    </row>
    <row r="17" spans="1:7" x14ac:dyDescent="0.45">
      <c r="A17" s="2" t="s">
        <v>35</v>
      </c>
      <c r="B17" s="11">
        <v>-3134.39</v>
      </c>
    </row>
    <row r="18" spans="1:7" x14ac:dyDescent="0.45">
      <c r="A18" s="2" t="s">
        <v>34</v>
      </c>
      <c r="B18" s="11">
        <v>15455.98</v>
      </c>
    </row>
    <row r="19" spans="1:7" ht="14.65" thickBot="1" x14ac:dyDescent="0.5">
      <c r="A19" s="2"/>
      <c r="B19" s="4">
        <f>SUM(B2:B18)</f>
        <v>1982762.6288790172</v>
      </c>
      <c r="D19">
        <v>1974285.34</v>
      </c>
      <c r="E19" s="3">
        <f>B19-D19</f>
        <v>8477.2888790171128</v>
      </c>
      <c r="F19">
        <v>414285.34</v>
      </c>
      <c r="G19" s="3">
        <f>E19+F19</f>
        <v>422762.62887901714</v>
      </c>
    </row>
    <row r="20" spans="1:7" ht="14.65" thickTop="1" x14ac:dyDescent="0.45"/>
    <row r="21" spans="1:7" x14ac:dyDescent="0.45">
      <c r="A21" s="6" t="s">
        <v>10</v>
      </c>
    </row>
    <row r="22" spans="1:7" x14ac:dyDescent="0.45">
      <c r="A22" s="1" t="s">
        <v>11</v>
      </c>
      <c r="B22" s="11">
        <v>202909.24</v>
      </c>
    </row>
    <row r="23" spans="1:7" x14ac:dyDescent="0.45">
      <c r="A23" s="1" t="s">
        <v>12</v>
      </c>
      <c r="B23" s="11">
        <v>14597.08</v>
      </c>
    </row>
    <row r="24" spans="1:7" x14ac:dyDescent="0.45">
      <c r="A24" s="2" t="s">
        <v>12</v>
      </c>
      <c r="B24" s="11">
        <v>429535.01</v>
      </c>
    </row>
    <row r="25" spans="1:7" x14ac:dyDescent="0.45">
      <c r="A25" s="2" t="s">
        <v>16</v>
      </c>
      <c r="B25" s="11">
        <v>165000</v>
      </c>
    </row>
    <row r="26" spans="1:7" x14ac:dyDescent="0.45">
      <c r="A26" s="2" t="s">
        <v>35</v>
      </c>
      <c r="B26" s="11">
        <v>-7601</v>
      </c>
    </row>
    <row r="27" spans="1:7" x14ac:dyDescent="0.45">
      <c r="A27" t="s">
        <v>34</v>
      </c>
      <c r="B27" s="11">
        <v>-4071.02</v>
      </c>
    </row>
    <row r="28" spans="1:7" ht="14.65" thickBot="1" x14ac:dyDescent="0.5">
      <c r="B28" s="4">
        <f>SUM(B22:B27)</f>
        <v>800369.30999999994</v>
      </c>
      <c r="D28">
        <v>801554.74</v>
      </c>
      <c r="E28" s="3">
        <f>B28-D28</f>
        <v>-1185.4300000000512</v>
      </c>
      <c r="F28">
        <v>184005.04</v>
      </c>
      <c r="G28" s="3">
        <f>E28+F28</f>
        <v>182819.60999999996</v>
      </c>
    </row>
    <row r="29" spans="1:7" ht="14.65" thickTop="1" x14ac:dyDescent="0.45"/>
    <row r="30" spans="1:7" x14ac:dyDescent="0.45">
      <c r="A30" s="7" t="s">
        <v>13</v>
      </c>
    </row>
    <row r="31" spans="1:7" x14ac:dyDescent="0.45">
      <c r="A31" s="1" t="s">
        <v>14</v>
      </c>
      <c r="B31" s="11">
        <v>41728.81</v>
      </c>
    </row>
    <row r="32" spans="1:7" x14ac:dyDescent="0.45">
      <c r="A32" s="1" t="s">
        <v>15</v>
      </c>
      <c r="B32" s="11">
        <v>526.59</v>
      </c>
    </row>
    <row r="33" spans="1:7" x14ac:dyDescent="0.45">
      <c r="A33" s="2" t="s">
        <v>17</v>
      </c>
      <c r="B33" s="11">
        <v>14571</v>
      </c>
    </row>
    <row r="34" spans="1:7" x14ac:dyDescent="0.45">
      <c r="A34" s="2" t="s">
        <v>18</v>
      </c>
      <c r="B34" s="11">
        <v>10140</v>
      </c>
    </row>
    <row r="35" spans="1:7" x14ac:dyDescent="0.45">
      <c r="A35" s="2" t="s">
        <v>19</v>
      </c>
      <c r="B35" s="11">
        <v>5562.5</v>
      </c>
    </row>
    <row r="36" spans="1:7" x14ac:dyDescent="0.45">
      <c r="A36" s="2" t="s">
        <v>20</v>
      </c>
      <c r="B36" s="11">
        <v>5927.4</v>
      </c>
    </row>
    <row r="37" spans="1:7" x14ac:dyDescent="0.45">
      <c r="A37" s="2" t="s">
        <v>21</v>
      </c>
      <c r="B37" s="11">
        <v>879</v>
      </c>
    </row>
    <row r="38" spans="1:7" ht="28.5" x14ac:dyDescent="0.45">
      <c r="A38" s="2" t="s">
        <v>22</v>
      </c>
      <c r="B38" s="11">
        <v>15853.1</v>
      </c>
    </row>
    <row r="39" spans="1:7" x14ac:dyDescent="0.45">
      <c r="A39" s="2" t="s">
        <v>35</v>
      </c>
      <c r="B39" s="11">
        <v>-1403.5</v>
      </c>
    </row>
    <row r="40" spans="1:7" x14ac:dyDescent="0.45">
      <c r="A40" s="2" t="s">
        <v>34</v>
      </c>
      <c r="B40" s="11">
        <v>-1444.19</v>
      </c>
    </row>
    <row r="41" spans="1:7" ht="14.65" thickBot="1" x14ac:dyDescent="0.5">
      <c r="A41" s="2"/>
      <c r="B41" s="5">
        <f>SUM(B31:B40)</f>
        <v>92340.709999999992</v>
      </c>
      <c r="D41">
        <v>92407</v>
      </c>
      <c r="E41" s="3">
        <f>B41-D41</f>
        <v>-66.290000000008149</v>
      </c>
      <c r="F41">
        <v>18188.07</v>
      </c>
      <c r="G41" s="3">
        <f>E41+F41</f>
        <v>18121.779999999992</v>
      </c>
    </row>
    <row r="42" spans="1:7" ht="14.65" thickTop="1" x14ac:dyDescent="0.45"/>
    <row r="43" spans="1:7" x14ac:dyDescent="0.45">
      <c r="A43" s="6" t="s">
        <v>23</v>
      </c>
    </row>
    <row r="44" spans="1:7" x14ac:dyDescent="0.45">
      <c r="A44" s="1" t="s">
        <v>24</v>
      </c>
      <c r="B44" s="11">
        <v>11684.93</v>
      </c>
    </row>
    <row r="45" spans="1:7" x14ac:dyDescent="0.45">
      <c r="A45" s="1" t="s">
        <v>25</v>
      </c>
      <c r="B45" s="11">
        <v>2549.0100000000002</v>
      </c>
    </row>
    <row r="46" spans="1:7" x14ac:dyDescent="0.45">
      <c r="A46" s="2" t="s">
        <v>26</v>
      </c>
      <c r="B46" s="11">
        <v>3560</v>
      </c>
    </row>
    <row r="47" spans="1:7" x14ac:dyDescent="0.45">
      <c r="A47" s="2" t="s">
        <v>35</v>
      </c>
      <c r="B47" s="11">
        <v>-203.32</v>
      </c>
    </row>
    <row r="48" spans="1:7" x14ac:dyDescent="0.45">
      <c r="A48" t="s">
        <v>34</v>
      </c>
      <c r="B48" s="11">
        <v>-375.03</v>
      </c>
    </row>
    <row r="49" spans="1:7" ht="14.65" thickBot="1" x14ac:dyDescent="0.5">
      <c r="B49" s="4">
        <f>SUM(B44:B48)</f>
        <v>17215.590000000004</v>
      </c>
      <c r="D49">
        <v>17244.37</v>
      </c>
      <c r="E49" s="3">
        <f>B49-D49</f>
        <v>-28.779999999995198</v>
      </c>
      <c r="F49">
        <v>764.81</v>
      </c>
      <c r="G49" s="3">
        <f>E49+F49</f>
        <v>736.03000000000475</v>
      </c>
    </row>
    <row r="50" spans="1:7" ht="14.65" thickTop="1" x14ac:dyDescent="0.45"/>
    <row r="51" spans="1:7" x14ac:dyDescent="0.45">
      <c r="A51" s="7" t="s">
        <v>30</v>
      </c>
    </row>
    <row r="52" spans="1:7" x14ac:dyDescent="0.45">
      <c r="A52" t="s">
        <v>33</v>
      </c>
      <c r="B52" s="12">
        <f>[1]Sheet1!B25</f>
        <v>704011.90112098271</v>
      </c>
    </row>
    <row r="53" spans="1:7" x14ac:dyDescent="0.45">
      <c r="A53" t="s">
        <v>27</v>
      </c>
      <c r="B53" s="10">
        <v>19425.12</v>
      </c>
    </row>
    <row r="54" spans="1:7" x14ac:dyDescent="0.45">
      <c r="A54" t="s">
        <v>28</v>
      </c>
      <c r="B54" s="10">
        <v>5718.25</v>
      </c>
    </row>
    <row r="55" spans="1:7" x14ac:dyDescent="0.45">
      <c r="A55" t="s">
        <v>34</v>
      </c>
      <c r="B55" s="10">
        <v>-5477.92</v>
      </c>
    </row>
    <row r="56" spans="1:7" ht="14.65" thickBot="1" x14ac:dyDescent="0.5">
      <c r="B56" s="9">
        <f>SUM(B52:B55)</f>
        <v>723677.35112098267</v>
      </c>
      <c r="D56">
        <v>730874.3</v>
      </c>
      <c r="E56" s="3">
        <f>B56-D56</f>
        <v>-7196.9488790173782</v>
      </c>
      <c r="F56">
        <v>11295.42</v>
      </c>
      <c r="G56" s="3">
        <f>E56+F56</f>
        <v>4098.4711209826219</v>
      </c>
    </row>
    <row r="57" spans="1:7" ht="14.65" thickTop="1" x14ac:dyDescent="0.45"/>
    <row r="60" spans="1:7" x14ac:dyDescent="0.45">
      <c r="B60" s="3">
        <f>B49+B41+B28+B19+B56</f>
        <v>3616365.59</v>
      </c>
      <c r="D60">
        <f>SUM(D4:D56)</f>
        <v>3616365.75</v>
      </c>
      <c r="F60">
        <f>SUM(F4:F50)</f>
        <v>617243.26</v>
      </c>
      <c r="G60">
        <f>SUM(G4:G50)</f>
        <v>624440.04887901712</v>
      </c>
    </row>
    <row r="63" spans="1:7" x14ac:dyDescent="0.45">
      <c r="B63" t="s">
        <v>38</v>
      </c>
      <c r="C63" t="s">
        <v>44</v>
      </c>
      <c r="D63" t="s">
        <v>45</v>
      </c>
    </row>
    <row r="64" spans="1:7" x14ac:dyDescent="0.45">
      <c r="B64" t="s">
        <v>39</v>
      </c>
      <c r="C64">
        <v>0</v>
      </c>
      <c r="D64">
        <v>0</v>
      </c>
    </row>
    <row r="65" spans="2:9" x14ac:dyDescent="0.45">
      <c r="B65" t="s">
        <v>40</v>
      </c>
      <c r="C65">
        <v>7290.31</v>
      </c>
      <c r="D65">
        <f>5477.92-0.16</f>
        <v>5477.76</v>
      </c>
      <c r="E65">
        <f>D65-C65</f>
        <v>-1812.5500000000002</v>
      </c>
      <c r="G65">
        <v>1740.68</v>
      </c>
    </row>
    <row r="66" spans="2:9" x14ac:dyDescent="0.45">
      <c r="B66" t="s">
        <v>41</v>
      </c>
      <c r="C66">
        <v>6845.98</v>
      </c>
      <c r="D66">
        <v>8571.02</v>
      </c>
      <c r="E66">
        <f t="shared" ref="E66:E68" si="0">D66-C66</f>
        <v>1725.0400000000009</v>
      </c>
      <c r="G66">
        <v>4821.0200000000004</v>
      </c>
    </row>
    <row r="67" spans="2:9" x14ac:dyDescent="0.45">
      <c r="B67" t="s">
        <v>42</v>
      </c>
      <c r="C67">
        <v>1891.78</v>
      </c>
      <c r="D67">
        <v>1998.64</v>
      </c>
      <c r="E67">
        <f t="shared" si="0"/>
        <v>106.86000000000013</v>
      </c>
      <c r="G67">
        <v>460.06</v>
      </c>
    </row>
    <row r="68" spans="2:9" x14ac:dyDescent="0.45">
      <c r="B68" t="s">
        <v>43</v>
      </c>
      <c r="C68">
        <v>394.38</v>
      </c>
      <c r="D68">
        <v>375.03</v>
      </c>
      <c r="E68">
        <f t="shared" si="0"/>
        <v>-19.350000000000023</v>
      </c>
    </row>
    <row r="70" spans="2:9" x14ac:dyDescent="0.45">
      <c r="C70">
        <f>SUM(C64:C69)</f>
        <v>16422.45</v>
      </c>
      <c r="D70">
        <f>SUM(D64:D69)</f>
        <v>16422.45</v>
      </c>
    </row>
    <row r="74" spans="2:9" x14ac:dyDescent="0.45">
      <c r="I74" s="8"/>
    </row>
    <row r="78" spans="2:9" x14ac:dyDescent="0.45">
      <c r="I78" s="8"/>
    </row>
    <row r="82" spans="9:9" x14ac:dyDescent="0.45">
      <c r="I82" s="8"/>
    </row>
    <row r="86" spans="9:9" x14ac:dyDescent="0.45">
      <c r="I86" s="8"/>
    </row>
  </sheetData>
  <sortState xmlns:xlrd2="http://schemas.microsoft.com/office/spreadsheetml/2017/richdata2" ref="A55:B55">
    <sortCondition ref="A55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Hotdog</dc:creator>
  <cp:lastModifiedBy>King Hotdog</cp:lastModifiedBy>
  <dcterms:created xsi:type="dcterms:W3CDTF">2021-07-02T05:55:50Z</dcterms:created>
  <dcterms:modified xsi:type="dcterms:W3CDTF">2022-01-07T17:37:33Z</dcterms:modified>
</cp:coreProperties>
</file>