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L:\HFB Super\HFB.SuperClients\S\STOB\2020\Workpapers\8. Income\Rent\"/>
    </mc:Choice>
  </mc:AlternateContent>
  <xr:revisionPtr revIDLastSave="0" documentId="13_ncr:1_{4B7B43E3-8144-4403-9854-A1E2DBE687D4}" xr6:coauthVersionLast="45" xr6:coauthVersionMax="46" xr10:uidLastSave="{00000000-0000-0000-0000-000000000000}"/>
  <bookViews>
    <workbookView xWindow="-28920" yWindow="-120" windowWidth="29040" windowHeight="15840" xr2:uid="{33D2E990-4B22-4C8E-92DD-4051654AEDF6}"/>
  </bookViews>
  <sheets>
    <sheet name="2020" sheetId="2" r:id="rId1"/>
    <sheet name="2019" sheetId="1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2" l="1"/>
  <c r="E37" i="2" l="1"/>
  <c r="D37" i="2"/>
  <c r="C37" i="2"/>
  <c r="F27" i="2"/>
  <c r="E33" i="2"/>
  <c r="F33" i="2" s="1"/>
  <c r="E32" i="2"/>
  <c r="F32" i="2" s="1"/>
  <c r="E31" i="2"/>
  <c r="F31" i="2" s="1"/>
  <c r="E30" i="2"/>
  <c r="F30" i="2" s="1"/>
  <c r="E29" i="2"/>
  <c r="F29" i="2" s="1"/>
  <c r="E27" i="2"/>
  <c r="D35" i="2"/>
  <c r="F35" i="2" l="1"/>
  <c r="F37" i="2" s="1"/>
  <c r="E35" i="2"/>
  <c r="F44" i="2"/>
  <c r="C35" i="2"/>
  <c r="D22" i="2"/>
  <c r="F20" i="2"/>
  <c r="F19" i="2"/>
  <c r="G20" i="2" s="1"/>
  <c r="F17" i="2"/>
  <c r="F16" i="2"/>
  <c r="F15" i="2"/>
  <c r="F14" i="2"/>
  <c r="F12" i="2"/>
  <c r="F11" i="2"/>
  <c r="F40" i="1"/>
  <c r="F22" i="2" l="1"/>
  <c r="G12" i="2"/>
  <c r="G17" i="2"/>
  <c r="E34" i="1"/>
  <c r="E36" i="1" s="1"/>
  <c r="F36" i="1" s="1"/>
  <c r="F27" i="1"/>
  <c r="F29" i="1"/>
  <c r="F30" i="1"/>
  <c r="F31" i="1"/>
  <c r="F32" i="1"/>
  <c r="E22" i="1"/>
  <c r="F12" i="1"/>
  <c r="F14" i="1"/>
  <c r="F15" i="1"/>
  <c r="F16" i="1"/>
  <c r="F17" i="1"/>
  <c r="F19" i="1"/>
  <c r="F20" i="1"/>
  <c r="F11" i="1"/>
  <c r="F34" i="1" l="1"/>
  <c r="G32" i="1"/>
  <c r="F42" i="1"/>
  <c r="G12" i="1"/>
  <c r="G20" i="1"/>
  <c r="G17" i="1"/>
  <c r="F22" i="1"/>
</calcChain>
</file>

<file path=xl/sharedStrings.xml><?xml version="1.0" encoding="utf-8"?>
<sst xmlns="http://schemas.openxmlformats.org/spreadsheetml/2006/main" count="96" uniqueCount="47">
  <si>
    <t>Client:</t>
  </si>
  <si>
    <t>W/P:</t>
  </si>
  <si>
    <t>Initials</t>
  </si>
  <si>
    <t>Date</t>
  </si>
  <si>
    <t xml:space="preserve">Prep by: </t>
  </si>
  <si>
    <t>As at:</t>
  </si>
  <si>
    <t xml:space="preserve">Rev by: </t>
  </si>
  <si>
    <t>Ledger
A/c No.</t>
  </si>
  <si>
    <t>Detail</t>
  </si>
  <si>
    <t>Notes or Comments</t>
  </si>
  <si>
    <t>Stott Superannuation Fund</t>
  </si>
  <si>
    <t>CM</t>
  </si>
  <si>
    <t>Property Expenditure Reconciliation</t>
  </si>
  <si>
    <t>Expense Paid</t>
  </si>
  <si>
    <t>Period</t>
  </si>
  <si>
    <t>1/3rd</t>
  </si>
  <si>
    <t>July - Dec 17</t>
  </si>
  <si>
    <t>Jan - June 18</t>
  </si>
  <si>
    <t>Water</t>
  </si>
  <si>
    <t>July - Sept 17</t>
  </si>
  <si>
    <t>Oct - Dec 17</t>
  </si>
  <si>
    <t>Jan - Mar 18</t>
  </si>
  <si>
    <t>Mar - June 18</t>
  </si>
  <si>
    <t>Body Corp</t>
  </si>
  <si>
    <t>Oct 17 - Mar 18</t>
  </si>
  <si>
    <t>TOTALS</t>
  </si>
  <si>
    <t>FROM CLIENT NOTES</t>
  </si>
  <si>
    <t>Rates</t>
  </si>
  <si>
    <t>Gross Income</t>
  </si>
  <si>
    <t>NET INCOME</t>
  </si>
  <si>
    <t>Money Received by fund</t>
  </si>
  <si>
    <t>FROM TAX INFORMATION WORKSHEET</t>
  </si>
  <si>
    <t>+ June Rent Receivable</t>
  </si>
  <si>
    <t>Variance not material</t>
  </si>
  <si>
    <t>April 17 - Sept 17</t>
  </si>
  <si>
    <t>Management Fee</t>
  </si>
  <si>
    <t>Plumbing</t>
  </si>
  <si>
    <t>quarterly Admin Fee</t>
  </si>
  <si>
    <t>Smoke Alarm</t>
  </si>
  <si>
    <t>As per schedule</t>
  </si>
  <si>
    <t>Electrical Repairs</t>
  </si>
  <si>
    <t>General Maintenance</t>
  </si>
  <si>
    <t>Quarterly Admin Fee</t>
  </si>
  <si>
    <t>PRD NATIONWIDE STMT</t>
  </si>
  <si>
    <t>PRD STMT</t>
  </si>
  <si>
    <t>TOTAL</t>
  </si>
  <si>
    <t>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</si>
</sst>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4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indexed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vertical="center"/>
    </xf>
    <xf numFmtId="44" fontId="0" fillId="0" borderId="0" xfId="1" applyFont="1"/>
    <xf numFmtId="0" fontId="4" fillId="0" borderId="1" xfId="0" applyFont="1" applyBorder="1" applyAlignment="1">
      <alignment horizontal="center" vertical="center"/>
    </xf>
    <xf numFmtId="0" fontId="6" fillId="0" borderId="0" xfId="2" applyFont="1" applyAlignment="1">
      <alignment wrapText="1"/>
    </xf>
    <xf numFmtId="44" fontId="4" fillId="0" borderId="0" xfId="1" applyFont="1"/>
    <xf numFmtId="0" fontId="3" fillId="0" borderId="1" xfId="0" applyFont="1" applyBorder="1" applyAlignment="1">
      <alignment horizontal="center" vertical="center"/>
    </xf>
    <xf numFmtId="164" fontId="7" fillId="0" borderId="0" xfId="0" applyNumberFormat="1" applyFont="1" applyAlignment="1">
      <alignment horizontal="left"/>
    </xf>
    <xf numFmtId="0" fontId="3" fillId="0" borderId="2" xfId="0" applyFont="1" applyBorder="1" applyAlignment="1">
      <alignment horizontal="right" vertical="center"/>
    </xf>
    <xf numFmtId="0" fontId="3" fillId="0" borderId="1" xfId="0" applyFont="1" applyBorder="1"/>
    <xf numFmtId="15" fontId="0" fillId="0" borderId="1" xfId="0" applyNumberFormat="1" applyBorder="1"/>
    <xf numFmtId="0" fontId="8" fillId="0" borderId="0" xfId="0" applyFont="1"/>
    <xf numFmtId="15" fontId="8" fillId="0" borderId="0" xfId="0" applyNumberFormat="1" applyFont="1" applyAlignment="1">
      <alignment horizontal="left"/>
    </xf>
    <xf numFmtId="0" fontId="3" fillId="0" borderId="0" xfId="0" applyFont="1"/>
    <xf numFmtId="15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9" fontId="3" fillId="0" borderId="5" xfId="0" applyNumberFormat="1" applyFont="1" applyBorder="1" applyAlignment="1">
      <alignment horizontal="center" vertical="center"/>
    </xf>
    <xf numFmtId="2" fontId="0" fillId="0" borderId="0" xfId="0" applyNumberFormat="1"/>
    <xf numFmtId="0" fontId="2" fillId="0" borderId="0" xfId="0" applyFont="1"/>
    <xf numFmtId="44" fontId="2" fillId="0" borderId="6" xfId="1" applyFont="1" applyBorder="1"/>
    <xf numFmtId="2" fontId="0" fillId="0" borderId="7" xfId="0" applyNumberFormat="1" applyBorder="1"/>
    <xf numFmtId="44" fontId="2" fillId="0" borderId="4" xfId="1" applyFont="1" applyBorder="1"/>
    <xf numFmtId="44" fontId="2" fillId="0" borderId="0" xfId="1" applyFont="1"/>
    <xf numFmtId="44" fontId="0" fillId="0" borderId="0" xfId="0" applyNumberFormat="1"/>
    <xf numFmtId="0" fontId="9" fillId="0" borderId="0" xfId="0" applyFont="1"/>
    <xf numFmtId="44" fontId="9" fillId="0" borderId="0" xfId="0" applyNumberFormat="1" applyFont="1"/>
    <xf numFmtId="0" fontId="0" fillId="0" borderId="0" xfId="0" quotePrefix="1"/>
    <xf numFmtId="43" fontId="0" fillId="0" borderId="0" xfId="3" applyFont="1"/>
    <xf numFmtId="43" fontId="2" fillId="0" borderId="0" xfId="3" applyFont="1"/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4">
    <cellStyle name="Comma" xfId="3" builtinId="3"/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805CF2-CB8E-4D17-9ABE-09B1F5594EF0}">
  <dimension ref="A1:M48"/>
  <sheetViews>
    <sheetView tabSelected="1" workbookViewId="0">
      <selection activeCell="I5" sqref="I5"/>
    </sheetView>
  </sheetViews>
  <sheetFormatPr defaultRowHeight="15" x14ac:dyDescent="0.25"/>
  <cols>
    <col min="1" max="1" width="16" customWidth="1"/>
    <col min="2" max="2" width="29.140625" customWidth="1"/>
    <col min="3" max="3" width="15.28515625" customWidth="1"/>
    <col min="4" max="4" width="14.42578125" customWidth="1"/>
    <col min="5" max="6" width="13.5703125" customWidth="1"/>
    <col min="8" max="8" width="10.5703125" bestFit="1" customWidth="1"/>
    <col min="9" max="9" width="9.85546875" bestFit="1" customWidth="1"/>
    <col min="11" max="13" width="10.5703125" bestFit="1" customWidth="1"/>
  </cols>
  <sheetData>
    <row r="1" spans="1:9" ht="18" x14ac:dyDescent="0.25">
      <c r="A1" s="1" t="s">
        <v>0</v>
      </c>
      <c r="B1" s="3" t="s">
        <v>10</v>
      </c>
      <c r="F1" s="4"/>
      <c r="H1" s="5" t="s">
        <v>1</v>
      </c>
      <c r="I1" s="5"/>
    </row>
    <row r="2" spans="1:9" ht="18" x14ac:dyDescent="0.25">
      <c r="A2" s="6"/>
      <c r="B2" s="2"/>
      <c r="C2" s="2"/>
      <c r="D2" s="2"/>
      <c r="E2" s="2"/>
      <c r="F2" s="7"/>
      <c r="H2" s="8" t="s">
        <v>2</v>
      </c>
      <c r="I2" s="8" t="s">
        <v>3</v>
      </c>
    </row>
    <row r="3" spans="1:9" ht="18" x14ac:dyDescent="0.25">
      <c r="A3" s="2" t="s">
        <v>12</v>
      </c>
      <c r="B3" s="9"/>
      <c r="F3" s="4"/>
      <c r="G3" s="10" t="s">
        <v>4</v>
      </c>
      <c r="H3" s="11" t="s">
        <v>11</v>
      </c>
      <c r="I3" s="12">
        <v>44236</v>
      </c>
    </row>
    <row r="4" spans="1:9" ht="18" x14ac:dyDescent="0.25">
      <c r="A4" s="13" t="s">
        <v>5</v>
      </c>
      <c r="B4" s="14">
        <v>44012</v>
      </c>
      <c r="C4" s="2"/>
      <c r="D4" s="2"/>
      <c r="E4" s="2"/>
      <c r="F4" s="7"/>
      <c r="G4" s="10" t="s">
        <v>6</v>
      </c>
      <c r="H4" s="11" t="s">
        <v>46</v>
      </c>
      <c r="I4" s="12">
        <v>44237</v>
      </c>
    </row>
    <row r="5" spans="1:9" ht="18" x14ac:dyDescent="0.25">
      <c r="C5" s="2"/>
      <c r="D5" s="2"/>
      <c r="E5" s="2"/>
      <c r="F5" s="7"/>
      <c r="G5" s="15"/>
      <c r="I5" s="16"/>
    </row>
    <row r="6" spans="1:9" x14ac:dyDescent="0.25">
      <c r="F6" s="4"/>
    </row>
    <row r="7" spans="1:9" ht="25.5" x14ac:dyDescent="0.25">
      <c r="A7" s="17" t="s">
        <v>7</v>
      </c>
      <c r="B7" s="20" t="s">
        <v>13</v>
      </c>
      <c r="C7" s="20"/>
      <c r="D7" s="21"/>
      <c r="E7" s="21">
        <v>1</v>
      </c>
      <c r="F7" s="18" t="s">
        <v>15</v>
      </c>
      <c r="G7" s="35" t="s">
        <v>9</v>
      </c>
      <c r="H7" s="36"/>
      <c r="I7" s="37"/>
    </row>
    <row r="9" spans="1:9" hidden="1" x14ac:dyDescent="0.25">
      <c r="A9" s="23" t="s">
        <v>26</v>
      </c>
    </row>
    <row r="10" spans="1:9" hidden="1" x14ac:dyDescent="0.25">
      <c r="A10" s="23"/>
    </row>
    <row r="11" spans="1:9" hidden="1" x14ac:dyDescent="0.25">
      <c r="B11" t="s">
        <v>27</v>
      </c>
      <c r="C11" t="s">
        <v>16</v>
      </c>
      <c r="D11" s="22">
        <v>1053.0999999999999</v>
      </c>
      <c r="E11" s="22"/>
      <c r="F11" s="22">
        <f>D11/3</f>
        <v>351.0333333333333</v>
      </c>
    </row>
    <row r="12" spans="1:9" hidden="1" x14ac:dyDescent="0.25">
      <c r="B12" t="s">
        <v>27</v>
      </c>
      <c r="C12" t="s">
        <v>17</v>
      </c>
      <c r="D12" s="22">
        <v>1089.82</v>
      </c>
      <c r="E12" s="22"/>
      <c r="F12" s="25">
        <f>D12/3</f>
        <v>363.27333333333331</v>
      </c>
      <c r="G12" s="22">
        <f>F12+F11</f>
        <v>714.30666666666662</v>
      </c>
    </row>
    <row r="13" spans="1:9" hidden="1" x14ac:dyDescent="0.25">
      <c r="D13" s="22"/>
      <c r="E13" s="22"/>
      <c r="F13" s="22"/>
    </row>
    <row r="14" spans="1:9" hidden="1" x14ac:dyDescent="0.25">
      <c r="B14" t="s">
        <v>18</v>
      </c>
      <c r="C14" t="s">
        <v>19</v>
      </c>
      <c r="D14" s="22">
        <v>323.77999999999997</v>
      </c>
      <c r="E14" s="22"/>
      <c r="F14" s="22">
        <f>D14/3</f>
        <v>107.92666666666666</v>
      </c>
    </row>
    <row r="15" spans="1:9" hidden="1" x14ac:dyDescent="0.25">
      <c r="B15" t="s">
        <v>18</v>
      </c>
      <c r="C15" t="s">
        <v>20</v>
      </c>
      <c r="D15" s="22">
        <v>336.62</v>
      </c>
      <c r="E15" s="22"/>
      <c r="F15" s="22">
        <f>D15/3</f>
        <v>112.20666666666666</v>
      </c>
    </row>
    <row r="16" spans="1:9" hidden="1" x14ac:dyDescent="0.25">
      <c r="B16" t="s">
        <v>18</v>
      </c>
      <c r="C16" t="s">
        <v>21</v>
      </c>
      <c r="D16" s="22">
        <v>339.96</v>
      </c>
      <c r="E16" s="22"/>
      <c r="F16" s="22">
        <f>D16/3</f>
        <v>113.32</v>
      </c>
    </row>
    <row r="17" spans="1:13" hidden="1" x14ac:dyDescent="0.25">
      <c r="B17" t="s">
        <v>18</v>
      </c>
      <c r="C17" t="s">
        <v>22</v>
      </c>
      <c r="D17" s="22">
        <v>350</v>
      </c>
      <c r="E17" s="22"/>
      <c r="F17" s="25">
        <f>D17/3</f>
        <v>116.66666666666667</v>
      </c>
      <c r="G17" s="22">
        <f>SUM(F14:F17)</f>
        <v>450.12</v>
      </c>
    </row>
    <row r="18" spans="1:13" hidden="1" x14ac:dyDescent="0.25">
      <c r="D18" s="22"/>
      <c r="E18" s="22"/>
      <c r="F18" s="22"/>
    </row>
    <row r="19" spans="1:13" hidden="1" x14ac:dyDescent="0.25">
      <c r="B19" t="s">
        <v>23</v>
      </c>
      <c r="C19" t="s">
        <v>24</v>
      </c>
      <c r="D19" s="22">
        <v>1346.4</v>
      </c>
      <c r="E19" s="22"/>
      <c r="F19" s="22">
        <f>D19/3</f>
        <v>448.8</v>
      </c>
    </row>
    <row r="20" spans="1:13" hidden="1" x14ac:dyDescent="0.25">
      <c r="B20" t="s">
        <v>23</v>
      </c>
      <c r="C20" t="s">
        <v>34</v>
      </c>
      <c r="D20" s="22">
        <v>1364</v>
      </c>
      <c r="E20" s="22"/>
      <c r="F20" s="25">
        <f>D20/3</f>
        <v>454.66666666666669</v>
      </c>
      <c r="G20" s="22">
        <f>SUM(F19:F20)</f>
        <v>903.4666666666667</v>
      </c>
    </row>
    <row r="21" spans="1:13" hidden="1" x14ac:dyDescent="0.25"/>
    <row r="22" spans="1:13" ht="15.75" hidden="1" thickBot="1" x14ac:dyDescent="0.3">
      <c r="B22" s="23" t="s">
        <v>25</v>
      </c>
      <c r="D22" s="24">
        <f>SUM(D11:D21)</f>
        <v>6203.68</v>
      </c>
      <c r="E22" s="24"/>
      <c r="F22" s="24">
        <f>SUM(F11:F21)</f>
        <v>2067.8933333333334</v>
      </c>
      <c r="H22" s="28"/>
    </row>
    <row r="23" spans="1:13" hidden="1" x14ac:dyDescent="0.25">
      <c r="B23" s="23"/>
      <c r="D23" s="27"/>
      <c r="E23" s="27"/>
      <c r="F23" s="27"/>
    </row>
    <row r="25" spans="1:13" ht="45" x14ac:dyDescent="0.25">
      <c r="C25" s="23" t="s">
        <v>44</v>
      </c>
      <c r="D25" s="34" t="s">
        <v>43</v>
      </c>
      <c r="E25" s="23" t="s">
        <v>45</v>
      </c>
    </row>
    <row r="26" spans="1:13" x14ac:dyDescent="0.25">
      <c r="A26" s="23"/>
    </row>
    <row r="27" spans="1:13" x14ac:dyDescent="0.25">
      <c r="B27" s="23" t="s">
        <v>28</v>
      </c>
      <c r="C27" s="32">
        <v>8200</v>
      </c>
      <c r="D27" s="32">
        <v>13120</v>
      </c>
      <c r="E27" s="32">
        <f>+C27+D27</f>
        <v>21320</v>
      </c>
      <c r="F27" s="32">
        <f>+E27/3</f>
        <v>7106.666666666667</v>
      </c>
      <c r="L27" s="28"/>
    </row>
    <row r="28" spans="1:13" x14ac:dyDescent="0.25">
      <c r="C28" s="32"/>
      <c r="D28" s="32"/>
      <c r="E28" s="32"/>
      <c r="F28" s="32"/>
      <c r="M28" s="28"/>
    </row>
    <row r="29" spans="1:13" x14ac:dyDescent="0.25">
      <c r="A29" s="23" t="s">
        <v>39</v>
      </c>
      <c r="B29" t="s">
        <v>35</v>
      </c>
      <c r="C29" s="32">
        <v>676.5</v>
      </c>
      <c r="D29" s="32">
        <v>1082.42</v>
      </c>
      <c r="E29" s="32">
        <f t="shared" ref="E29:E33" si="0">+C29+D29</f>
        <v>1758.92</v>
      </c>
      <c r="F29" s="32">
        <f t="shared" ref="F29:F33" si="1">+E29/3</f>
        <v>586.30666666666673</v>
      </c>
    </row>
    <row r="30" spans="1:13" x14ac:dyDescent="0.25">
      <c r="B30" t="s">
        <v>36</v>
      </c>
      <c r="C30" s="32">
        <v>1031.8</v>
      </c>
      <c r="D30" s="32">
        <v>0</v>
      </c>
      <c r="E30" s="32">
        <f t="shared" si="0"/>
        <v>1031.8</v>
      </c>
      <c r="F30" s="32">
        <f t="shared" si="1"/>
        <v>343.93333333333334</v>
      </c>
    </row>
    <row r="31" spans="1:13" x14ac:dyDescent="0.25">
      <c r="B31" t="s">
        <v>42</v>
      </c>
      <c r="C31" s="32">
        <v>77</v>
      </c>
      <c r="D31" s="32">
        <v>77</v>
      </c>
      <c r="E31" s="32">
        <f t="shared" si="0"/>
        <v>154</v>
      </c>
      <c r="F31" s="32">
        <f t="shared" si="1"/>
        <v>51.333333333333336</v>
      </c>
    </row>
    <row r="32" spans="1:13" x14ac:dyDescent="0.25">
      <c r="B32" t="s">
        <v>41</v>
      </c>
      <c r="C32" s="32">
        <v>231</v>
      </c>
      <c r="D32" s="32">
        <v>79</v>
      </c>
      <c r="E32" s="32">
        <f t="shared" si="0"/>
        <v>310</v>
      </c>
      <c r="F32" s="32">
        <f t="shared" si="1"/>
        <v>103.33333333333333</v>
      </c>
    </row>
    <row r="33" spans="2:11" x14ac:dyDescent="0.25">
      <c r="B33" t="s">
        <v>40</v>
      </c>
      <c r="C33" s="32">
        <v>121</v>
      </c>
      <c r="D33" s="32">
        <v>0</v>
      </c>
      <c r="E33" s="32">
        <f t="shared" si="0"/>
        <v>121</v>
      </c>
      <c r="F33" s="32">
        <f t="shared" si="1"/>
        <v>40.333333333333336</v>
      </c>
      <c r="G33" s="22"/>
    </row>
    <row r="34" spans="2:11" x14ac:dyDescent="0.25">
      <c r="D34" s="32"/>
      <c r="E34" s="32"/>
    </row>
    <row r="35" spans="2:11" x14ac:dyDescent="0.25">
      <c r="B35" s="23" t="s">
        <v>25</v>
      </c>
      <c r="C35" s="26">
        <f>SUM(C28:C33)</f>
        <v>2137.3000000000002</v>
      </c>
      <c r="D35" s="26">
        <f>SUM(D28:D33)</f>
        <v>1238.42</v>
      </c>
      <c r="E35" s="26">
        <f>SUM(E28:E33)</f>
        <v>3375.7200000000003</v>
      </c>
      <c r="F35" s="26">
        <f>SUM(F29:F33)</f>
        <v>1125.24</v>
      </c>
    </row>
    <row r="37" spans="2:11" ht="15.75" thickBot="1" x14ac:dyDescent="0.3">
      <c r="B37" s="23" t="s">
        <v>29</v>
      </c>
      <c r="C37" s="24">
        <f>C27-C35</f>
        <v>6062.7</v>
      </c>
      <c r="D37" s="24">
        <f>D27-D35</f>
        <v>11881.58</v>
      </c>
      <c r="E37" s="24">
        <f>E27-E35</f>
        <v>17944.28</v>
      </c>
      <c r="F37" s="24">
        <f>+F27-F35</f>
        <v>5981.4266666666672</v>
      </c>
      <c r="K37" s="28"/>
    </row>
    <row r="38" spans="2:11" ht="15.75" thickTop="1" x14ac:dyDescent="0.25"/>
    <row r="42" spans="2:11" x14ac:dyDescent="0.25">
      <c r="B42" s="23" t="s">
        <v>30</v>
      </c>
      <c r="F42" s="33">
        <v>5891.01</v>
      </c>
    </row>
    <row r="43" spans="2:11" x14ac:dyDescent="0.25">
      <c r="B43" s="31" t="s">
        <v>32</v>
      </c>
      <c r="F43" s="32">
        <v>89.79</v>
      </c>
    </row>
    <row r="44" spans="2:11" ht="15.75" thickBot="1" x14ac:dyDescent="0.3">
      <c r="B44" s="23" t="s">
        <v>29</v>
      </c>
      <c r="F44" s="24">
        <f>+F42+F43</f>
        <v>5980.8</v>
      </c>
    </row>
    <row r="45" spans="2:11" ht="15.75" thickTop="1" x14ac:dyDescent="0.25"/>
    <row r="46" spans="2:11" x14ac:dyDescent="0.25">
      <c r="B46" s="29" t="s">
        <v>33</v>
      </c>
      <c r="F46" s="30">
        <f>+F37-F44</f>
        <v>0.62666666666700621</v>
      </c>
    </row>
    <row r="48" spans="2:11" x14ac:dyDescent="0.25">
      <c r="B48" s="29"/>
      <c r="F48" s="30"/>
    </row>
  </sheetData>
  <mergeCells count="1">
    <mergeCell ref="G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EED93-BD18-4E92-A64D-5B017B2F8431}">
  <dimension ref="A1:L44"/>
  <sheetViews>
    <sheetView zoomScale="110" zoomScaleNormal="110" workbookViewId="0">
      <selection activeCell="A4" sqref="A1:XFD1048576"/>
    </sheetView>
  </sheetViews>
  <sheetFormatPr defaultRowHeight="15" x14ac:dyDescent="0.25"/>
  <cols>
    <col min="1" max="1" width="11.7109375" customWidth="1"/>
    <col min="2" max="2" width="15.140625" bestFit="1" customWidth="1"/>
    <col min="3" max="3" width="29.140625" customWidth="1"/>
    <col min="4" max="4" width="15.28515625" customWidth="1"/>
    <col min="5" max="6" width="13.5703125" customWidth="1"/>
    <col min="8" max="8" width="10.5703125" bestFit="1" customWidth="1"/>
    <col min="9" max="9" width="9.85546875" bestFit="1" customWidth="1"/>
    <col min="11" max="12" width="10.5703125" bestFit="1" customWidth="1"/>
  </cols>
  <sheetData>
    <row r="1" spans="1:9" ht="18" x14ac:dyDescent="0.25">
      <c r="A1" s="1" t="s">
        <v>0</v>
      </c>
      <c r="B1" s="2"/>
      <c r="C1" s="3" t="s">
        <v>10</v>
      </c>
      <c r="F1" s="4"/>
      <c r="H1" s="5" t="s">
        <v>1</v>
      </c>
      <c r="I1" s="5"/>
    </row>
    <row r="2" spans="1:9" ht="18" x14ac:dyDescent="0.25">
      <c r="A2" s="6"/>
      <c r="B2" s="2"/>
      <c r="C2" s="2"/>
      <c r="D2" s="2"/>
      <c r="E2" s="2"/>
      <c r="F2" s="7"/>
      <c r="H2" s="8" t="s">
        <v>2</v>
      </c>
      <c r="I2" s="8" t="s">
        <v>3</v>
      </c>
    </row>
    <row r="3" spans="1:9" ht="18" x14ac:dyDescent="0.25">
      <c r="A3" s="2" t="s">
        <v>12</v>
      </c>
      <c r="C3" s="9"/>
      <c r="F3" s="4"/>
      <c r="G3" s="10" t="s">
        <v>4</v>
      </c>
      <c r="H3" s="11" t="s">
        <v>11</v>
      </c>
      <c r="I3" s="12">
        <v>43888</v>
      </c>
    </row>
    <row r="4" spans="1:9" ht="18" x14ac:dyDescent="0.25">
      <c r="A4" s="13" t="s">
        <v>5</v>
      </c>
      <c r="C4" s="14">
        <v>43646</v>
      </c>
      <c r="D4" s="2"/>
      <c r="E4" s="2"/>
      <c r="F4" s="7"/>
      <c r="G4" s="10" t="s">
        <v>6</v>
      </c>
      <c r="H4" s="11"/>
      <c r="I4" s="12"/>
    </row>
    <row r="5" spans="1:9" ht="18" x14ac:dyDescent="0.25">
      <c r="D5" s="2"/>
      <c r="E5" s="2"/>
      <c r="F5" s="7"/>
      <c r="G5" s="15"/>
      <c r="I5" s="16"/>
    </row>
    <row r="6" spans="1:9" x14ac:dyDescent="0.25">
      <c r="F6" s="4"/>
    </row>
    <row r="7" spans="1:9" ht="25.5" x14ac:dyDescent="0.25">
      <c r="A7" s="17" t="s">
        <v>7</v>
      </c>
      <c r="B7" s="19" t="s">
        <v>8</v>
      </c>
      <c r="C7" s="20" t="s">
        <v>13</v>
      </c>
      <c r="D7" s="20" t="s">
        <v>14</v>
      </c>
      <c r="E7" s="21">
        <v>1</v>
      </c>
      <c r="F7" s="18" t="s">
        <v>15</v>
      </c>
      <c r="G7" s="35" t="s">
        <v>9</v>
      </c>
      <c r="H7" s="36"/>
      <c r="I7" s="37"/>
    </row>
    <row r="9" spans="1:9" hidden="1" x14ac:dyDescent="0.25">
      <c r="A9" s="23" t="s">
        <v>26</v>
      </c>
    </row>
    <row r="10" spans="1:9" hidden="1" x14ac:dyDescent="0.25">
      <c r="A10" s="23"/>
    </row>
    <row r="11" spans="1:9" hidden="1" x14ac:dyDescent="0.25">
      <c r="C11" t="s">
        <v>27</v>
      </c>
      <c r="D11" t="s">
        <v>16</v>
      </c>
      <c r="E11" s="22">
        <v>1053.0999999999999</v>
      </c>
      <c r="F11" s="22">
        <f>E11/3</f>
        <v>351.0333333333333</v>
      </c>
    </row>
    <row r="12" spans="1:9" hidden="1" x14ac:dyDescent="0.25">
      <c r="C12" t="s">
        <v>27</v>
      </c>
      <c r="D12" t="s">
        <v>17</v>
      </c>
      <c r="E12" s="22">
        <v>1089.82</v>
      </c>
      <c r="F12" s="25">
        <f>E12/3</f>
        <v>363.27333333333331</v>
      </c>
      <c r="G12" s="22">
        <f>F12+F11</f>
        <v>714.30666666666662</v>
      </c>
    </row>
    <row r="13" spans="1:9" hidden="1" x14ac:dyDescent="0.25">
      <c r="E13" s="22"/>
      <c r="F13" s="22"/>
    </row>
    <row r="14" spans="1:9" hidden="1" x14ac:dyDescent="0.25">
      <c r="C14" t="s">
        <v>18</v>
      </c>
      <c r="D14" t="s">
        <v>19</v>
      </c>
      <c r="E14" s="22">
        <v>323.77999999999997</v>
      </c>
      <c r="F14" s="22">
        <f>E14/3</f>
        <v>107.92666666666666</v>
      </c>
    </row>
    <row r="15" spans="1:9" hidden="1" x14ac:dyDescent="0.25">
      <c r="C15" t="s">
        <v>18</v>
      </c>
      <c r="D15" t="s">
        <v>20</v>
      </c>
      <c r="E15" s="22">
        <v>336.62</v>
      </c>
      <c r="F15" s="22">
        <f>E15/3</f>
        <v>112.20666666666666</v>
      </c>
    </row>
    <row r="16" spans="1:9" hidden="1" x14ac:dyDescent="0.25">
      <c r="C16" t="s">
        <v>18</v>
      </c>
      <c r="D16" t="s">
        <v>21</v>
      </c>
      <c r="E16" s="22">
        <v>339.96</v>
      </c>
      <c r="F16" s="22">
        <f>E16/3</f>
        <v>113.32</v>
      </c>
    </row>
    <row r="17" spans="1:12" hidden="1" x14ac:dyDescent="0.25">
      <c r="C17" t="s">
        <v>18</v>
      </c>
      <c r="D17" t="s">
        <v>22</v>
      </c>
      <c r="E17" s="22">
        <v>350</v>
      </c>
      <c r="F17" s="25">
        <f>E17/3</f>
        <v>116.66666666666667</v>
      </c>
      <c r="G17" s="22">
        <f>SUM(F14:F17)</f>
        <v>450.12</v>
      </c>
    </row>
    <row r="18" spans="1:12" hidden="1" x14ac:dyDescent="0.25">
      <c r="E18" s="22"/>
      <c r="F18" s="22"/>
    </row>
    <row r="19" spans="1:12" hidden="1" x14ac:dyDescent="0.25">
      <c r="C19" t="s">
        <v>23</v>
      </c>
      <c r="D19" t="s">
        <v>24</v>
      </c>
      <c r="E19" s="22">
        <v>1346.4</v>
      </c>
      <c r="F19" s="22">
        <f>E19/3</f>
        <v>448.8</v>
      </c>
    </row>
    <row r="20" spans="1:12" hidden="1" x14ac:dyDescent="0.25">
      <c r="C20" t="s">
        <v>23</v>
      </c>
      <c r="D20" t="s">
        <v>34</v>
      </c>
      <c r="E20" s="22">
        <v>1364</v>
      </c>
      <c r="F20" s="25">
        <f>E20/3</f>
        <v>454.66666666666669</v>
      </c>
      <c r="G20" s="22">
        <f>SUM(F19:F20)</f>
        <v>903.4666666666667</v>
      </c>
    </row>
    <row r="21" spans="1:12" hidden="1" x14ac:dyDescent="0.25"/>
    <row r="22" spans="1:12" ht="15.75" hidden="1" thickBot="1" x14ac:dyDescent="0.3">
      <c r="C22" s="23" t="s">
        <v>25</v>
      </c>
      <c r="E22" s="24">
        <f>SUM(E11:E21)</f>
        <v>6203.68</v>
      </c>
      <c r="F22" s="24">
        <f>SUM(F11:F21)</f>
        <v>2067.8933333333334</v>
      </c>
      <c r="H22" s="28"/>
    </row>
    <row r="23" spans="1:12" ht="15.75" hidden="1" thickTop="1" x14ac:dyDescent="0.25">
      <c r="C23" s="23"/>
      <c r="E23" s="27"/>
      <c r="F23" s="27"/>
    </row>
    <row r="25" spans="1:12" x14ac:dyDescent="0.25">
      <c r="A25" s="23" t="s">
        <v>31</v>
      </c>
    </row>
    <row r="26" spans="1:12" x14ac:dyDescent="0.25">
      <c r="A26" s="23"/>
    </row>
    <row r="27" spans="1:12" x14ac:dyDescent="0.25">
      <c r="C27" s="23" t="s">
        <v>28</v>
      </c>
      <c r="E27">
        <v>21320</v>
      </c>
      <c r="F27" s="22">
        <f>E27/3</f>
        <v>7106.666666666667</v>
      </c>
      <c r="L27" s="28"/>
    </row>
    <row r="29" spans="1:12" x14ac:dyDescent="0.25">
      <c r="B29" s="23" t="s">
        <v>39</v>
      </c>
      <c r="C29" t="s">
        <v>35</v>
      </c>
      <c r="E29" s="22">
        <v>1835.92</v>
      </c>
      <c r="F29" s="22">
        <f t="shared" ref="F29:F32" si="0">E29/3</f>
        <v>611.97333333333336</v>
      </c>
    </row>
    <row r="30" spans="1:12" x14ac:dyDescent="0.25">
      <c r="C30" t="s">
        <v>36</v>
      </c>
      <c r="E30" s="22">
        <v>550</v>
      </c>
      <c r="F30" s="22">
        <f t="shared" si="0"/>
        <v>183.33333333333334</v>
      </c>
    </row>
    <row r="31" spans="1:12" x14ac:dyDescent="0.25">
      <c r="C31" t="s">
        <v>37</v>
      </c>
      <c r="E31" s="22">
        <v>77</v>
      </c>
      <c r="F31" s="22">
        <f t="shared" si="0"/>
        <v>25.666666666666668</v>
      </c>
    </row>
    <row r="32" spans="1:12" x14ac:dyDescent="0.25">
      <c r="C32" t="s">
        <v>38</v>
      </c>
      <c r="E32" s="22">
        <v>49</v>
      </c>
      <c r="F32" s="22">
        <f t="shared" si="0"/>
        <v>16.333333333333332</v>
      </c>
      <c r="G32" s="22">
        <f>SUM(F29:F32)</f>
        <v>837.30666666666673</v>
      </c>
    </row>
    <row r="34" spans="3:11" x14ac:dyDescent="0.25">
      <c r="C34" s="23" t="s">
        <v>25</v>
      </c>
      <c r="E34" s="26">
        <f>SUM(E28:E32)</f>
        <v>2511.92</v>
      </c>
      <c r="F34" s="26">
        <f>SUM(F28:F32)</f>
        <v>837.30666666666673</v>
      </c>
    </row>
    <row r="36" spans="3:11" ht="15.75" thickBot="1" x14ac:dyDescent="0.3">
      <c r="C36" s="23" t="s">
        <v>29</v>
      </c>
      <c r="E36" s="24">
        <f>E27-E34</f>
        <v>18808.080000000002</v>
      </c>
      <c r="F36" s="24">
        <f>E36/3</f>
        <v>6269.3600000000006</v>
      </c>
      <c r="K36" s="28"/>
    </row>
    <row r="37" spans="3:11" ht="15.75" thickTop="1" x14ac:dyDescent="0.25"/>
    <row r="38" spans="3:11" x14ac:dyDescent="0.25">
      <c r="C38" s="23" t="s">
        <v>30</v>
      </c>
      <c r="F38" s="23">
        <v>5780.03</v>
      </c>
    </row>
    <row r="39" spans="3:11" x14ac:dyDescent="0.25">
      <c r="C39" s="31" t="s">
        <v>32</v>
      </c>
      <c r="F39">
        <v>488.68</v>
      </c>
    </row>
    <row r="40" spans="3:11" ht="15.75" thickBot="1" x14ac:dyDescent="0.3">
      <c r="C40" s="23" t="s">
        <v>29</v>
      </c>
      <c r="F40" s="24">
        <f>+F38+F39</f>
        <v>6268.71</v>
      </c>
    </row>
    <row r="41" spans="3:11" ht="15.75" thickTop="1" x14ac:dyDescent="0.25"/>
    <row r="42" spans="3:11" x14ac:dyDescent="0.25">
      <c r="C42" s="29" t="s">
        <v>33</v>
      </c>
      <c r="F42" s="30">
        <f>+F36-F40</f>
        <v>0.6500000000005457</v>
      </c>
    </row>
    <row r="44" spans="3:11" x14ac:dyDescent="0.25">
      <c r="C44" s="29"/>
      <c r="F44" s="30"/>
    </row>
  </sheetData>
  <mergeCells count="1">
    <mergeCell ref="G7:I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2020</vt:lpstr>
      <vt:lpstr>2019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 Morse</dc:creator>
  <cp:lastModifiedBy>Danielle Barrow</cp:lastModifiedBy>
  <dcterms:created xsi:type="dcterms:W3CDTF">2019-03-19T04:21:32Z</dcterms:created>
  <dcterms:modified xsi:type="dcterms:W3CDTF">2021-02-10T01:07:41Z</dcterms:modified>
</cp:coreProperties>
</file>