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TOB\2020\Workpapers\9. Expenses\Property\"/>
    </mc:Choice>
  </mc:AlternateContent>
  <xr:revisionPtr revIDLastSave="0" documentId="13_ncr:1_{5B1CE7AF-122B-47D7-B98B-8470DEDA0913}" xr6:coauthVersionLast="45" xr6:coauthVersionMax="46" xr10:uidLastSave="{00000000-0000-0000-0000-000000000000}"/>
  <bookViews>
    <workbookView xWindow="-23625" yWindow="825" windowWidth="21600" windowHeight="11385" xr2:uid="{5A67409E-E87F-4246-A900-70B3D006D8A6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" i="1" l="1"/>
  <c r="H19" i="1"/>
  <c r="K26" i="2" l="1"/>
  <c r="K20" i="1"/>
  <c r="K19" i="1"/>
  <c r="L20" i="1" s="1"/>
  <c r="N20" i="1" s="1"/>
  <c r="K15" i="1"/>
  <c r="K14" i="1"/>
  <c r="K13" i="1"/>
  <c r="K12" i="1"/>
  <c r="K8" i="1"/>
  <c r="K7" i="1"/>
  <c r="L8" i="1" l="1"/>
  <c r="L15" i="1"/>
  <c r="N15" i="1" s="1"/>
  <c r="L22" i="1"/>
  <c r="K30" i="2"/>
  <c r="J26" i="2"/>
  <c r="J22" i="2"/>
  <c r="K24" i="2"/>
  <c r="J21" i="2"/>
  <c r="K21" i="2" s="1"/>
  <c r="J28" i="2"/>
  <c r="K28" i="2" s="1"/>
  <c r="J27" i="2"/>
  <c r="K27" i="2" s="1"/>
  <c r="J25" i="2"/>
  <c r="J9" i="2"/>
  <c r="K9" i="2" s="1"/>
  <c r="J10" i="2"/>
  <c r="K10" i="2" s="1"/>
  <c r="J11" i="2"/>
  <c r="K11" i="2" s="1"/>
  <c r="J12" i="2"/>
  <c r="J13" i="2"/>
  <c r="K13" i="2" s="1"/>
  <c r="J14" i="2"/>
  <c r="K14" i="2" s="1"/>
  <c r="J15" i="2"/>
  <c r="K15" i="2" s="1"/>
  <c r="J16" i="2"/>
  <c r="K16" i="2" s="1"/>
  <c r="J17" i="2"/>
  <c r="K17" i="2" s="1"/>
  <c r="J18" i="2"/>
  <c r="K18" i="2" s="1"/>
  <c r="J19" i="2"/>
  <c r="K19" i="2" s="1"/>
  <c r="J20" i="2"/>
  <c r="K20" i="2" s="1"/>
  <c r="J23" i="2"/>
  <c r="K23" i="2" s="1"/>
  <c r="J24" i="2"/>
  <c r="B22" i="1" l="1"/>
  <c r="C22" i="1" l="1"/>
  <c r="D22" i="1"/>
  <c r="E22" i="1"/>
  <c r="F22" i="1"/>
  <c r="G22" i="1"/>
  <c r="H22" i="1"/>
  <c r="I22" i="1" l="1"/>
  <c r="C25" i="1" s="1"/>
</calcChain>
</file>

<file path=xl/sharedStrings.xml><?xml version="1.0" encoding="utf-8"?>
<sst xmlns="http://schemas.openxmlformats.org/spreadsheetml/2006/main" count="77" uniqueCount="57">
  <si>
    <t>Burleigh 3</t>
  </si>
  <si>
    <t>Rates</t>
  </si>
  <si>
    <t>Jul-Dec</t>
  </si>
  <si>
    <t>Jan-Jun</t>
  </si>
  <si>
    <t>Water</t>
  </si>
  <si>
    <t>Jul-Sept</t>
  </si>
  <si>
    <t>Oct-Dec</t>
  </si>
  <si>
    <t>Jan-Mar</t>
  </si>
  <si>
    <t>Apr-Jun</t>
  </si>
  <si>
    <t>Body Corp</t>
  </si>
  <si>
    <t>Oct-Mar</t>
  </si>
  <si>
    <t>2014-2015</t>
  </si>
  <si>
    <t>2015-2016</t>
  </si>
  <si>
    <t>2016-2017</t>
  </si>
  <si>
    <t>2017-2018</t>
  </si>
  <si>
    <t>2018-2019</t>
  </si>
  <si>
    <t>2019-2020</t>
  </si>
  <si>
    <t>Column1</t>
  </si>
  <si>
    <t>Column2</t>
  </si>
  <si>
    <t>Column3</t>
  </si>
  <si>
    <t>Column5</t>
  </si>
  <si>
    <t>Column7</t>
  </si>
  <si>
    <t>Column9</t>
  </si>
  <si>
    <t>Column11</t>
  </si>
  <si>
    <t>Column13</t>
  </si>
  <si>
    <t>Column14</t>
  </si>
  <si>
    <t>Total</t>
  </si>
  <si>
    <t>Apr-Sept</t>
  </si>
  <si>
    <t>Banking for Unit 3 Burleigh</t>
  </si>
  <si>
    <t xml:space="preserve">1/3 Total </t>
  </si>
  <si>
    <t>2013-2014</t>
  </si>
  <si>
    <t>2020-2021</t>
  </si>
  <si>
    <t>not sure</t>
  </si>
  <si>
    <t>Blue items not paid yet or not accounted for</t>
  </si>
  <si>
    <t>Red items errors of dates</t>
  </si>
  <si>
    <t xml:space="preserve"> but have been paid</t>
  </si>
  <si>
    <t>* rates of 1076.91 paid twice here so  actual amt banked was 1447.20</t>
  </si>
  <si>
    <t xml:space="preserve">Total </t>
  </si>
  <si>
    <t>Body/C</t>
  </si>
  <si>
    <t>water</t>
  </si>
  <si>
    <t>rates</t>
  </si>
  <si>
    <t>Date</t>
  </si>
  <si>
    <t>Banking for Unit 3</t>
  </si>
  <si>
    <t>less 357.95= 1447.20</t>
  </si>
  <si>
    <t>Other</t>
  </si>
  <si>
    <t>lawyer not 1/3</t>
  </si>
  <si>
    <t>other expense eg lawyer and reconcile with Margaret Cameron are on sheet 2</t>
  </si>
  <si>
    <t>reconcile not1/3</t>
  </si>
  <si>
    <t>1/3 of expense</t>
  </si>
  <si>
    <t>Spreadsheet prepared by client</t>
  </si>
  <si>
    <t>HFB calculations:</t>
  </si>
  <si>
    <t>Amount per accounts</t>
  </si>
  <si>
    <t>variance</t>
  </si>
  <si>
    <t>2020FY</t>
  </si>
  <si>
    <t>this is the 2019 water rates inv for the April to June qtr - taken up as a creditor in 2019FY accounts</t>
  </si>
  <si>
    <t xml:space="preserve">this is Rates from Jan to June 2019 $1089.82 + </t>
  </si>
  <si>
    <t>April to June qtr not reimb until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</si>
</sst>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$-C09]* #,##0.00_-;\-[$$-C09]* #,##0.00_-;_-[$$-C09]* &quot;-&quot;??_-;_-@_-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29">
    <xf numFmtId="0" fontId="0" fillId="0" borderId="0" xfId="0"/>
    <xf numFmtId="164" fontId="0" fillId="0" borderId="0" xfId="0" applyNumberFormat="1"/>
    <xf numFmtId="0" fontId="2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center"/>
    </xf>
    <xf numFmtId="14" fontId="0" fillId="0" borderId="0" xfId="0" applyNumberFormat="1"/>
    <xf numFmtId="44" fontId="0" fillId="0" borderId="0" xfId="1" applyFont="1"/>
    <xf numFmtId="164" fontId="4" fillId="0" borderId="0" xfId="0" applyNumberFormat="1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16" fontId="0" fillId="0" borderId="0" xfId="0" applyNumberFormat="1"/>
    <xf numFmtId="0" fontId="2" fillId="2" borderId="0" xfId="0" applyFont="1" applyFill="1" applyAlignment="1">
      <alignment horizontal="center"/>
    </xf>
    <xf numFmtId="0" fontId="0" fillId="2" borderId="0" xfId="0" applyFill="1"/>
    <xf numFmtId="164" fontId="0" fillId="2" borderId="0" xfId="0" applyNumberFormat="1" applyFill="1"/>
    <xf numFmtId="164" fontId="6" fillId="2" borderId="0" xfId="0" applyNumberFormat="1" applyFont="1" applyFill="1"/>
    <xf numFmtId="164" fontId="2" fillId="2" borderId="0" xfId="0" applyNumberFormat="1" applyFont="1" applyFill="1"/>
    <xf numFmtId="43" fontId="0" fillId="0" borderId="0" xfId="0" applyNumberFormat="1"/>
    <xf numFmtId="43" fontId="0" fillId="0" borderId="0" xfId="2" applyFont="1" applyFill="1"/>
    <xf numFmtId="0" fontId="0" fillId="0" borderId="0" xfId="0" applyFill="1"/>
    <xf numFmtId="43" fontId="0" fillId="0" borderId="1" xfId="2" applyFont="1" applyFill="1" applyBorder="1"/>
    <xf numFmtId="43" fontId="0" fillId="0" borderId="0" xfId="0" applyNumberFormat="1" applyFill="1"/>
    <xf numFmtId="14" fontId="0" fillId="0" borderId="1" xfId="0" applyNumberFormat="1" applyBorder="1"/>
    <xf numFmtId="0" fontId="0" fillId="0" borderId="1" xfId="0" applyBorder="1"/>
    <xf numFmtId="0" fontId="0" fillId="2" borderId="0" xfId="0" applyFont="1" applyFill="1"/>
    <xf numFmtId="14" fontId="0" fillId="0" borderId="0" xfId="0" applyNumberFormat="1" applyFont="1" applyFill="1"/>
    <xf numFmtId="0" fontId="0" fillId="0" borderId="0" xfId="0" applyFont="1" applyFill="1"/>
    <xf numFmtId="164" fontId="0" fillId="2" borderId="0" xfId="0" applyNumberFormat="1" applyFont="1" applyFill="1"/>
    <xf numFmtId="0" fontId="0" fillId="0" borderId="0" xfId="0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7A457D-849F-45B4-836C-5C6900BC7D1A}" name="Table1" displayName="Table1" ref="A3:I22" totalsRowShown="0">
  <autoFilter ref="A3:I22" xr:uid="{5FFB0D80-6EA3-48F1-9AAF-194BCC230ECE}"/>
  <tableColumns count="9">
    <tableColumn id="1" xr3:uid="{C2B867D4-CC96-4FEF-B107-499BC4D59B24}" name="Column1"/>
    <tableColumn id="2" xr3:uid="{697E5937-3A8C-4102-94FA-2EFD246B551B}" name="Column2"/>
    <tableColumn id="3" xr3:uid="{911F4426-FB29-40AA-AD5D-A876D3818D23}" name="Column3"/>
    <tableColumn id="5" xr3:uid="{2E303ED1-3C15-4044-BDE5-9328C3E4F105}" name="Column5"/>
    <tableColumn id="7" xr3:uid="{B3F38F93-409B-4B11-883B-F1B7C51BEFD8}" name="Column7"/>
    <tableColumn id="9" xr3:uid="{CE931B0B-5315-4DED-8E1A-7264E9F57298}" name="Column9"/>
    <tableColumn id="11" xr3:uid="{D8B8A9C7-6653-451F-A2EE-F3210A2FBDD6}" name="Column11"/>
    <tableColumn id="13" xr3:uid="{D15D703E-2E01-477E-801F-910571B3F3B8}" name="Column13"/>
    <tableColumn id="14" xr3:uid="{9ADFC745-6775-4804-8C03-BE40AE06E6DB}" name="Column14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01B2F7-4F4A-4961-BF11-9FFBEE19591B}">
  <dimension ref="A1:O27"/>
  <sheetViews>
    <sheetView tabSelected="1" topLeftCell="A10" workbookViewId="0">
      <selection activeCell="N15" sqref="N15"/>
    </sheetView>
  </sheetViews>
  <sheetFormatPr defaultColWidth="8.85546875" defaultRowHeight="15" x14ac:dyDescent="0.25"/>
  <cols>
    <col min="1" max="2" width="11" customWidth="1"/>
    <col min="3" max="3" width="13.42578125" customWidth="1"/>
    <col min="4" max="6" width="11" customWidth="1"/>
    <col min="7" max="10" width="12" customWidth="1"/>
    <col min="11" max="12" width="9.5703125" bestFit="1" customWidth="1"/>
    <col min="13" max="13" width="20" bestFit="1" customWidth="1"/>
  </cols>
  <sheetData>
    <row r="1" spans="1:15" x14ac:dyDescent="0.25">
      <c r="A1" t="s">
        <v>49</v>
      </c>
      <c r="K1" t="s">
        <v>50</v>
      </c>
    </row>
    <row r="3" spans="1:15" x14ac:dyDescent="0.25">
      <c r="A3" t="s">
        <v>17</v>
      </c>
      <c r="B3" t="s">
        <v>18</v>
      </c>
      <c r="C3" t="s">
        <v>19</v>
      </c>
      <c r="D3" t="s">
        <v>20</v>
      </c>
      <c r="E3" t="s">
        <v>21</v>
      </c>
      <c r="F3" t="s">
        <v>22</v>
      </c>
      <c r="G3" t="s">
        <v>23</v>
      </c>
      <c r="H3" t="s">
        <v>24</v>
      </c>
      <c r="I3" t="s">
        <v>25</v>
      </c>
    </row>
    <row r="4" spans="1:15" x14ac:dyDescent="0.25">
      <c r="A4" s="2" t="s">
        <v>0</v>
      </c>
      <c r="K4" s="28" t="s">
        <v>53</v>
      </c>
      <c r="L4" s="28"/>
    </row>
    <row r="5" spans="1:15" x14ac:dyDescent="0.25">
      <c r="A5" s="2" t="s">
        <v>1</v>
      </c>
      <c r="B5" s="2" t="s">
        <v>30</v>
      </c>
      <c r="C5" s="4" t="s">
        <v>11</v>
      </c>
      <c r="D5" s="4" t="s">
        <v>12</v>
      </c>
      <c r="E5" s="4" t="s">
        <v>13</v>
      </c>
      <c r="F5" s="4" t="s">
        <v>14</v>
      </c>
      <c r="G5" s="4" t="s">
        <v>15</v>
      </c>
      <c r="H5" s="12" t="s">
        <v>16</v>
      </c>
      <c r="I5" t="s">
        <v>31</v>
      </c>
      <c r="K5" s="28" t="s">
        <v>48</v>
      </c>
      <c r="L5" s="28"/>
      <c r="M5" t="s">
        <v>51</v>
      </c>
      <c r="N5" t="s">
        <v>52</v>
      </c>
    </row>
    <row r="6" spans="1:15" x14ac:dyDescent="0.25">
      <c r="B6" s="9" t="s">
        <v>32</v>
      </c>
      <c r="H6" s="13"/>
    </row>
    <row r="7" spans="1:15" x14ac:dyDescent="0.25">
      <c r="A7" t="s">
        <v>2</v>
      </c>
      <c r="B7" s="9" t="s">
        <v>32</v>
      </c>
      <c r="C7" s="10" t="s">
        <v>32</v>
      </c>
      <c r="D7" s="1">
        <v>1079.3599999999999</v>
      </c>
      <c r="E7" s="1">
        <v>1060.74</v>
      </c>
      <c r="F7" s="1">
        <v>1053.0999999999999</v>
      </c>
      <c r="G7" s="1">
        <v>1089.82</v>
      </c>
      <c r="H7" s="14">
        <v>1162.1199999999999</v>
      </c>
      <c r="I7">
        <v>1352.28</v>
      </c>
      <c r="K7" s="18">
        <f>+Table1[[#This Row],[Column13]]/3</f>
        <v>387.37333333333328</v>
      </c>
      <c r="L7" s="19"/>
    </row>
    <row r="8" spans="1:15" x14ac:dyDescent="0.25">
      <c r="A8" t="s">
        <v>3</v>
      </c>
      <c r="B8" s="9" t="s">
        <v>32</v>
      </c>
      <c r="C8" s="1">
        <v>928.55</v>
      </c>
      <c r="D8" s="1">
        <v>1076.9100000000001</v>
      </c>
      <c r="E8" s="1">
        <v>1218.68</v>
      </c>
      <c r="F8" s="7">
        <v>1053.0999999999999</v>
      </c>
      <c r="G8" s="1">
        <v>1089.82</v>
      </c>
      <c r="H8" s="14">
        <v>1162.1199999999999</v>
      </c>
      <c r="I8">
        <v>1352.28</v>
      </c>
      <c r="K8" s="20">
        <f>+Table1[[#This Row],[Column13]]/3</f>
        <v>387.37333333333328</v>
      </c>
      <c r="L8" s="21">
        <f>SUM(K7:K8)</f>
        <v>774.74666666666656</v>
      </c>
      <c r="M8">
        <v>774.75</v>
      </c>
      <c r="N8" s="17">
        <f>+M8-L8</f>
        <v>3.3333333334439885E-3</v>
      </c>
    </row>
    <row r="9" spans="1:15" x14ac:dyDescent="0.25">
      <c r="B9" s="9" t="s">
        <v>32</v>
      </c>
      <c r="D9" s="1"/>
      <c r="E9" s="1"/>
      <c r="F9" s="1"/>
      <c r="G9" s="1"/>
      <c r="H9" s="14"/>
      <c r="K9" s="19"/>
      <c r="L9" s="19"/>
    </row>
    <row r="10" spans="1:15" x14ac:dyDescent="0.25">
      <c r="A10" s="2" t="s">
        <v>4</v>
      </c>
      <c r="B10" s="9" t="s">
        <v>32</v>
      </c>
      <c r="D10" s="1"/>
      <c r="E10" s="1"/>
      <c r="F10" s="1"/>
      <c r="G10" s="1"/>
      <c r="H10" s="14"/>
      <c r="K10" s="19"/>
      <c r="L10" s="19"/>
    </row>
    <row r="11" spans="1:15" x14ac:dyDescent="0.25">
      <c r="B11" s="9" t="s">
        <v>32</v>
      </c>
      <c r="D11" s="1"/>
      <c r="E11" s="1"/>
      <c r="F11" s="1"/>
      <c r="G11" s="1"/>
      <c r="H11" s="14"/>
      <c r="K11" s="19"/>
      <c r="L11" s="19"/>
    </row>
    <row r="12" spans="1:15" x14ac:dyDescent="0.25">
      <c r="A12" t="s">
        <v>5</v>
      </c>
      <c r="B12" s="9" t="s">
        <v>32</v>
      </c>
      <c r="C12" s="1">
        <v>476.71</v>
      </c>
      <c r="D12" s="1">
        <v>341.57</v>
      </c>
      <c r="E12" s="1">
        <v>329.72</v>
      </c>
      <c r="F12" s="1">
        <v>323.77999999999997</v>
      </c>
      <c r="G12" s="1">
        <v>331.78</v>
      </c>
      <c r="H12" s="14">
        <v>383.72</v>
      </c>
      <c r="I12">
        <v>367.69</v>
      </c>
      <c r="K12" s="18">
        <f>+Table1[[#This Row],[Column13]]/3</f>
        <v>127.90666666666668</v>
      </c>
      <c r="L12" s="19"/>
    </row>
    <row r="13" spans="1:15" x14ac:dyDescent="0.25">
      <c r="A13" t="s">
        <v>6</v>
      </c>
      <c r="B13" s="9" t="s">
        <v>32</v>
      </c>
      <c r="C13" s="1">
        <v>365.38</v>
      </c>
      <c r="D13" s="1">
        <v>340.15</v>
      </c>
      <c r="E13" s="1">
        <v>350</v>
      </c>
      <c r="F13" s="1">
        <v>333.62</v>
      </c>
      <c r="G13" s="1">
        <v>328.8</v>
      </c>
      <c r="H13" s="14">
        <v>338.8</v>
      </c>
      <c r="I13">
        <v>342.73</v>
      </c>
      <c r="K13" s="18">
        <f>+Table1[[#This Row],[Column13]]/3</f>
        <v>112.93333333333334</v>
      </c>
      <c r="L13" s="19"/>
    </row>
    <row r="14" spans="1:15" x14ac:dyDescent="0.25">
      <c r="A14" t="s">
        <v>7</v>
      </c>
      <c r="B14" s="9" t="s">
        <v>32</v>
      </c>
      <c r="C14" s="1">
        <v>350.82</v>
      </c>
      <c r="D14" s="1">
        <v>337.66</v>
      </c>
      <c r="E14" s="1">
        <v>287.45999999999998</v>
      </c>
      <c r="F14" s="1">
        <v>339.96</v>
      </c>
      <c r="G14" s="1">
        <v>330.75</v>
      </c>
      <c r="H14" s="15">
        <v>349.61</v>
      </c>
      <c r="K14" s="18">
        <f>+Table1[[#This Row],[Column13]]/3</f>
        <v>116.53666666666668</v>
      </c>
      <c r="L14" s="19"/>
    </row>
    <row r="15" spans="1:15" x14ac:dyDescent="0.25">
      <c r="A15" t="s">
        <v>8</v>
      </c>
      <c r="B15" s="9" t="s">
        <v>32</v>
      </c>
      <c r="C15" s="1">
        <v>339.12</v>
      </c>
      <c r="D15" s="1">
        <v>308.31</v>
      </c>
      <c r="E15" s="1">
        <v>320.05</v>
      </c>
      <c r="F15" s="1">
        <v>350</v>
      </c>
      <c r="G15" s="1">
        <v>334.66</v>
      </c>
      <c r="H15" s="14">
        <v>310.8</v>
      </c>
      <c r="K15" s="20">
        <f>+Table1[[#This Row],[Column13]]/3</f>
        <v>103.60000000000001</v>
      </c>
      <c r="L15" s="21">
        <f>SUM(K12:K15)</f>
        <v>460.97666666666674</v>
      </c>
      <c r="M15">
        <v>357.37</v>
      </c>
      <c r="N15" s="17">
        <f>+M15-L15</f>
        <v>-103.60666666666674</v>
      </c>
      <c r="O15" t="s">
        <v>56</v>
      </c>
    </row>
    <row r="16" spans="1:15" x14ac:dyDescent="0.25">
      <c r="B16" s="9" t="s">
        <v>32</v>
      </c>
      <c r="C16" s="1"/>
      <c r="D16" s="1"/>
      <c r="E16" s="1"/>
      <c r="F16" s="1"/>
      <c r="G16" s="1"/>
      <c r="H16" s="14"/>
      <c r="K16" s="19"/>
      <c r="L16" s="19"/>
    </row>
    <row r="17" spans="1:14" x14ac:dyDescent="0.25">
      <c r="A17" s="2" t="s">
        <v>9</v>
      </c>
      <c r="B17" s="9" t="s">
        <v>32</v>
      </c>
      <c r="C17" s="1"/>
      <c r="D17" s="1"/>
      <c r="E17" s="1"/>
      <c r="F17" s="1"/>
      <c r="G17" s="1"/>
      <c r="H17" s="14"/>
      <c r="K17" s="19"/>
      <c r="L17" s="19"/>
    </row>
    <row r="18" spans="1:14" x14ac:dyDescent="0.25">
      <c r="B18" s="9" t="s">
        <v>32</v>
      </c>
      <c r="C18" s="1"/>
      <c r="D18" s="1"/>
      <c r="E18" s="1"/>
      <c r="F18" s="1"/>
      <c r="G18" s="1"/>
      <c r="H18" s="14"/>
      <c r="K18" s="19"/>
      <c r="L18" s="19"/>
    </row>
    <row r="19" spans="1:14" x14ac:dyDescent="0.25">
      <c r="A19" t="s">
        <v>27</v>
      </c>
      <c r="B19" s="9" t="s">
        <v>32</v>
      </c>
      <c r="C19" s="1">
        <v>938.52</v>
      </c>
      <c r="D19" s="1">
        <v>940.5</v>
      </c>
      <c r="E19" s="7">
        <v>1069.2</v>
      </c>
      <c r="F19" s="1">
        <v>1069.2</v>
      </c>
      <c r="G19" s="1">
        <v>1364</v>
      </c>
      <c r="H19" s="27">
        <f>1646.7-97.35-36.52-30.8</f>
        <v>1482.0300000000002</v>
      </c>
      <c r="I19" s="1">
        <v>1370.25</v>
      </c>
      <c r="K19" s="18">
        <f>+Table1[[#This Row],[Column13]]/3</f>
        <v>494.01000000000005</v>
      </c>
      <c r="L19" s="19"/>
    </row>
    <row r="20" spans="1:14" x14ac:dyDescent="0.25">
      <c r="A20" t="s">
        <v>10</v>
      </c>
      <c r="B20" s="9" t="s">
        <v>32</v>
      </c>
      <c r="C20" s="1">
        <v>950.4</v>
      </c>
      <c r="D20" s="1">
        <v>1197.9000000000001</v>
      </c>
      <c r="E20" s="1">
        <v>1069.2</v>
      </c>
      <c r="F20" s="1">
        <v>1346.4</v>
      </c>
      <c r="G20" s="1">
        <v>1750.81</v>
      </c>
      <c r="H20" s="15">
        <v>1320.06</v>
      </c>
      <c r="I20" s="6">
        <v>1270.1300000000001</v>
      </c>
      <c r="K20" s="20">
        <f>+Table1[[#This Row],[Column13]]/3</f>
        <v>440.02</v>
      </c>
      <c r="L20" s="21">
        <f>SUM(K19:K20)</f>
        <v>934.03</v>
      </c>
      <c r="M20">
        <v>934.03</v>
      </c>
      <c r="N20" s="17">
        <f>+M20-L20</f>
        <v>0</v>
      </c>
    </row>
    <row r="21" spans="1:14" x14ac:dyDescent="0.25">
      <c r="B21" s="9" t="s">
        <v>32</v>
      </c>
      <c r="D21" s="1"/>
      <c r="E21" s="1"/>
      <c r="F21" s="1"/>
      <c r="G21" s="1"/>
      <c r="H21" s="14"/>
      <c r="K21" s="19"/>
      <c r="L21" s="19"/>
    </row>
    <row r="22" spans="1:14" x14ac:dyDescent="0.25">
      <c r="A22" t="s">
        <v>26</v>
      </c>
      <c r="B22" s="6">
        <f>SUBTOTAL(109,B4:B21)</f>
        <v>0</v>
      </c>
      <c r="C22" s="3">
        <f t="shared" ref="C22:H22" si="0">SUBTOTAL(109,C4:C21)</f>
        <v>4349.5</v>
      </c>
      <c r="D22" s="3">
        <f t="shared" si="0"/>
        <v>5622.3600000000006</v>
      </c>
      <c r="E22" s="3">
        <f t="shared" si="0"/>
        <v>5705.05</v>
      </c>
      <c r="F22" s="3">
        <f t="shared" si="0"/>
        <v>5869.16</v>
      </c>
      <c r="G22" s="3">
        <f t="shared" si="0"/>
        <v>6620.4400000000005</v>
      </c>
      <c r="H22" s="16">
        <f t="shared" si="0"/>
        <v>6509.26</v>
      </c>
      <c r="I22" s="3">
        <f>SUM(B22,C22,D22,E22,F22,G22,H22)</f>
        <v>34675.770000000004</v>
      </c>
      <c r="K22" s="19"/>
      <c r="L22" s="18">
        <f>SUM(K7:K21)</f>
        <v>2169.7533333333331</v>
      </c>
    </row>
    <row r="23" spans="1:14" x14ac:dyDescent="0.25">
      <c r="K23" s="19"/>
      <c r="L23" s="19"/>
    </row>
    <row r="25" spans="1:14" x14ac:dyDescent="0.25">
      <c r="A25" t="s">
        <v>29</v>
      </c>
      <c r="C25" s="1">
        <f>I22/3</f>
        <v>11558.590000000002</v>
      </c>
      <c r="E25" s="9" t="s">
        <v>33</v>
      </c>
    </row>
    <row r="26" spans="1:14" x14ac:dyDescent="0.25">
      <c r="E26" s="8" t="s">
        <v>34</v>
      </c>
      <c r="F26" s="8"/>
      <c r="G26" s="8" t="s">
        <v>35</v>
      </c>
    </row>
    <row r="27" spans="1:14" x14ac:dyDescent="0.25">
      <c r="E27" t="s">
        <v>46</v>
      </c>
    </row>
  </sheetData>
  <mergeCells count="2">
    <mergeCell ref="K5:L5"/>
    <mergeCell ref="K4:L4"/>
  </mergeCells>
  <phoneticPr fontId="1" type="noConversion"/>
  <pageMargins left="0.7" right="0.7" top="0.75" bottom="0.75" header="0.3" footer="0.3"/>
  <pageSetup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F6F23-523B-4A7B-A817-91777EE9F8EA}">
  <dimension ref="A1:P58"/>
  <sheetViews>
    <sheetView topLeftCell="A16" workbookViewId="0">
      <selection activeCell="S23" sqref="S23"/>
    </sheetView>
  </sheetViews>
  <sheetFormatPr defaultColWidth="8.85546875" defaultRowHeight="15" x14ac:dyDescent="0.25"/>
  <cols>
    <col min="1" max="1" width="10.7109375" bestFit="1" customWidth="1"/>
    <col min="2" max="2" width="7.42578125" customWidth="1"/>
    <col min="5" max="5" width="7.42578125" customWidth="1"/>
    <col min="7" max="7" width="8.140625" customWidth="1"/>
    <col min="9" max="9" width="6" customWidth="1"/>
  </cols>
  <sheetData>
    <row r="1" spans="1:12" x14ac:dyDescent="0.25">
      <c r="A1" t="s">
        <v>28</v>
      </c>
    </row>
    <row r="2" spans="1:12" x14ac:dyDescent="0.25">
      <c r="A2" t="s">
        <v>42</v>
      </c>
    </row>
    <row r="3" spans="1:12" x14ac:dyDescent="0.25">
      <c r="A3" s="5" t="s">
        <v>41</v>
      </c>
      <c r="B3" t="s">
        <v>40</v>
      </c>
      <c r="C3" t="s">
        <v>40</v>
      </c>
      <c r="D3" t="s">
        <v>39</v>
      </c>
      <c r="E3" t="s">
        <v>39</v>
      </c>
      <c r="F3" t="s">
        <v>39</v>
      </c>
      <c r="G3" t="s">
        <v>39</v>
      </c>
      <c r="H3" t="s">
        <v>38</v>
      </c>
      <c r="I3" t="s">
        <v>44</v>
      </c>
      <c r="J3" t="s">
        <v>37</v>
      </c>
      <c r="K3" s="11">
        <v>43891</v>
      </c>
    </row>
    <row r="4" spans="1:12" x14ac:dyDescent="0.25">
      <c r="A4" s="5">
        <v>41537</v>
      </c>
      <c r="H4">
        <v>1019.7</v>
      </c>
      <c r="K4">
        <v>339.9</v>
      </c>
    </row>
    <row r="5" spans="1:12" x14ac:dyDescent="0.25">
      <c r="A5" s="5">
        <v>41649</v>
      </c>
      <c r="K5">
        <v>128.4</v>
      </c>
    </row>
    <row r="6" spans="1:12" x14ac:dyDescent="0.25">
      <c r="A6" s="5">
        <v>41653</v>
      </c>
      <c r="C6">
        <v>3425.9</v>
      </c>
      <c r="K6">
        <v>1141.97</v>
      </c>
    </row>
    <row r="7" spans="1:12" x14ac:dyDescent="0.25">
      <c r="A7" s="5">
        <v>41724</v>
      </c>
      <c r="H7">
        <v>938.52</v>
      </c>
      <c r="K7">
        <v>312.83999999999997</v>
      </c>
    </row>
    <row r="8" spans="1:12" x14ac:dyDescent="0.25">
      <c r="A8" s="5">
        <v>41857</v>
      </c>
      <c r="E8">
        <v>1101.0999999999999</v>
      </c>
      <c r="K8">
        <v>367.03</v>
      </c>
    </row>
    <row r="9" spans="1:12" x14ac:dyDescent="0.25">
      <c r="A9" s="5">
        <v>42031</v>
      </c>
      <c r="C9">
        <v>928.55</v>
      </c>
      <c r="D9">
        <v>476.71</v>
      </c>
      <c r="E9">
        <v>365.38</v>
      </c>
      <c r="F9">
        <v>350.82</v>
      </c>
      <c r="H9">
        <v>950.4</v>
      </c>
      <c r="J9">
        <f>SUM(C9:H9)</f>
        <v>3071.86</v>
      </c>
      <c r="K9">
        <f>SUM(J9/3)</f>
        <v>1023.9533333333334</v>
      </c>
    </row>
    <row r="10" spans="1:12" x14ac:dyDescent="0.25">
      <c r="A10" s="5">
        <v>42080</v>
      </c>
      <c r="C10">
        <v>940.5</v>
      </c>
      <c r="J10">
        <f>SUM(C10:H10)</f>
        <v>940.5</v>
      </c>
      <c r="K10">
        <f>SUM(J10/3)</f>
        <v>313.5</v>
      </c>
    </row>
    <row r="11" spans="1:12" x14ac:dyDescent="0.25">
      <c r="A11" s="5">
        <v>42121</v>
      </c>
      <c r="D11">
        <v>339.12</v>
      </c>
      <c r="J11">
        <f t="shared" ref="J11:J24" si="0">SUM(B11:H11)</f>
        <v>339.12</v>
      </c>
      <c r="K11">
        <f>SUM(J11/3)</f>
        <v>113.04</v>
      </c>
    </row>
    <row r="12" spans="1:12" x14ac:dyDescent="0.25">
      <c r="A12" s="5">
        <v>42387</v>
      </c>
      <c r="C12">
        <v>1076.9100000000001</v>
      </c>
      <c r="J12">
        <f t="shared" si="0"/>
        <v>1076.9100000000001</v>
      </c>
      <c r="K12">
        <v>358.7</v>
      </c>
    </row>
    <row r="13" spans="1:12" x14ac:dyDescent="0.25">
      <c r="A13" s="5">
        <v>42597</v>
      </c>
      <c r="B13">
        <v>1076.9100000000001</v>
      </c>
      <c r="C13">
        <v>1060.74</v>
      </c>
      <c r="D13">
        <v>340.14</v>
      </c>
      <c r="E13">
        <v>337.66</v>
      </c>
      <c r="F13">
        <v>308.31</v>
      </c>
      <c r="G13">
        <v>329.72</v>
      </c>
      <c r="H13">
        <v>1197.9000000000001</v>
      </c>
      <c r="J13">
        <f t="shared" si="0"/>
        <v>4651.3799999999992</v>
      </c>
      <c r="K13">
        <f t="shared" ref="K13:K28" si="1">SUM(J13/3)</f>
        <v>1550.4599999999998</v>
      </c>
    </row>
    <row r="14" spans="1:12" x14ac:dyDescent="0.25">
      <c r="A14" s="5">
        <v>42780</v>
      </c>
      <c r="B14">
        <v>1079.3599999999999</v>
      </c>
      <c r="C14">
        <v>1218.68</v>
      </c>
      <c r="D14">
        <v>341.57</v>
      </c>
      <c r="E14">
        <v>350</v>
      </c>
      <c r="F14">
        <v>287.45999999999998</v>
      </c>
      <c r="G14">
        <v>1069.2</v>
      </c>
      <c r="H14">
        <v>1069.2</v>
      </c>
      <c r="J14">
        <f t="shared" si="0"/>
        <v>5415.47</v>
      </c>
      <c r="K14">
        <f t="shared" si="1"/>
        <v>1805.1566666666668</v>
      </c>
      <c r="L14" t="s">
        <v>43</v>
      </c>
    </row>
    <row r="15" spans="1:12" x14ac:dyDescent="0.25">
      <c r="A15" s="5">
        <v>43027</v>
      </c>
      <c r="B15">
        <v>1053.0999999999999</v>
      </c>
      <c r="D15">
        <v>323.77999999999997</v>
      </c>
      <c r="E15">
        <v>333.62</v>
      </c>
      <c r="F15">
        <v>320.05</v>
      </c>
      <c r="G15">
        <v>1069.2</v>
      </c>
      <c r="H15">
        <v>1346.4</v>
      </c>
      <c r="J15">
        <f t="shared" si="0"/>
        <v>4446.1499999999996</v>
      </c>
      <c r="K15">
        <f t="shared" si="1"/>
        <v>1482.05</v>
      </c>
    </row>
    <row r="16" spans="1:12" x14ac:dyDescent="0.25">
      <c r="A16" s="5">
        <v>43145</v>
      </c>
      <c r="B16">
        <v>1053.0999999999999</v>
      </c>
      <c r="D16">
        <v>339.96</v>
      </c>
      <c r="J16">
        <f t="shared" si="0"/>
        <v>1393.06</v>
      </c>
      <c r="K16">
        <f t="shared" si="1"/>
        <v>464.3533333333333</v>
      </c>
    </row>
    <row r="17" spans="1:16" x14ac:dyDescent="0.25">
      <c r="A17" s="5">
        <v>43328</v>
      </c>
      <c r="B17">
        <v>1089</v>
      </c>
      <c r="D17">
        <v>350</v>
      </c>
      <c r="G17">
        <v>1364</v>
      </c>
      <c r="J17">
        <f t="shared" si="0"/>
        <v>2803</v>
      </c>
      <c r="K17">
        <f t="shared" si="1"/>
        <v>934.33333333333337</v>
      </c>
    </row>
    <row r="18" spans="1:16" x14ac:dyDescent="0.25">
      <c r="A18" s="22">
        <v>43500</v>
      </c>
      <c r="B18" s="23">
        <v>1089.82</v>
      </c>
      <c r="C18" s="23"/>
      <c r="D18" s="23">
        <v>334.66</v>
      </c>
      <c r="E18" s="23">
        <v>331.78</v>
      </c>
      <c r="F18" s="23">
        <v>328.8</v>
      </c>
      <c r="G18" s="23"/>
      <c r="H18" s="23">
        <v>1750.82</v>
      </c>
      <c r="I18" s="23"/>
      <c r="J18" s="23">
        <f t="shared" si="0"/>
        <v>3835.88</v>
      </c>
      <c r="K18" s="23">
        <f t="shared" si="1"/>
        <v>1278.6266666666668</v>
      </c>
      <c r="L18" s="23"/>
      <c r="M18" s="23"/>
    </row>
    <row r="19" spans="1:16" x14ac:dyDescent="0.25">
      <c r="A19" s="25">
        <v>43754</v>
      </c>
      <c r="B19" s="24">
        <v>1162.1199999999999</v>
      </c>
      <c r="C19" s="24">
        <v>1162.1199999999999</v>
      </c>
      <c r="D19" s="24">
        <v>383.72</v>
      </c>
      <c r="E19" s="26"/>
      <c r="F19" s="26"/>
      <c r="G19" s="26"/>
      <c r="H19" s="26"/>
      <c r="I19" s="26"/>
      <c r="J19" s="26">
        <f t="shared" si="0"/>
        <v>2707.96</v>
      </c>
      <c r="K19" s="26">
        <f t="shared" si="1"/>
        <v>902.65333333333331</v>
      </c>
      <c r="L19" s="26"/>
      <c r="M19" s="26"/>
    </row>
    <row r="20" spans="1:16" x14ac:dyDescent="0.25">
      <c r="A20" s="25">
        <v>43754</v>
      </c>
      <c r="B20" s="26"/>
      <c r="C20" s="26"/>
      <c r="D20" s="26">
        <v>330.75</v>
      </c>
      <c r="E20" s="26"/>
      <c r="F20" s="26"/>
      <c r="G20" s="26"/>
      <c r="H20" s="26"/>
      <c r="I20" s="26"/>
      <c r="J20" s="26">
        <f t="shared" si="0"/>
        <v>330.75</v>
      </c>
      <c r="K20" s="26">
        <f t="shared" si="1"/>
        <v>110.25</v>
      </c>
      <c r="L20" s="26"/>
      <c r="M20" s="26"/>
      <c r="P20" t="s">
        <v>54</v>
      </c>
    </row>
    <row r="21" spans="1:16" x14ac:dyDescent="0.25">
      <c r="A21" s="25">
        <v>43783</v>
      </c>
      <c r="B21" s="26"/>
      <c r="C21" s="26"/>
      <c r="D21" s="26"/>
      <c r="E21" s="26"/>
      <c r="F21" s="26"/>
      <c r="G21" s="26"/>
      <c r="H21" s="24">
        <v>1320.06</v>
      </c>
      <c r="I21" s="26"/>
      <c r="J21" s="26">
        <f>SUM(B21:I21)</f>
        <v>1320.06</v>
      </c>
      <c r="K21" s="26">
        <f t="shared" si="1"/>
        <v>440.02</v>
      </c>
      <c r="L21" s="26"/>
      <c r="M21" s="26"/>
    </row>
    <row r="22" spans="1:16" x14ac:dyDescent="0.25">
      <c r="A22" s="25">
        <v>43783</v>
      </c>
      <c r="B22" s="26"/>
      <c r="C22" s="26"/>
      <c r="D22" s="26"/>
      <c r="E22" s="26"/>
      <c r="F22" s="26"/>
      <c r="G22" s="26"/>
      <c r="H22" s="26"/>
      <c r="I22" s="26">
        <v>117.7</v>
      </c>
      <c r="J22" s="26">
        <f>SUM(B22:I22)</f>
        <v>117.7</v>
      </c>
      <c r="K22" s="26">
        <v>117.7</v>
      </c>
      <c r="L22" s="26" t="s">
        <v>45</v>
      </c>
      <c r="M22" s="26"/>
    </row>
    <row r="23" spans="1:16" x14ac:dyDescent="0.25">
      <c r="A23" s="25">
        <v>43873</v>
      </c>
      <c r="B23" s="26"/>
      <c r="C23" s="26"/>
      <c r="D23" s="24">
        <v>338.8</v>
      </c>
      <c r="E23" s="26"/>
      <c r="F23" s="26"/>
      <c r="G23" s="26">
        <v>95.85</v>
      </c>
      <c r="H23" s="26"/>
      <c r="I23" s="26"/>
      <c r="J23" s="26">
        <f t="shared" si="0"/>
        <v>434.65</v>
      </c>
      <c r="K23" s="26">
        <f t="shared" si="1"/>
        <v>144.88333333333333</v>
      </c>
      <c r="L23" s="26"/>
      <c r="M23" s="26"/>
    </row>
    <row r="24" spans="1:16" x14ac:dyDescent="0.25">
      <c r="A24" s="25">
        <v>43899</v>
      </c>
      <c r="B24" s="26"/>
      <c r="C24" s="26"/>
      <c r="D24" s="26"/>
      <c r="E24" s="26"/>
      <c r="F24" s="26"/>
      <c r="G24" s="26">
        <v>1370.25</v>
      </c>
      <c r="H24" s="26"/>
      <c r="I24" s="26"/>
      <c r="J24" s="26">
        <f t="shared" si="0"/>
        <v>1370.25</v>
      </c>
      <c r="K24" s="26">
        <f t="shared" si="1"/>
        <v>456.75</v>
      </c>
      <c r="L24" s="26"/>
      <c r="M24" s="26"/>
      <c r="P24" t="s">
        <v>55</v>
      </c>
    </row>
    <row r="25" spans="1:16" x14ac:dyDescent="0.25">
      <c r="A25" s="25">
        <v>43913</v>
      </c>
      <c r="B25" s="26"/>
      <c r="C25" s="26"/>
      <c r="D25" s="26"/>
      <c r="E25" s="26"/>
      <c r="F25" s="26"/>
      <c r="G25" s="26"/>
      <c r="H25" s="26"/>
      <c r="I25" s="26">
        <v>477.03</v>
      </c>
      <c r="J25" s="26">
        <f>SUM(B25:I25)</f>
        <v>477.03</v>
      </c>
      <c r="K25" s="26">
        <v>477.03</v>
      </c>
      <c r="L25" s="26" t="s">
        <v>47</v>
      </c>
      <c r="M25" s="26"/>
    </row>
    <row r="26" spans="1:16" x14ac:dyDescent="0.25">
      <c r="A26" s="25">
        <v>43927</v>
      </c>
      <c r="B26" s="26"/>
      <c r="C26" s="26"/>
      <c r="D26" s="24">
        <v>349.61</v>
      </c>
      <c r="E26" s="26"/>
      <c r="F26" s="26"/>
      <c r="G26" s="26"/>
      <c r="H26" s="26"/>
      <c r="I26" s="26"/>
      <c r="J26" s="26">
        <f>SUM(B26:I26)</f>
        <v>349.61</v>
      </c>
      <c r="K26" s="26">
        <f>SUM(J26/3)</f>
        <v>116.53666666666668</v>
      </c>
      <c r="L26" s="26"/>
      <c r="M26" s="26"/>
    </row>
    <row r="27" spans="1:16" x14ac:dyDescent="0.25">
      <c r="A27" s="25">
        <v>44127</v>
      </c>
      <c r="B27" s="26">
        <v>1352.28</v>
      </c>
      <c r="C27" s="26"/>
      <c r="D27" s="26"/>
      <c r="E27" s="26">
        <v>367.68</v>
      </c>
      <c r="F27" s="26"/>
      <c r="G27" s="26"/>
      <c r="H27" s="26">
        <v>1270.1300000000001</v>
      </c>
      <c r="I27" s="26"/>
      <c r="J27" s="26">
        <f>SUM(B27:I27)</f>
        <v>2990.09</v>
      </c>
      <c r="K27" s="26">
        <f t="shared" si="1"/>
        <v>996.69666666666672</v>
      </c>
      <c r="L27" s="26"/>
      <c r="M27" s="26"/>
    </row>
    <row r="28" spans="1:16" x14ac:dyDescent="0.25">
      <c r="A28" s="25">
        <v>44231</v>
      </c>
      <c r="B28" s="26">
        <v>1352.28</v>
      </c>
      <c r="C28" s="26"/>
      <c r="D28" s="26">
        <v>342.72</v>
      </c>
      <c r="E28" s="26"/>
      <c r="F28" s="26"/>
      <c r="G28" s="26"/>
      <c r="H28" s="26"/>
      <c r="I28" s="26"/>
      <c r="J28" s="26">
        <f>SUM(B28:I28)</f>
        <v>1695</v>
      </c>
      <c r="K28" s="26">
        <f t="shared" si="1"/>
        <v>565</v>
      </c>
      <c r="L28" s="26"/>
      <c r="M28" s="26"/>
    </row>
    <row r="29" spans="1:16" x14ac:dyDescent="0.25">
      <c r="A29" s="26"/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spans="1:16" x14ac:dyDescent="0.25">
      <c r="A30" s="26"/>
      <c r="B30" s="26"/>
      <c r="C30" s="26"/>
      <c r="D30" s="26"/>
      <c r="E30" s="26"/>
      <c r="F30" s="26"/>
      <c r="G30" s="26"/>
      <c r="H30" s="26"/>
      <c r="I30" s="26"/>
      <c r="J30" s="26"/>
      <c r="K30" s="26">
        <f>SUM(K4:K29)</f>
        <v>15941.833333333336</v>
      </c>
      <c r="L30" s="26"/>
      <c r="M30" s="26"/>
    </row>
    <row r="31" spans="1:16" x14ac:dyDescent="0.25">
      <c r="A31" s="26"/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spans="1:16" x14ac:dyDescent="0.25">
      <c r="A32" s="8" t="s">
        <v>36</v>
      </c>
    </row>
    <row r="34" spans="1:2" x14ac:dyDescent="0.25">
      <c r="A34" s="5"/>
      <c r="B34" s="6"/>
    </row>
    <row r="35" spans="1:2" x14ac:dyDescent="0.25">
      <c r="A35" s="5"/>
      <c r="B35" s="6"/>
    </row>
    <row r="36" spans="1:2" x14ac:dyDescent="0.25">
      <c r="A36" s="5"/>
      <c r="B36" s="6"/>
    </row>
    <row r="37" spans="1:2" x14ac:dyDescent="0.25">
      <c r="A37" s="5"/>
      <c r="B37" s="6"/>
    </row>
    <row r="38" spans="1:2" x14ac:dyDescent="0.25">
      <c r="A38" s="5"/>
      <c r="B38" s="1"/>
    </row>
    <row r="39" spans="1:2" x14ac:dyDescent="0.25">
      <c r="A39" s="5"/>
      <c r="B39" s="1"/>
    </row>
    <row r="40" spans="1:2" x14ac:dyDescent="0.25">
      <c r="A40" s="5"/>
      <c r="B40" s="1"/>
    </row>
    <row r="41" spans="1:2" x14ac:dyDescent="0.25">
      <c r="A41" s="5"/>
      <c r="B41" s="1"/>
    </row>
    <row r="42" spans="1:2" x14ac:dyDescent="0.25">
      <c r="A42" s="5"/>
      <c r="B42" s="1"/>
    </row>
    <row r="43" spans="1:2" x14ac:dyDescent="0.25">
      <c r="A43" s="5"/>
      <c r="B43" s="1"/>
    </row>
    <row r="44" spans="1:2" x14ac:dyDescent="0.25">
      <c r="A44" s="5"/>
      <c r="B44" s="1"/>
    </row>
    <row r="45" spans="1:2" x14ac:dyDescent="0.25">
      <c r="A45" s="5"/>
      <c r="B45" s="1"/>
    </row>
    <row r="46" spans="1:2" x14ac:dyDescent="0.25">
      <c r="A46" s="5"/>
      <c r="B46" s="1"/>
    </row>
    <row r="47" spans="1:2" x14ac:dyDescent="0.25">
      <c r="A47" s="5"/>
      <c r="B47" s="1"/>
    </row>
    <row r="48" spans="1:2" x14ac:dyDescent="0.25">
      <c r="A48" s="5"/>
      <c r="B48" s="1"/>
    </row>
    <row r="49" spans="1:10" x14ac:dyDescent="0.25">
      <c r="A49" s="5"/>
      <c r="B49" s="1"/>
    </row>
    <row r="50" spans="1:10" x14ac:dyDescent="0.25">
      <c r="A50" s="5"/>
      <c r="B50" s="1"/>
    </row>
    <row r="51" spans="1:10" x14ac:dyDescent="0.25">
      <c r="A51" s="5"/>
      <c r="B51" s="6"/>
    </row>
    <row r="52" spans="1:10" x14ac:dyDescent="0.25">
      <c r="A52" s="5"/>
      <c r="B52" s="6"/>
    </row>
    <row r="53" spans="1:10" x14ac:dyDescent="0.25">
      <c r="B53" s="1"/>
    </row>
    <row r="55" spans="1:10" x14ac:dyDescent="0.25">
      <c r="B55" s="1"/>
      <c r="D55" s="8"/>
      <c r="E55" s="8"/>
      <c r="F55" s="8"/>
      <c r="G55" s="8"/>
      <c r="H55" s="8"/>
      <c r="I55" s="8"/>
      <c r="J55" s="8"/>
    </row>
    <row r="58" spans="1:10" x14ac:dyDescent="0.25">
      <c r="B58" s="1"/>
    </row>
  </sheetData>
  <phoneticPr fontId="1" type="noConversion"/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trish stott</dc:creator>
  <cp:lastModifiedBy>Danielle Barrow</cp:lastModifiedBy>
  <cp:lastPrinted>2020-03-10T03:07:56Z</cp:lastPrinted>
  <dcterms:created xsi:type="dcterms:W3CDTF">2020-02-19T08:19:32Z</dcterms:created>
  <dcterms:modified xsi:type="dcterms:W3CDTF">2021-02-10T03:02:14Z</dcterms:modified>
</cp:coreProperties>
</file>