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Hartman - Rob Super Fund\2020\"/>
    </mc:Choice>
  </mc:AlternateContent>
  <xr:revisionPtr revIDLastSave="0" documentId="8_{92CE56EF-B839-491B-A0E4-7BE706D1AF7B}" xr6:coauthVersionLast="46" xr6:coauthVersionMax="46" xr10:uidLastSave="{00000000-0000-0000-0000-000000000000}"/>
  <bookViews>
    <workbookView xWindow="-120" yWindow="-120" windowWidth="29040" windowHeight="15840" xr2:uid="{731ED854-BCA6-4E87-9231-D9B50FC020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D11" i="1"/>
  <c r="E11" i="1"/>
  <c r="D28" i="1"/>
  <c r="F28" i="1" s="1"/>
  <c r="D12" i="1"/>
  <c r="F12" i="1"/>
  <c r="E27" i="1"/>
  <c r="E12" i="1"/>
  <c r="E18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E20" i="1"/>
  <c r="D24" i="1"/>
  <c r="D20" i="1"/>
  <c r="E15" i="1"/>
  <c r="D15" i="1"/>
  <c r="D27" i="1"/>
  <c r="D23" i="1"/>
  <c r="D22" i="1"/>
  <c r="F11" i="1" l="1"/>
</calcChain>
</file>

<file path=xl/sharedStrings.xml><?xml version="1.0" encoding="utf-8"?>
<sst xmlns="http://schemas.openxmlformats.org/spreadsheetml/2006/main" count="48" uniqueCount="34">
  <si>
    <t>The Hartman Superannuation Fund</t>
  </si>
  <si>
    <t>SHARE TRADING</t>
  </si>
  <si>
    <t>SHARE NUMBERS</t>
  </si>
  <si>
    <t>Name</t>
  </si>
  <si>
    <t>Opening</t>
  </si>
  <si>
    <t>Balance</t>
  </si>
  <si>
    <t>Additions</t>
  </si>
  <si>
    <t>Disposals</t>
  </si>
  <si>
    <t>Closing</t>
  </si>
  <si>
    <t>5G Network</t>
  </si>
  <si>
    <t>Coles</t>
  </si>
  <si>
    <t>Hastings</t>
  </si>
  <si>
    <t>Helloworld</t>
  </si>
  <si>
    <t>TLS</t>
  </si>
  <si>
    <t>VOC</t>
  </si>
  <si>
    <t>WBC</t>
  </si>
  <si>
    <t>WPL</t>
  </si>
  <si>
    <t>HASNB</t>
  </si>
  <si>
    <t>NAB</t>
  </si>
  <si>
    <t>MGC</t>
  </si>
  <si>
    <t>EVN</t>
  </si>
  <si>
    <t>ASX Code</t>
  </si>
  <si>
    <t>5GN</t>
  </si>
  <si>
    <t>COL</t>
  </si>
  <si>
    <t>HAS</t>
  </si>
  <si>
    <t>HLO</t>
  </si>
  <si>
    <t>MXC</t>
  </si>
  <si>
    <t>PNR</t>
  </si>
  <si>
    <t>S32</t>
  </si>
  <si>
    <t>BLD</t>
  </si>
  <si>
    <t>WHC</t>
  </si>
  <si>
    <t>AWC</t>
  </si>
  <si>
    <t>MYS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</si>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</sst>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43" fontId="0" fillId="0" borderId="0" xfId="1" applyFont="1"/>
    <xf numFmtId="43" fontId="2" fillId="0" borderId="0" xfId="1" applyFont="1"/>
    <xf numFmtId="43" fontId="0" fillId="2" borderId="1" xfId="1" applyFont="1" applyFill="1" applyBorder="1"/>
    <xf numFmtId="3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86C1-70F5-476C-BBEA-2DE97D0C2485}">
  <sheetPr>
    <pageSetUpPr fitToPage="1"/>
  </sheetPr>
  <dimension ref="A2:G30"/>
  <sheetViews>
    <sheetView tabSelected="1" workbookViewId="0">
      <selection activeCell="E36" sqref="E36"/>
    </sheetView>
  </sheetViews>
  <sheetFormatPr defaultRowHeight="15" x14ac:dyDescent="0.25"/>
  <cols>
    <col min="1" max="1" width="9.140625" style="1"/>
    <col min="2" max="2" width="13.85546875" style="1" customWidth="1"/>
    <col min="3" max="6" width="9.140625" style="1"/>
    <col min="7" max="7" width="12.85546875" style="3" customWidth="1"/>
    <col min="8" max="16384" width="9.140625" style="1"/>
  </cols>
  <sheetData>
    <row r="2" spans="1:7" x14ac:dyDescent="0.25">
      <c r="C2" s="2" t="s">
        <v>0</v>
      </c>
    </row>
    <row r="3" spans="1:7" x14ac:dyDescent="0.25">
      <c r="C3" s="2"/>
    </row>
    <row r="4" spans="1:7" x14ac:dyDescent="0.25">
      <c r="C4" s="2" t="s">
        <v>1</v>
      </c>
    </row>
    <row r="5" spans="1:7" x14ac:dyDescent="0.25">
      <c r="C5" s="2"/>
    </row>
    <row r="6" spans="1:7" x14ac:dyDescent="0.25">
      <c r="C6" s="2" t="s">
        <v>2</v>
      </c>
    </row>
    <row r="8" spans="1:7" s="2" customFormat="1" x14ac:dyDescent="0.25">
      <c r="A8" s="2" t="s">
        <v>21</v>
      </c>
      <c r="B8" s="2" t="s">
        <v>3</v>
      </c>
      <c r="C8" s="2" t="s">
        <v>4</v>
      </c>
      <c r="D8" s="2" t="s">
        <v>6</v>
      </c>
      <c r="E8" s="2" t="s">
        <v>7</v>
      </c>
      <c r="F8" s="2" t="s">
        <v>8</v>
      </c>
      <c r="G8" s="4" t="s">
        <v>33</v>
      </c>
    </row>
    <row r="9" spans="1:7" s="2" customFormat="1" x14ac:dyDescent="0.25">
      <c r="C9" s="2" t="s">
        <v>5</v>
      </c>
      <c r="F9" s="2" t="s">
        <v>5</v>
      </c>
      <c r="G9" s="4"/>
    </row>
    <row r="11" spans="1:7" x14ac:dyDescent="0.25">
      <c r="A11" s="1" t="s">
        <v>22</v>
      </c>
      <c r="B11" s="1" t="s">
        <v>9</v>
      </c>
      <c r="C11" s="1">
        <v>10000</v>
      </c>
      <c r="D11" s="1">
        <f>5000+7500+5000</f>
        <v>17500</v>
      </c>
      <c r="E11" s="1">
        <f>7500</f>
        <v>7500</v>
      </c>
      <c r="F11" s="1">
        <f>C11+D11-E11</f>
        <v>20000</v>
      </c>
      <c r="G11" s="3">
        <v>23600</v>
      </c>
    </row>
    <row r="12" spans="1:7" x14ac:dyDescent="0.25">
      <c r="A12" s="1" t="s">
        <v>31</v>
      </c>
      <c r="B12" s="1" t="s">
        <v>31</v>
      </c>
      <c r="D12" s="1">
        <f>2950+3000</f>
        <v>5950</v>
      </c>
      <c r="E12" s="1">
        <f>2950+3000</f>
        <v>5950</v>
      </c>
      <c r="F12" s="1">
        <f t="shared" ref="F12:F28" si="0">C12+D12-E12</f>
        <v>0</v>
      </c>
    </row>
    <row r="13" spans="1:7" x14ac:dyDescent="0.25">
      <c r="A13" s="1" t="s">
        <v>29</v>
      </c>
      <c r="B13" s="1" t="s">
        <v>29</v>
      </c>
      <c r="D13" s="1">
        <v>2000</v>
      </c>
      <c r="F13" s="1">
        <f t="shared" si="0"/>
        <v>2000</v>
      </c>
      <c r="G13" s="3">
        <v>7580</v>
      </c>
    </row>
    <row r="14" spans="1:7" x14ac:dyDescent="0.25">
      <c r="A14" s="1" t="s">
        <v>23</v>
      </c>
      <c r="B14" s="1" t="s">
        <v>10</v>
      </c>
      <c r="C14" s="1">
        <v>850</v>
      </c>
      <c r="E14" s="1">
        <v>850</v>
      </c>
      <c r="F14" s="1">
        <f t="shared" si="0"/>
        <v>0</v>
      </c>
    </row>
    <row r="15" spans="1:7" x14ac:dyDescent="0.25">
      <c r="A15" s="1" t="s">
        <v>20</v>
      </c>
      <c r="B15" s="1" t="s">
        <v>20</v>
      </c>
      <c r="D15" s="1">
        <f>2500+2500+2500</f>
        <v>7500</v>
      </c>
      <c r="E15" s="1">
        <f>2500+2500+2500</f>
        <v>7500</v>
      </c>
      <c r="F15" s="1">
        <f t="shared" si="0"/>
        <v>0</v>
      </c>
    </row>
    <row r="16" spans="1:7" x14ac:dyDescent="0.25">
      <c r="A16" s="1" t="s">
        <v>24</v>
      </c>
      <c r="B16" s="1" t="s">
        <v>11</v>
      </c>
      <c r="C16" s="1">
        <v>84500</v>
      </c>
      <c r="F16" s="1">
        <f t="shared" si="0"/>
        <v>84500</v>
      </c>
      <c r="G16" s="3">
        <v>9717.5</v>
      </c>
    </row>
    <row r="17" spans="1:7" x14ac:dyDescent="0.25">
      <c r="A17" s="1" t="s">
        <v>17</v>
      </c>
      <c r="B17" s="1" t="s">
        <v>17</v>
      </c>
      <c r="F17" s="1">
        <f t="shared" si="0"/>
        <v>0</v>
      </c>
    </row>
    <row r="18" spans="1:7" x14ac:dyDescent="0.25">
      <c r="A18" s="1" t="s">
        <v>25</v>
      </c>
      <c r="B18" s="1" t="s">
        <v>12</v>
      </c>
      <c r="C18" s="1">
        <v>1000</v>
      </c>
      <c r="D18" s="1">
        <v>1250</v>
      </c>
      <c r="E18" s="1">
        <f>1000+392</f>
        <v>1392</v>
      </c>
      <c r="F18" s="1">
        <f t="shared" si="0"/>
        <v>858</v>
      </c>
      <c r="G18" s="3">
        <v>1964.82</v>
      </c>
    </row>
    <row r="19" spans="1:7" x14ac:dyDescent="0.25">
      <c r="A19" s="1" t="s">
        <v>26</v>
      </c>
      <c r="B19" s="1" t="s">
        <v>19</v>
      </c>
      <c r="C19" s="1">
        <v>130000</v>
      </c>
      <c r="F19" s="1">
        <f t="shared" si="0"/>
        <v>130000</v>
      </c>
      <c r="G19" s="3">
        <v>2600</v>
      </c>
    </row>
    <row r="20" spans="1:7" x14ac:dyDescent="0.25">
      <c r="A20" s="1" t="s">
        <v>32</v>
      </c>
      <c r="B20" s="1" t="s">
        <v>32</v>
      </c>
      <c r="D20" s="1">
        <f>2000</f>
        <v>2000</v>
      </c>
      <c r="E20" s="1">
        <f>1779+221</f>
        <v>2000</v>
      </c>
      <c r="F20" s="1">
        <f t="shared" si="0"/>
        <v>0</v>
      </c>
    </row>
    <row r="21" spans="1:7" x14ac:dyDescent="0.25">
      <c r="A21" s="1" t="s">
        <v>18</v>
      </c>
      <c r="B21" s="1" t="s">
        <v>18</v>
      </c>
      <c r="C21" s="1">
        <v>1000</v>
      </c>
      <c r="D21" s="6">
        <v>279</v>
      </c>
      <c r="F21" s="1">
        <f t="shared" si="0"/>
        <v>1279</v>
      </c>
      <c r="G21" s="3">
        <v>23303.38</v>
      </c>
    </row>
    <row r="22" spans="1:7" x14ac:dyDescent="0.25">
      <c r="A22" s="1" t="s">
        <v>27</v>
      </c>
      <c r="B22" s="1" t="s">
        <v>27</v>
      </c>
      <c r="D22" s="1">
        <f>24000</f>
        <v>24000</v>
      </c>
      <c r="E22" s="1">
        <v>24000</v>
      </c>
      <c r="F22" s="1">
        <f t="shared" si="0"/>
        <v>0</v>
      </c>
    </row>
    <row r="23" spans="1:7" x14ac:dyDescent="0.25">
      <c r="A23" s="1" t="s">
        <v>28</v>
      </c>
      <c r="B23" s="1" t="s">
        <v>28</v>
      </c>
      <c r="D23" s="1">
        <f>3500</f>
        <v>3500</v>
      </c>
      <c r="F23" s="1">
        <f t="shared" si="0"/>
        <v>3500</v>
      </c>
      <c r="G23" s="3">
        <v>7140</v>
      </c>
    </row>
    <row r="24" spans="1:7" x14ac:dyDescent="0.25">
      <c r="A24" s="1" t="s">
        <v>13</v>
      </c>
      <c r="B24" s="1" t="s">
        <v>13</v>
      </c>
      <c r="C24" s="1">
        <v>1500</v>
      </c>
      <c r="D24" s="1">
        <f>1500</f>
        <v>1500</v>
      </c>
      <c r="F24" s="1">
        <f t="shared" si="0"/>
        <v>3000</v>
      </c>
      <c r="G24" s="3">
        <v>9390</v>
      </c>
    </row>
    <row r="25" spans="1:7" x14ac:dyDescent="0.25">
      <c r="A25" s="1" t="s">
        <v>14</v>
      </c>
      <c r="B25" s="1" t="s">
        <v>14</v>
      </c>
      <c r="C25" s="1">
        <v>1250</v>
      </c>
      <c r="F25" s="1">
        <f t="shared" si="0"/>
        <v>1250</v>
      </c>
      <c r="G25" s="3">
        <v>3687.5</v>
      </c>
    </row>
    <row r="26" spans="1:7" x14ac:dyDescent="0.25">
      <c r="A26" s="1" t="s">
        <v>15</v>
      </c>
      <c r="B26" s="1" t="s">
        <v>15</v>
      </c>
      <c r="C26" s="1">
        <v>500</v>
      </c>
      <c r="D26" s="1">
        <v>500</v>
      </c>
      <c r="F26" s="1">
        <f t="shared" si="0"/>
        <v>1000</v>
      </c>
      <c r="G26" s="3">
        <v>17950</v>
      </c>
    </row>
    <row r="27" spans="1:7" x14ac:dyDescent="0.25">
      <c r="A27" s="1" t="s">
        <v>30</v>
      </c>
      <c r="B27" s="1" t="s">
        <v>30</v>
      </c>
      <c r="D27" s="1">
        <f>2500</f>
        <v>2500</v>
      </c>
      <c r="E27" s="1">
        <f>2500</f>
        <v>2500</v>
      </c>
      <c r="F27" s="1">
        <f t="shared" si="0"/>
        <v>0</v>
      </c>
    </row>
    <row r="28" spans="1:7" x14ac:dyDescent="0.25">
      <c r="A28" s="1" t="s">
        <v>16</v>
      </c>
      <c r="B28" s="1" t="s">
        <v>16</v>
      </c>
      <c r="C28" s="1">
        <v>862</v>
      </c>
      <c r="D28" s="1">
        <f>220</f>
        <v>220</v>
      </c>
      <c r="F28" s="1">
        <f t="shared" si="0"/>
        <v>1082</v>
      </c>
      <c r="G28" s="3">
        <v>23425.3</v>
      </c>
    </row>
    <row r="29" spans="1:7" ht="15.75" thickBot="1" x14ac:dyDescent="0.3">
      <c r="G29" s="5">
        <f>SUM(G11:G28)</f>
        <v>130358.5</v>
      </c>
    </row>
    <row r="30" spans="1:7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274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2021-03-23T13:23:26Z</cp:lastPrinted>
  <dcterms:created xsi:type="dcterms:W3CDTF">2021-03-23T12:56:25Z</dcterms:created>
  <dcterms:modified xsi:type="dcterms:W3CDTF">2021-03-23T15:16:51Z</dcterms:modified>
</cp:coreProperties>
</file>