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Hartman - Rob Super Fund\2020\"/>
    </mc:Choice>
  </mc:AlternateContent>
  <xr:revisionPtr revIDLastSave="0" documentId="8_{9C43D19C-91AF-47D1-A087-CB993FB265F5}" xr6:coauthVersionLast="46" xr6:coauthVersionMax="46" xr10:uidLastSave="{00000000-0000-0000-0000-000000000000}"/>
  <bookViews>
    <workbookView xWindow="-120" yWindow="-120" windowWidth="29040" windowHeight="15840" xr2:uid="{DF640860-0858-4042-8780-04CE22439C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1" i="1"/>
  <c r="D28" i="1"/>
  <c r="D26" i="1"/>
  <c r="D17" i="1"/>
  <c r="D18" i="1"/>
  <c r="D19" i="1"/>
  <c r="D20" i="1"/>
  <c r="D21" i="1"/>
  <c r="D22" i="1"/>
  <c r="D23" i="1"/>
  <c r="D24" i="1"/>
  <c r="D25" i="1"/>
  <c r="D27" i="1"/>
  <c r="D29" i="1"/>
  <c r="D16" i="1"/>
  <c r="C30" i="1"/>
  <c r="D15" i="1"/>
  <c r="D14" i="1"/>
  <c r="D13" i="1"/>
  <c r="D12" i="1"/>
  <c r="D11" i="1"/>
  <c r="B30" i="1"/>
  <c r="D30" i="1" l="1"/>
</calcChain>
</file>

<file path=xl/sharedStrings.xml><?xml version="1.0" encoding="utf-8"?>
<sst xmlns="http://schemas.openxmlformats.org/spreadsheetml/2006/main" count="29" uniqueCount="21">
  <si>
    <t>The Hartman Superannuation Fund</t>
  </si>
  <si>
    <t>Year ended 30 June 2020</t>
  </si>
  <si>
    <t>Dividends received</t>
  </si>
  <si>
    <t>COMPANY</t>
  </si>
  <si>
    <t>Franked</t>
  </si>
  <si>
    <t xml:space="preserve">Franking </t>
  </si>
  <si>
    <t>credit</t>
  </si>
  <si>
    <t>NAB</t>
  </si>
  <si>
    <t>Alumina</t>
  </si>
  <si>
    <t>Helloworld</t>
  </si>
  <si>
    <t>WHC</t>
  </si>
  <si>
    <t>Woodside</t>
  </si>
  <si>
    <t>BLD</t>
  </si>
  <si>
    <t>Mystate</t>
  </si>
  <si>
    <t>South32</t>
  </si>
  <si>
    <t>5GN</t>
  </si>
  <si>
    <t>WBC</t>
  </si>
  <si>
    <t>Telstra</t>
  </si>
  <si>
    <t>Unfranked</t>
  </si>
  <si>
    <t>= per Div statement</t>
  </si>
  <si>
    <t>Frank + F.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</si>
</sst>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43" fontId="2" fillId="0" borderId="0" xfId="1" applyFont="1"/>
    <xf numFmtId="43" fontId="0" fillId="0" borderId="1" xfId="1" applyFont="1" applyBorder="1"/>
    <xf numFmtId="43" fontId="0" fillId="2" borderId="0" xfId="1" applyFont="1" applyFill="1"/>
    <xf numFmtId="43" fontId="0" fillId="0" borderId="0" xfId="1" quotePrefix="1" applyFont="1"/>
    <xf numFmtId="43" fontId="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CE7B-0278-486D-855A-4B490851BF32}">
  <sheetPr>
    <pageSetUpPr fitToPage="1"/>
  </sheetPr>
  <dimension ref="A2:F33"/>
  <sheetViews>
    <sheetView tabSelected="1" workbookViewId="0">
      <selection sqref="A1:F33"/>
    </sheetView>
  </sheetViews>
  <sheetFormatPr defaultRowHeight="15" x14ac:dyDescent="0.25"/>
  <cols>
    <col min="1" max="1" width="13.28515625" style="1" customWidth="1"/>
    <col min="2" max="3" width="12.42578125" style="1" customWidth="1"/>
    <col min="4" max="4" width="11.7109375" style="1" customWidth="1"/>
    <col min="5" max="5" width="9.140625" style="1"/>
    <col min="6" max="6" width="14.28515625" style="1" customWidth="1"/>
    <col min="7" max="16384" width="9.140625" style="1"/>
  </cols>
  <sheetData>
    <row r="2" spans="1:6" x14ac:dyDescent="0.25">
      <c r="B2" s="2" t="s">
        <v>0</v>
      </c>
      <c r="C2" s="2"/>
    </row>
    <row r="3" spans="1:6" x14ac:dyDescent="0.25">
      <c r="B3" s="2"/>
      <c r="C3" s="2"/>
    </row>
    <row r="4" spans="1:6" x14ac:dyDescent="0.25">
      <c r="B4" s="2" t="s">
        <v>1</v>
      </c>
      <c r="C4" s="2"/>
    </row>
    <row r="5" spans="1:6" x14ac:dyDescent="0.25">
      <c r="B5" s="2"/>
      <c r="C5" s="2"/>
    </row>
    <row r="6" spans="1:6" x14ac:dyDescent="0.25">
      <c r="B6" s="2" t="s">
        <v>2</v>
      </c>
      <c r="C6" s="2"/>
    </row>
    <row r="8" spans="1:6" s="2" customFormat="1" x14ac:dyDescent="0.25">
      <c r="A8" s="2" t="s">
        <v>3</v>
      </c>
      <c r="B8" s="2" t="s">
        <v>4</v>
      </c>
      <c r="C8" s="2" t="s">
        <v>18</v>
      </c>
      <c r="D8" s="2" t="s">
        <v>5</v>
      </c>
      <c r="F8" s="6" t="s">
        <v>20</v>
      </c>
    </row>
    <row r="9" spans="1:6" s="2" customFormat="1" x14ac:dyDescent="0.25">
      <c r="D9" s="2" t="s">
        <v>6</v>
      </c>
    </row>
    <row r="11" spans="1:6" x14ac:dyDescent="0.25">
      <c r="A11" s="1" t="s">
        <v>7</v>
      </c>
      <c r="B11" s="1">
        <v>830</v>
      </c>
      <c r="D11" s="4">
        <f>ROUND((B11*3/7),2)</f>
        <v>355.71</v>
      </c>
      <c r="F11" s="1">
        <f>D11+B11</f>
        <v>1185.71</v>
      </c>
    </row>
    <row r="12" spans="1:6" x14ac:dyDescent="0.25">
      <c r="A12" s="1" t="s">
        <v>8</v>
      </c>
      <c r="B12" s="1">
        <v>192.6</v>
      </c>
      <c r="D12" s="4">
        <f>ROUND((B12*3/7),2)</f>
        <v>82.54</v>
      </c>
      <c r="F12" s="1">
        <f t="shared" ref="F12:F29" si="0">D12+B12</f>
        <v>275.14</v>
      </c>
    </row>
    <row r="13" spans="1:6" x14ac:dyDescent="0.25">
      <c r="A13" s="1" t="s">
        <v>9</v>
      </c>
      <c r="B13" s="1">
        <v>156.25</v>
      </c>
      <c r="D13" s="1">
        <f>ROUND((B13*3/7),2)</f>
        <v>66.959999999999994</v>
      </c>
      <c r="F13" s="1">
        <f t="shared" si="0"/>
        <v>223.20999999999998</v>
      </c>
    </row>
    <row r="14" spans="1:6" x14ac:dyDescent="0.25">
      <c r="A14" s="1" t="s">
        <v>10</v>
      </c>
      <c r="B14" s="1">
        <v>162.5</v>
      </c>
      <c r="C14" s="1">
        <v>587.5</v>
      </c>
      <c r="D14" s="4">
        <f t="shared" ref="D14:D15" si="1">ROUND((B14*3/7),2)</f>
        <v>69.64</v>
      </c>
      <c r="F14" s="1">
        <f t="shared" si="0"/>
        <v>232.14</v>
      </c>
    </row>
    <row r="15" spans="1:6" x14ac:dyDescent="0.25">
      <c r="A15" s="1" t="s">
        <v>11</v>
      </c>
      <c r="B15" s="1">
        <v>458.92</v>
      </c>
      <c r="D15" s="4">
        <f t="shared" si="1"/>
        <v>196.68</v>
      </c>
      <c r="F15" s="1">
        <f t="shared" si="0"/>
        <v>655.6</v>
      </c>
    </row>
    <row r="16" spans="1:6" x14ac:dyDescent="0.25">
      <c r="A16" s="1" t="s">
        <v>17</v>
      </c>
      <c r="B16" s="1">
        <v>240</v>
      </c>
      <c r="D16" s="1">
        <f>ROUND((B16*3/7),2)</f>
        <v>102.86</v>
      </c>
      <c r="F16" s="1">
        <f t="shared" si="0"/>
        <v>342.86</v>
      </c>
    </row>
    <row r="17" spans="1:6" x14ac:dyDescent="0.25">
      <c r="A17" s="1" t="s">
        <v>12</v>
      </c>
      <c r="B17" s="1">
        <v>270</v>
      </c>
      <c r="D17" s="1">
        <f t="shared" ref="D17:D29" si="2">ROUND((B17*3/7),2)</f>
        <v>115.71</v>
      </c>
      <c r="F17" s="1">
        <f t="shared" si="0"/>
        <v>385.71</v>
      </c>
    </row>
    <row r="18" spans="1:6" x14ac:dyDescent="0.25">
      <c r="A18" s="1" t="s">
        <v>13</v>
      </c>
      <c r="B18" s="1">
        <v>290</v>
      </c>
      <c r="D18" s="4">
        <f t="shared" si="2"/>
        <v>124.29</v>
      </c>
      <c r="F18" s="1">
        <f t="shared" si="0"/>
        <v>414.29</v>
      </c>
    </row>
    <row r="19" spans="1:6" x14ac:dyDescent="0.25">
      <c r="A19" s="1" t="s">
        <v>14</v>
      </c>
      <c r="B19" s="1">
        <v>143.68</v>
      </c>
      <c r="D19" s="4">
        <f t="shared" si="2"/>
        <v>61.58</v>
      </c>
      <c r="F19" s="1">
        <f t="shared" si="0"/>
        <v>205.26</v>
      </c>
    </row>
    <row r="20" spans="1:6" x14ac:dyDescent="0.25">
      <c r="A20" s="1" t="s">
        <v>15</v>
      </c>
      <c r="B20" s="1">
        <v>150</v>
      </c>
      <c r="D20" s="4">
        <f t="shared" si="2"/>
        <v>64.290000000000006</v>
      </c>
      <c r="F20" s="1">
        <f t="shared" si="0"/>
        <v>214.29000000000002</v>
      </c>
    </row>
    <row r="21" spans="1:6" x14ac:dyDescent="0.25">
      <c r="A21" s="1" t="s">
        <v>7</v>
      </c>
      <c r="B21" s="1">
        <v>830</v>
      </c>
      <c r="D21" s="1">
        <f t="shared" si="2"/>
        <v>355.71</v>
      </c>
      <c r="F21" s="1">
        <f t="shared" si="0"/>
        <v>1185.71</v>
      </c>
    </row>
    <row r="22" spans="1:6" x14ac:dyDescent="0.25">
      <c r="A22" s="1" t="s">
        <v>16</v>
      </c>
      <c r="B22" s="1">
        <v>400</v>
      </c>
      <c r="D22" s="1">
        <f t="shared" si="2"/>
        <v>171.43</v>
      </c>
      <c r="F22" s="1">
        <f t="shared" si="0"/>
        <v>571.43000000000006</v>
      </c>
    </row>
    <row r="23" spans="1:6" x14ac:dyDescent="0.25">
      <c r="A23" s="1" t="s">
        <v>10</v>
      </c>
      <c r="B23" s="1">
        <v>0</v>
      </c>
      <c r="C23" s="1">
        <v>37.5</v>
      </c>
      <c r="D23" s="4">
        <f t="shared" si="2"/>
        <v>0</v>
      </c>
      <c r="F23" s="1">
        <f t="shared" si="0"/>
        <v>0</v>
      </c>
    </row>
    <row r="24" spans="1:6" x14ac:dyDescent="0.25">
      <c r="A24" s="1" t="s">
        <v>8</v>
      </c>
      <c r="B24" s="1">
        <v>166.7</v>
      </c>
      <c r="D24" s="4">
        <f t="shared" si="2"/>
        <v>71.44</v>
      </c>
      <c r="F24" s="1">
        <f t="shared" si="0"/>
        <v>238.14</v>
      </c>
    </row>
    <row r="25" spans="1:6" x14ac:dyDescent="0.25">
      <c r="A25" s="1" t="s">
        <v>9</v>
      </c>
      <c r="B25" s="1">
        <v>77.22</v>
      </c>
      <c r="D25" s="1">
        <f t="shared" si="2"/>
        <v>33.090000000000003</v>
      </c>
      <c r="F25" s="1">
        <f t="shared" si="0"/>
        <v>110.31</v>
      </c>
    </row>
    <row r="26" spans="1:6" x14ac:dyDescent="0.25">
      <c r="A26" s="1" t="s">
        <v>11</v>
      </c>
      <c r="B26" s="1">
        <v>716.62400000000002</v>
      </c>
      <c r="D26" s="4">
        <f>ROUND((B26*3/7),2)-0.01</f>
        <v>307.11</v>
      </c>
      <c r="F26" s="1">
        <f t="shared" si="0"/>
        <v>1023.734</v>
      </c>
    </row>
    <row r="27" spans="1:6" x14ac:dyDescent="0.25">
      <c r="A27" s="1" t="s">
        <v>17</v>
      </c>
      <c r="B27" s="1">
        <v>240</v>
      </c>
      <c r="D27" s="1">
        <f t="shared" si="2"/>
        <v>102.86</v>
      </c>
      <c r="F27" s="1">
        <f t="shared" si="0"/>
        <v>342.86</v>
      </c>
    </row>
    <row r="28" spans="1:6" x14ac:dyDescent="0.25">
      <c r="A28" s="1" t="s">
        <v>14</v>
      </c>
      <c r="B28" s="1">
        <v>117.16</v>
      </c>
      <c r="D28" s="4">
        <f>ROUND((B28*3/7),2)+0.01</f>
        <v>50.22</v>
      </c>
      <c r="F28" s="1">
        <f t="shared" si="0"/>
        <v>167.38</v>
      </c>
    </row>
    <row r="29" spans="1:6" x14ac:dyDescent="0.25">
      <c r="A29" s="1" t="s">
        <v>12</v>
      </c>
      <c r="B29" s="1">
        <v>190</v>
      </c>
      <c r="D29" s="1">
        <f t="shared" si="2"/>
        <v>81.430000000000007</v>
      </c>
      <c r="F29" s="1">
        <f t="shared" si="0"/>
        <v>271.43</v>
      </c>
    </row>
    <row r="30" spans="1:6" ht="15.75" thickBot="1" x14ac:dyDescent="0.3">
      <c r="B30" s="3">
        <f>SUM(B10:B29)</f>
        <v>5631.6539999999995</v>
      </c>
      <c r="C30" s="3">
        <f>SUM(C10:C29)</f>
        <v>625</v>
      </c>
      <c r="D30" s="3">
        <f>SUM(D10:D29)</f>
        <v>2413.5499999999997</v>
      </c>
      <c r="F30" s="3">
        <f>SUM(F10:F29)</f>
        <v>8045.2040000000015</v>
      </c>
    </row>
    <row r="31" spans="1:6" ht="15.75" thickTop="1" x14ac:dyDescent="0.25"/>
    <row r="33" spans="4:5" x14ac:dyDescent="0.25">
      <c r="D33" s="4"/>
      <c r="E33" s="5" t="s">
        <v>19</v>
      </c>
    </row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274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2021-03-24T15:59:02Z</cp:lastPrinted>
  <dcterms:created xsi:type="dcterms:W3CDTF">2021-03-24T15:28:16Z</dcterms:created>
  <dcterms:modified xsi:type="dcterms:W3CDTF">2021-03-24T15:59:09Z</dcterms:modified>
</cp:coreProperties>
</file>