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eenfrogsuper.sharepoint.com/Shared Documents1/Clients - B/Colbert Family Superannuation Fund/2022/"/>
    </mc:Choice>
  </mc:AlternateContent>
  <xr:revisionPtr revIDLastSave="1" documentId="13_ncr:1_{8023C922-2A5A-46FE-ADE2-EE3DA7875DB0}" xr6:coauthVersionLast="47" xr6:coauthVersionMax="47" xr10:uidLastSave="{370E7275-AE47-4E16-8CC6-F209B8E7DE87}"/>
  <bookViews>
    <workbookView xWindow="34380" yWindow="0" windowWidth="17190" windowHeight="21000" xr2:uid="{988C2EE3-2031-4267-9542-87A48CC60A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5" i="1" l="1"/>
  <c r="B17" i="1" s="1"/>
  <c r="B18" i="1" s="1"/>
  <c r="D6" i="1"/>
  <c r="D8" i="1" s="1"/>
  <c r="D15" i="1" s="1"/>
  <c r="C6" i="1"/>
  <c r="C8" i="1" s="1"/>
  <c r="C15" i="1" s="1"/>
  <c r="E15" i="1" s="1"/>
  <c r="C16" i="1" l="1"/>
  <c r="C17" i="1" s="1"/>
  <c r="D16" i="1"/>
  <c r="D17" i="1" s="1"/>
  <c r="B19" i="1" s="1"/>
  <c r="B20" i="1" s="1"/>
  <c r="B24" i="1" s="1"/>
  <c r="B23" i="1" l="1"/>
  <c r="B26" i="1"/>
</calcChain>
</file>

<file path=xl/sharedStrings.xml><?xml version="1.0" encoding="utf-8"?>
<sst xmlns="http://schemas.openxmlformats.org/spreadsheetml/2006/main" count="24" uniqueCount="23">
  <si>
    <t>Balances as at 30 June 2020</t>
  </si>
  <si>
    <t>Total</t>
  </si>
  <si>
    <t>Andrew</t>
  </si>
  <si>
    <t>Melanie</t>
  </si>
  <si>
    <t>Items in paragraph 18 re the 2020 year that were not yet reflected in those figures:</t>
  </si>
  <si>
    <t>(Split in proportion to member balance)</t>
  </si>
  <si>
    <t>Percentage of balance as at 30 June 2020</t>
  </si>
  <si>
    <t>Add - Additional superannuation contribution received on behalf of Melanie on 2.7.2020</t>
  </si>
  <si>
    <t>Less - 2020 year Admin and Audit fees - not invoiced until 17 Aug 2021 and not reflected in 2020 year financial statements</t>
  </si>
  <si>
    <t>Less 15% tax on those contributions</t>
  </si>
  <si>
    <t>Add - Additional superannuation contribution received on behalf of Melanie on 29.12.2020</t>
  </si>
  <si>
    <t>Subtotal</t>
  </si>
  <si>
    <t>* Base amount = (($6,000 + SMSF Value)/2) - Applicant's SMSF interest</t>
  </si>
  <si>
    <t>SMSF Value</t>
  </si>
  <si>
    <t>Applicant's (Melanie) SMSF interest</t>
  </si>
  <si>
    <t>Base Amount*</t>
  </si>
  <si>
    <t>Less administration costs for split calculations and rollout</t>
  </si>
  <si>
    <t>Adjusted balances</t>
  </si>
  <si>
    <t>Melanie's entitlement summary</t>
  </si>
  <si>
    <t>Her member interest</t>
  </si>
  <si>
    <t xml:space="preserve">Base amount </t>
  </si>
  <si>
    <t>Colbert Family Superannuation Fund</t>
  </si>
  <si>
    <t>Settlement Calculation for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</si>
</sst>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4" fontId="0" fillId="0" borderId="1" xfId="0" applyNumberFormat="1" applyBorder="1"/>
    <xf numFmtId="0" fontId="1" fillId="0" borderId="0" xfId="0" applyFont="1" applyAlignment="1">
      <alignment wrapText="1"/>
    </xf>
    <xf numFmtId="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A87A2-3E1B-452D-A8A7-EE36D5129B2D}">
  <dimension ref="A1:E32"/>
  <sheetViews>
    <sheetView tabSelected="1" workbookViewId="0">
      <selection activeCell="E27" sqref="E27"/>
    </sheetView>
  </sheetViews>
  <sheetFormatPr defaultRowHeight="15" x14ac:dyDescent="0.25"/>
  <cols>
    <col min="1" max="1" width="40.5703125" style="1" customWidth="1"/>
    <col min="2" max="2" width="13" customWidth="1"/>
    <col min="3" max="3" width="12.5703125" customWidth="1"/>
    <col min="4" max="4" width="11.7109375" customWidth="1"/>
    <col min="5" max="5" width="10.140625" bestFit="1" customWidth="1"/>
  </cols>
  <sheetData>
    <row r="1" spans="1:5" x14ac:dyDescent="0.25">
      <c r="A1" s="1" t="s">
        <v>21</v>
      </c>
    </row>
    <row r="2" spans="1:5" x14ac:dyDescent="0.25">
      <c r="A2" s="1" t="s">
        <v>22</v>
      </c>
    </row>
    <row r="4" spans="1:5" x14ac:dyDescent="0.25">
      <c r="B4" t="s">
        <v>1</v>
      </c>
      <c r="C4" t="s">
        <v>2</v>
      </c>
      <c r="D4" t="s">
        <v>3</v>
      </c>
    </row>
    <row r="5" spans="1:5" x14ac:dyDescent="0.25">
      <c r="A5" s="1" t="s">
        <v>0</v>
      </c>
      <c r="B5" s="2">
        <v>635837.11</v>
      </c>
      <c r="C5" s="2">
        <v>545859.29</v>
      </c>
      <c r="D5" s="2">
        <v>89977.82</v>
      </c>
    </row>
    <row r="6" spans="1:5" x14ac:dyDescent="0.25">
      <c r="A6" s="1" t="s">
        <v>6</v>
      </c>
      <c r="B6" s="2"/>
      <c r="C6" s="2">
        <f>+C5/B5</f>
        <v>0.85848919702091631</v>
      </c>
      <c r="D6" s="2">
        <f>+D5/B5</f>
        <v>0.14151080297908375</v>
      </c>
    </row>
    <row r="7" spans="1:5" ht="45" x14ac:dyDescent="0.25">
      <c r="A7" s="1" t="s">
        <v>4</v>
      </c>
      <c r="B7" s="2"/>
      <c r="C7" s="2"/>
      <c r="D7" s="2"/>
    </row>
    <row r="8" spans="1:5" ht="60" x14ac:dyDescent="0.25">
      <c r="A8" s="1" t="s">
        <v>8</v>
      </c>
      <c r="B8" s="2">
        <v>-1345</v>
      </c>
      <c r="C8" s="2">
        <f>+C6*B8</f>
        <v>-1154.6679699931324</v>
      </c>
      <c r="D8" s="2">
        <f>+D6*B8</f>
        <v>-190.33203000686765</v>
      </c>
      <c r="E8" s="2"/>
    </row>
    <row r="9" spans="1:5" x14ac:dyDescent="0.25">
      <c r="A9" s="1" t="s">
        <v>5</v>
      </c>
      <c r="B9" s="2"/>
      <c r="C9" s="2"/>
      <c r="D9" s="2"/>
    </row>
    <row r="10" spans="1:5" x14ac:dyDescent="0.25">
      <c r="B10" s="2"/>
      <c r="C10" s="2"/>
      <c r="D10" s="2"/>
    </row>
    <row r="11" spans="1:5" ht="45" x14ac:dyDescent="0.25">
      <c r="A11" s="1" t="s">
        <v>7</v>
      </c>
      <c r="B11" s="2">
        <v>609.88</v>
      </c>
      <c r="C11" s="2"/>
      <c r="D11" s="2">
        <v>609.88</v>
      </c>
    </row>
    <row r="12" spans="1:5" ht="45" x14ac:dyDescent="0.25">
      <c r="A12" s="1" t="s">
        <v>10</v>
      </c>
      <c r="B12" s="2">
        <v>25.08</v>
      </c>
      <c r="C12" s="2"/>
      <c r="D12" s="2">
        <v>25.08</v>
      </c>
      <c r="E12" s="2"/>
    </row>
    <row r="13" spans="1:5" x14ac:dyDescent="0.25">
      <c r="A13" s="1" t="s">
        <v>9</v>
      </c>
      <c r="B13" s="2">
        <v>-95.24</v>
      </c>
      <c r="C13" s="2"/>
      <c r="D13" s="2">
        <v>-95.24</v>
      </c>
    </row>
    <row r="14" spans="1:5" x14ac:dyDescent="0.25">
      <c r="B14" s="3"/>
      <c r="C14" s="3"/>
      <c r="D14" s="3"/>
    </row>
    <row r="15" spans="1:5" x14ac:dyDescent="0.25">
      <c r="A15" s="1" t="s">
        <v>11</v>
      </c>
      <c r="B15" s="2">
        <f>SUM(B5:B14)</f>
        <v>635031.82999999996</v>
      </c>
      <c r="C15" s="2">
        <f>+C5+C8+C11+C12+C13</f>
        <v>544704.62203000695</v>
      </c>
      <c r="D15" s="2">
        <f>+D5+D8+D11+D12+D13</f>
        <v>90327.207969993135</v>
      </c>
      <c r="E15" s="2">
        <f>+C15+D15</f>
        <v>635031.83000000007</v>
      </c>
    </row>
    <row r="16" spans="1:5" ht="30" x14ac:dyDescent="0.25">
      <c r="A16" s="1" t="s">
        <v>16</v>
      </c>
      <c r="B16" s="3">
        <v>-825</v>
      </c>
      <c r="C16" s="3">
        <f>+B16*C6</f>
        <v>-708.2535875422559</v>
      </c>
      <c r="D16" s="3">
        <f>+B16*D6</f>
        <v>-116.7464124577441</v>
      </c>
      <c r="E16" s="2"/>
    </row>
    <row r="17" spans="1:5" x14ac:dyDescent="0.25">
      <c r="A17" s="1" t="s">
        <v>17</v>
      </c>
      <c r="B17" s="2">
        <f>SUM(B15:B16)</f>
        <v>634206.82999999996</v>
      </c>
      <c r="C17" s="2">
        <f t="shared" ref="C17:D17" si="0">SUM(C15:C16)</f>
        <v>543996.36844246474</v>
      </c>
      <c r="D17" s="2">
        <f t="shared" si="0"/>
        <v>90210.461557535396</v>
      </c>
      <c r="E17" s="2"/>
    </row>
    <row r="18" spans="1:5" x14ac:dyDescent="0.25">
      <c r="A18" s="4" t="s">
        <v>13</v>
      </c>
      <c r="B18" s="5">
        <f>+B17</f>
        <v>634206.82999999996</v>
      </c>
      <c r="C18" s="2"/>
      <c r="D18" s="2"/>
      <c r="E18" s="2"/>
    </row>
    <row r="19" spans="1:5" x14ac:dyDescent="0.25">
      <c r="A19" s="4" t="s">
        <v>14</v>
      </c>
      <c r="B19" s="5">
        <f>+D17</f>
        <v>90210.461557535396</v>
      </c>
      <c r="C19" s="5"/>
      <c r="D19" s="5"/>
    </row>
    <row r="20" spans="1:5" x14ac:dyDescent="0.25">
      <c r="A20" s="4" t="s">
        <v>15</v>
      </c>
      <c r="B20" s="5">
        <f>+(6000+B18)/2 -B19</f>
        <v>229892.95344246458</v>
      </c>
      <c r="C20" s="2"/>
      <c r="D20" s="2"/>
    </row>
    <row r="21" spans="1:5" x14ac:dyDescent="0.25">
      <c r="B21" s="2"/>
      <c r="C21" s="2"/>
      <c r="D21" s="2"/>
    </row>
    <row r="22" spans="1:5" x14ac:dyDescent="0.25">
      <c r="A22" s="4" t="s">
        <v>18</v>
      </c>
      <c r="B22" s="2"/>
      <c r="C22" s="2"/>
      <c r="D22" s="2"/>
    </row>
    <row r="23" spans="1:5" x14ac:dyDescent="0.25">
      <c r="A23" s="1" t="s">
        <v>19</v>
      </c>
      <c r="B23" s="2">
        <f>+D17</f>
        <v>90210.461557535396</v>
      </c>
      <c r="C23" s="2"/>
      <c r="D23" s="2"/>
    </row>
    <row r="24" spans="1:5" x14ac:dyDescent="0.25">
      <c r="A24" s="1" t="s">
        <v>20</v>
      </c>
      <c r="B24" s="2">
        <f>+B20</f>
        <v>229892.95344246458</v>
      </c>
      <c r="C24" s="2"/>
      <c r="D24" s="2"/>
    </row>
    <row r="25" spans="1:5" x14ac:dyDescent="0.25">
      <c r="B25" s="3"/>
      <c r="C25" s="2"/>
      <c r="D25" s="2"/>
    </row>
    <row r="26" spans="1:5" x14ac:dyDescent="0.25">
      <c r="A26" s="1" t="s">
        <v>1</v>
      </c>
      <c r="B26" s="2">
        <f>SUM(B23:B25)</f>
        <v>320103.41499999998</v>
      </c>
      <c r="C26" s="2"/>
      <c r="D26" s="2"/>
    </row>
    <row r="27" spans="1:5" ht="42.75" customHeight="1" x14ac:dyDescent="0.25">
      <c r="B27" s="2"/>
      <c r="C27" s="2"/>
      <c r="D27" s="2"/>
    </row>
    <row r="28" spans="1:5" ht="30" x14ac:dyDescent="0.25">
      <c r="A28" s="1" t="s">
        <v>12</v>
      </c>
      <c r="B28" s="2"/>
      <c r="C28" s="2"/>
      <c r="D28" s="2"/>
    </row>
    <row r="29" spans="1:5" x14ac:dyDescent="0.25">
      <c r="B29" s="2"/>
      <c r="C29" s="2"/>
      <c r="D29" s="2"/>
    </row>
    <row r="30" spans="1:5" x14ac:dyDescent="0.25">
      <c r="B30" s="2"/>
      <c r="C30" s="2"/>
      <c r="D30" s="2"/>
    </row>
    <row r="31" spans="1:5" x14ac:dyDescent="0.25">
      <c r="B31" s="2"/>
      <c r="C31" s="2"/>
      <c r="D31" s="2"/>
    </row>
    <row r="32" spans="1:5" x14ac:dyDescent="0.25">
      <c r="B32" s="2"/>
      <c r="C32" s="2"/>
      <c r="D32" s="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09F7F56125D54F90392E74B6CA87E9" ma:contentTypeVersion="18" ma:contentTypeDescription="Create a new document." ma:contentTypeScope="" ma:versionID="842390ac848af0098864043d8554602b">
  <xsd:schema xmlns:xsd="http://www.w3.org/2001/XMLSchema" xmlns:xs="http://www.w3.org/2001/XMLSchema" xmlns:p="http://schemas.microsoft.com/office/2006/metadata/properties" xmlns:ns2="fdeb6669-d464-4701-bd3a-0c342e62f23c" xmlns:ns3="49111568-fa7e-4c01-9031-519e05a26ba5" targetNamespace="http://schemas.microsoft.com/office/2006/metadata/properties" ma:root="true" ma:fieldsID="b18ac41a83b0b1359b068dae1bf77db2" ns2:_="" ns3:_="">
    <xsd:import namespace="fdeb6669-d464-4701-bd3a-0c342e62f23c"/>
    <xsd:import namespace="49111568-fa7e-4c01-9031-519e05a26ba5"/>
    <xsd:element name="properties">
      <xsd:complexType>
        <xsd:sequence>
          <xsd:element name="documentManagement">
            <xsd:complexType>
              <xsd:all>
                <xsd:element ref="ns2:SharedDocumentAccessGuid" minOccurs="0"/>
                <xsd:element ref="ns2:Archived" minOccurs="0"/>
                <xsd:element ref="ns2:MigratedSourceSystemLocation" minOccurs="0"/>
                <xsd:element ref="ns2:JSONPreview" minOccurs="0"/>
                <xsd:element ref="ns2:MigratedSourceSystemLocationNote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eb6669-d464-4701-bd3a-0c342e62f23c" elementFormDefault="qualified">
    <xsd:import namespace="http://schemas.microsoft.com/office/2006/documentManagement/types"/>
    <xsd:import namespace="http://schemas.microsoft.com/office/infopath/2007/PartnerControls"/>
    <xsd:element name="SharedDocumentAccessGuid" ma:index="8" nillable="true" ma:displayName="SharedDocumentAccessGuid" ma:hidden="true" ma:internalName="SharedDocumentAccessGuid">
      <xsd:simpleType>
        <xsd:restriction base="dms:Text"/>
      </xsd:simpleType>
    </xsd:element>
    <xsd:element name="Archived" ma:index="9" nillable="true" ma:displayName="Archived" ma:internalName="Archived">
      <xsd:simpleType>
        <xsd:restriction base="dms:Boolean"/>
      </xsd:simpleType>
    </xsd:element>
    <xsd:element name="MigratedSourceSystemLocation" ma:index="10" nillable="true" ma:displayName="MigratedSourceSystemLocation" ma:hidden="true" ma:internalName="MigratedSourceSystemLocation">
      <xsd:simpleType>
        <xsd:restriction base="dms:Text"/>
      </xsd:simpleType>
    </xsd:element>
    <xsd:element name="JSONPreview" ma:index="11" nillable="true" ma:displayName="JSONPreview" ma:hidden="true" ma:internalName="JSONPreview">
      <xsd:simpleType>
        <xsd:restriction base="dms:Note"/>
      </xsd:simpleType>
    </xsd:element>
    <xsd:element name="MigratedSourceSystemLocationNote" ma:index="12" nillable="true" ma:displayName="MigratedSourceSystemLocationNote" ma:hidden="true" ma:internalName="MigratedSourceSystemLocationNote">
      <xsd:simpleType>
        <xsd:restriction base="dms:Note"/>
      </xsd:simpleType>
    </xsd:element>
    <xsd:element name="MediaServiceMetadata" ma:index="13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6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7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8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aee0b57-a322-45e9-8e24-38de1839965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111568-fa7e-4c01-9031-519e05a26ba5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0d837cf9-c01c-4b0b-8305-210fb7789d92}" ma:internalName="TaxCatchAll" ma:showField="CatchAllData" ma:web="49111568-fa7e-4c01-9031-519e05a26b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ed xmlns="fdeb6669-d464-4701-bd3a-0c342e62f23c" xsi:nil="true"/>
    <MigratedSourceSystemLocation xmlns="fdeb6669-d464-4701-bd3a-0c342e62f23c" xsi:nil="true"/>
    <JSONPreview xmlns="fdeb6669-d464-4701-bd3a-0c342e62f23c" xsi:nil="true"/>
    <SharedDocumentAccessGuid xmlns="fdeb6669-d464-4701-bd3a-0c342e62f23c" xsi:nil="true"/>
    <MigratedSourceSystemLocationNote xmlns="fdeb6669-d464-4701-bd3a-0c342e62f23c" xsi:nil="true"/>
    <TaxCatchAll xmlns="49111568-fa7e-4c01-9031-519e05a26ba5" xsi:nil="true"/>
    <lcf76f155ced4ddcb4097134ff3c332f xmlns="fdeb6669-d464-4701-bd3a-0c342e62f23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08E207-1CE4-49AC-92FB-88DE92FB1A80}"/>
</file>

<file path=customXml/itemProps2.xml><?xml version="1.0" encoding="utf-8"?>
<ds:datastoreItem xmlns:ds="http://schemas.openxmlformats.org/officeDocument/2006/customXml" ds:itemID="{1FF89983-F2BF-4CA9-80F8-3F963466AD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EE8EDD-12F7-493A-BC2C-D26EF1DFA886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fdeb6669-d464-4701-bd3a-0c342e62f23c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</dc:creator>
  <cp:lastModifiedBy>Karen Barnes</cp:lastModifiedBy>
  <dcterms:created xsi:type="dcterms:W3CDTF">2022-02-10T20:45:45Z</dcterms:created>
  <dcterms:modified xsi:type="dcterms:W3CDTF">2022-03-24T00:06:49Z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0x0101003409F7F56125D54F90392E74B6CA87E9</vt:lpwstr>
  </property>
</Properties>
</file>