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sionaryadvisors.sharepoint.com/sites/Clients/Shared Documents/BRAN0105 - Peter Brancourt Superannuation Fund/YE 2020/Compliance &amp; WP/EOY/Workpapers/"/>
    </mc:Choice>
  </mc:AlternateContent>
  <xr:revisionPtr revIDLastSave="0" documentId="8_{67530402-883D-4BE1-8B19-43ADC2DF13CE}" xr6:coauthVersionLast="46" xr6:coauthVersionMax="46" xr10:uidLastSave="{00000000-0000-0000-0000-000000000000}"/>
  <bookViews>
    <workbookView xWindow="-120" yWindow="-120" windowWidth="29040" windowHeight="15840" xr2:uid="{9A6F5717-5AFF-4C7A-B899-EF38413C72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8" i="1"/>
  <c r="E9" i="1"/>
  <c r="E10" i="1"/>
  <c r="E11" i="1"/>
  <c r="E12" i="1"/>
  <c r="E13" i="1"/>
  <c r="E7" i="1"/>
  <c r="C15" i="1"/>
  <c r="D15" i="1"/>
  <c r="D13" i="1"/>
  <c r="D12" i="1"/>
  <c r="D11" i="1"/>
  <c r="D10" i="1"/>
  <c r="D9" i="1"/>
  <c r="D8" i="1"/>
  <c r="D7" i="1"/>
  <c r="I7" i="1"/>
  <c r="C7" i="1"/>
  <c r="B15" i="1"/>
  <c r="B13" i="1"/>
  <c r="B12" i="1"/>
  <c r="B11" i="1"/>
  <c r="B10" i="1"/>
  <c r="B9" i="1"/>
  <c r="B8" i="1"/>
  <c r="B7" i="1"/>
  <c r="I6" i="1"/>
  <c r="E6" i="1"/>
</calcChain>
</file>

<file path=xl/sharedStrings.xml><?xml version="1.0" encoding="utf-8"?>
<sst xmlns="http://schemas.openxmlformats.org/spreadsheetml/2006/main" count="15" uniqueCount="15">
  <si>
    <t>Units 30.6.19</t>
  </si>
  <si>
    <t>Dist</t>
  </si>
  <si>
    <t>Issued</t>
  </si>
  <si>
    <t>Total 30.6.2020</t>
  </si>
  <si>
    <t>Peter Brancourt Super Fund</t>
  </si>
  <si>
    <t>Alan Brancourt Super Fund</t>
  </si>
  <si>
    <t>AV &amp; KP Pollock Super Fund</t>
  </si>
  <si>
    <t>Branscram Family Trust</t>
  </si>
  <si>
    <t>Christopher Brancourt SF</t>
  </si>
  <si>
    <t>Karen Pollock</t>
  </si>
  <si>
    <t>S &amp; D Brancourt Super Fund</t>
  </si>
  <si>
    <t>Stephen Brancourt</t>
  </si>
  <si>
    <t>PACKS UNIT TRUST</t>
  </si>
  <si>
    <t>UNIT RECONCILIATION</t>
  </si>
  <si>
    <t>Y/E 30 JUNE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</si>
</sst>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3D521-223A-4997-A443-B42733C368B7}">
  <dimension ref="A1:I16"/>
  <sheetViews>
    <sheetView tabSelected="1" workbookViewId="0">
      <selection sqref="A1:A3"/>
    </sheetView>
  </sheetViews>
  <sheetFormatPr defaultRowHeight="15" x14ac:dyDescent="0.25"/>
  <cols>
    <col min="1" max="1" width="31" customWidth="1"/>
    <col min="2" max="2" width="17.42578125" customWidth="1"/>
    <col min="5" max="5" width="16.42578125" customWidth="1"/>
  </cols>
  <sheetData>
    <row r="1" spans="1:9" x14ac:dyDescent="0.25">
      <c r="A1" s="1" t="s">
        <v>12</v>
      </c>
    </row>
    <row r="2" spans="1:9" x14ac:dyDescent="0.25">
      <c r="A2" s="1" t="s">
        <v>13</v>
      </c>
    </row>
    <row r="3" spans="1:9" x14ac:dyDescent="0.25">
      <c r="A3" s="1" t="s">
        <v>14</v>
      </c>
    </row>
    <row r="5" spans="1:9" x14ac:dyDescent="0.25">
      <c r="B5" s="1" t="s">
        <v>0</v>
      </c>
      <c r="C5" s="1" t="s">
        <v>1</v>
      </c>
      <c r="D5" s="1" t="s">
        <v>2</v>
      </c>
      <c r="E5" s="1" t="s">
        <v>3</v>
      </c>
    </row>
    <row r="6" spans="1:9" x14ac:dyDescent="0.25">
      <c r="A6" t="s">
        <v>4</v>
      </c>
      <c r="B6">
        <v>1694855.17</v>
      </c>
      <c r="C6">
        <v>56489.71</v>
      </c>
      <c r="D6">
        <v>50806.13</v>
      </c>
      <c r="E6">
        <f>B6+D6</f>
        <v>1745661.2999999998</v>
      </c>
      <c r="I6">
        <f>71489.71/B6</f>
        <v>4.2180424183383178E-2</v>
      </c>
    </row>
    <row r="7" spans="1:9" x14ac:dyDescent="0.25">
      <c r="A7" t="s">
        <v>5</v>
      </c>
      <c r="B7">
        <f>71490/I6</f>
        <v>1694862.0452272082</v>
      </c>
      <c r="C7">
        <f>C6</f>
        <v>56489.71</v>
      </c>
      <c r="D7">
        <f>C7/I7</f>
        <v>50806.13</v>
      </c>
      <c r="E7">
        <f>B7+D7</f>
        <v>1745668.1752272081</v>
      </c>
      <c r="I7">
        <f>C6/D6</f>
        <v>1.111867997031067</v>
      </c>
    </row>
    <row r="8" spans="1:9" x14ac:dyDescent="0.25">
      <c r="A8" t="s">
        <v>6</v>
      </c>
      <c r="B8">
        <f>35171/I6</f>
        <v>833822.81427732739</v>
      </c>
      <c r="C8">
        <v>27800</v>
      </c>
      <c r="D8">
        <f>C8/I7</f>
        <v>25002.968044976686</v>
      </c>
      <c r="E8">
        <f t="shared" ref="E8:E13" si="0">B8+D8</f>
        <v>858825.78232230409</v>
      </c>
    </row>
    <row r="9" spans="1:9" x14ac:dyDescent="0.25">
      <c r="A9" t="s">
        <v>7</v>
      </c>
      <c r="B9">
        <f>16788/I6</f>
        <v>398004.53231604939</v>
      </c>
      <c r="C9">
        <v>13101</v>
      </c>
      <c r="D9">
        <f>C9/I7</f>
        <v>11782.873538030201</v>
      </c>
      <c r="E9">
        <f t="shared" si="0"/>
        <v>409787.40585407958</v>
      </c>
    </row>
    <row r="10" spans="1:9" x14ac:dyDescent="0.25">
      <c r="A10" t="s">
        <v>8</v>
      </c>
      <c r="B10">
        <f>54702/I6</f>
        <v>1296857.5129111586</v>
      </c>
      <c r="C10">
        <v>43389</v>
      </c>
      <c r="D10">
        <f>C10/I7</f>
        <v>39023.517284298323</v>
      </c>
      <c r="E10">
        <f t="shared" si="0"/>
        <v>1335881.0301954569</v>
      </c>
    </row>
    <row r="11" spans="1:9" x14ac:dyDescent="0.25">
      <c r="A11" t="s">
        <v>9</v>
      </c>
      <c r="B11">
        <f>36319/I6</f>
        <v>861039.23094988067</v>
      </c>
      <c r="C11">
        <v>28690</v>
      </c>
      <c r="D11">
        <f>C11/I7</f>
        <v>25803.42277735184</v>
      </c>
      <c r="E11">
        <f t="shared" si="0"/>
        <v>886842.65372723248</v>
      </c>
    </row>
    <row r="12" spans="1:9" x14ac:dyDescent="0.25">
      <c r="A12" t="s">
        <v>10</v>
      </c>
      <c r="B12">
        <f>68412/I6</f>
        <v>1621889.8060999266</v>
      </c>
      <c r="C12">
        <v>55605</v>
      </c>
      <c r="D12">
        <f>C12/I7</f>
        <v>50010.433026652106</v>
      </c>
      <c r="E12">
        <f t="shared" si="0"/>
        <v>1671900.2391265787</v>
      </c>
    </row>
    <row r="13" spans="1:9" x14ac:dyDescent="0.25">
      <c r="A13" t="s">
        <v>11</v>
      </c>
      <c r="B13">
        <f>1123/I6</f>
        <v>26623.724671844378</v>
      </c>
      <c r="C13">
        <v>885</v>
      </c>
      <c r="D13">
        <f>C13/I7</f>
        <v>795.95779567641603</v>
      </c>
      <c r="E13">
        <f t="shared" si="0"/>
        <v>27419.682467520794</v>
      </c>
    </row>
    <row r="15" spans="1:9" ht="15.75" thickBot="1" x14ac:dyDescent="0.3">
      <c r="B15" s="2">
        <f>SUM(B6:B14)</f>
        <v>8427954.836453395</v>
      </c>
      <c r="C15" s="2">
        <f t="shared" ref="C15:D15" si="1">SUM(C6:C14)</f>
        <v>282449.42</v>
      </c>
      <c r="D15" s="2">
        <f t="shared" si="1"/>
        <v>254031.43246698557</v>
      </c>
      <c r="E15" s="2">
        <f>SUM(E6:E14)</f>
        <v>8681986.2689203806</v>
      </c>
    </row>
    <row r="16" spans="1:9" ht="15.75" thickTop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Jillian Dwyer</dc:creator>
  <cp:lastModifiedBy>Jillian Dwyer</cp:lastModifiedBy>
  <dcterms:created xsi:type="dcterms:W3CDTF">2021-05-04T05:21:57Z</dcterms:created>
  <dcterms:modified xsi:type="dcterms:W3CDTF">2021-05-04T05:47:12Z</dcterms:modified>
</cp:coreProperties>
</file>