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OST\HSoft\DOC\DocBase\Clients\WOOD0001\2022\Year End\"/>
    </mc:Choice>
  </mc:AlternateContent>
  <xr:revisionPtr revIDLastSave="0" documentId="13_ncr:1_{4B99E1B5-09B3-46FC-BF3E-C8C983E9EDF7}" xr6:coauthVersionLast="47" xr6:coauthVersionMax="47" xr10:uidLastSave="{00000000-0000-0000-0000-000000000000}"/>
  <bookViews>
    <workbookView xWindow="25080" yWindow="-570" windowWidth="29040" windowHeight="15840" xr2:uid="{9385727B-4C50-4A92-9A25-6390E43215D1}"/>
  </bookViews>
  <sheets>
    <sheet name="Dividends Received" sheetId="1" r:id="rId1"/>
  </sheets>
  <externalReferences>
    <externalReference r:id="rId2"/>
    <externalReference r:id="rId3"/>
    <externalReference r:id="rId4"/>
  </externalReferences>
  <definedNames>
    <definedName name="area">#REF!</definedName>
    <definedName name="BCACR">#REF!</definedName>
    <definedName name="BCACRC">#REF!</definedName>
    <definedName name="BCADR">#REF!</definedName>
    <definedName name="BCADRC">#REF!</definedName>
    <definedName name="BeefNumbers">#REF!,#REF!,#REF!</definedName>
    <definedName name="ChangeInNumbersCurrent">#REF!,#REF!,#REF!,#REF!,#REF!,#REF!,#REF!,#REF!,#REF!,#REF!</definedName>
    <definedName name="ChangeInNumbersLastYear">#REF!,#REF!,#REF!,#REF!,#REF!,#REF!,#REF!,#REF!,#REF!,#REF!</definedName>
    <definedName name="d">#REF!</definedName>
    <definedName name="Date">#REF!</definedName>
    <definedName name="DeerNumbers">#REF!,#REF!,#REF!</definedName>
    <definedName name="edp">[2]AMORT!#REF!</definedName>
    <definedName name="FresianNumbers">#REF!,#REF!,#REF!,#REF!</definedName>
    <definedName name="GoatNumbers">#REF!,#REF!,#REF!,#REF!</definedName>
    <definedName name="HerdTotalCurrent">#REF!,#REF!,#REF!,#REF!,#REF!,#REF!,#REF!,#REF!,#REF!,#REF!</definedName>
    <definedName name="HerdTotalLastYear">#REF!,#REF!,#REF!,#REF!,#REF!,#REF!,#REF!,#REF!,#REF!,#REF!</definedName>
    <definedName name="HPBeefNumbers">#REF!,#REF!,#REF!,#REF!</definedName>
    <definedName name="HPDeerNumbers">#REF!,#REF!,#REF!,#REF!</definedName>
    <definedName name="HPSheepNumbers">#REF!,#REF!,#REF!</definedName>
    <definedName name="JerseyNumbers">#REF!,#REF!,#REF!,#REF!</definedName>
    <definedName name="ly">[2]DATA!#REF!</definedName>
    <definedName name="NSCTotalCurrentYear">#REF!,#REF!,#REF!,#REF!,#REF!,#REF!,#REF!,#REF!,#REF!,#REF!</definedName>
    <definedName name="NSCTotalLastYear">#REF!,#REF!,#REF!,#REF!,#REF!,#REF!,#REF!,#REF!,#REF!,#REF!</definedName>
    <definedName name="_xlnm.Print_Area" localSheetId="0">'Dividends Received'!$A$1:$J$96</definedName>
    <definedName name="Print_Area_MI">#REF!</definedName>
    <definedName name="ProfitLoss">#REF!</definedName>
    <definedName name="Ref">#REF!</definedName>
    <definedName name="Review">'[3]Information Sheet'!$H$24</definedName>
    <definedName name="sdp">[2]AMORT!#REF!</definedName>
    <definedName name="SheepNumbers">#REF!,#REF!,#REF!</definedName>
    <definedName name="TotalHPNumbers">#REF!,#REF!,#REF!,#REF!,#REF!,#REF!,#REF!,#REF!,#REF!,#REF!,#REF!,#REF!</definedName>
    <definedName name="TotalNormalNumbers">#REF!,#REF!,#REF!,#REF!,#REF!,#REF!,#REF!,#REF!,#REF!,#REF!,#REF!,#REF!,#REF!,#REF!,#REF!,#REF!,#REF!,#REF!,#REF!,#REF!,#REF!</definedName>
    <definedName name="WapitiNumbers">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5" i="1" l="1"/>
  <c r="I86" i="1"/>
  <c r="E92" i="1"/>
  <c r="D92" i="1"/>
  <c r="C92" i="1"/>
  <c r="G91" i="1"/>
  <c r="H91" i="1" s="1"/>
  <c r="G90" i="1"/>
  <c r="H90" i="1" s="1"/>
  <c r="G89" i="1"/>
  <c r="G92" i="1" s="1"/>
  <c r="E86" i="1"/>
  <c r="D86" i="1"/>
  <c r="C86" i="1"/>
  <c r="G85" i="1"/>
  <c r="G84" i="1"/>
  <c r="H84" i="1" s="1"/>
  <c r="H86" i="1" s="1"/>
  <c r="G83" i="1"/>
  <c r="H83" i="1" s="1"/>
  <c r="E80" i="1"/>
  <c r="D80" i="1"/>
  <c r="C80" i="1"/>
  <c r="G79" i="1"/>
  <c r="H79" i="1" s="1"/>
  <c r="G78" i="1"/>
  <c r="H78" i="1" s="1"/>
  <c r="G77" i="1"/>
  <c r="E74" i="1"/>
  <c r="D74" i="1"/>
  <c r="C74" i="1"/>
  <c r="G73" i="1"/>
  <c r="H73" i="1" s="1"/>
  <c r="G72" i="1"/>
  <c r="H72" i="1" s="1"/>
  <c r="G71" i="1"/>
  <c r="G74" i="1" s="1"/>
  <c r="G22" i="1"/>
  <c r="H22" i="1" s="1"/>
  <c r="E68" i="1"/>
  <c r="D68" i="1"/>
  <c r="C68" i="1"/>
  <c r="G67" i="1"/>
  <c r="H67" i="1" s="1"/>
  <c r="G66" i="1"/>
  <c r="H66" i="1" s="1"/>
  <c r="G65" i="1"/>
  <c r="G68" i="1" s="1"/>
  <c r="E62" i="1"/>
  <c r="D62" i="1"/>
  <c r="C62" i="1"/>
  <c r="G61" i="1"/>
  <c r="H61" i="1" s="1"/>
  <c r="G60" i="1"/>
  <c r="H60" i="1" s="1"/>
  <c r="G59" i="1"/>
  <c r="H59" i="1" s="1"/>
  <c r="E56" i="1"/>
  <c r="D56" i="1"/>
  <c r="C56" i="1"/>
  <c r="C95" i="1" s="1"/>
  <c r="G55" i="1"/>
  <c r="H55" i="1" s="1"/>
  <c r="G54" i="1"/>
  <c r="H54" i="1" s="1"/>
  <c r="G53" i="1"/>
  <c r="E50" i="1"/>
  <c r="D50" i="1"/>
  <c r="G49" i="1"/>
  <c r="H49" i="1" s="1"/>
  <c r="G48" i="1"/>
  <c r="H48" i="1" s="1"/>
  <c r="G47" i="1"/>
  <c r="H47" i="1" s="1"/>
  <c r="E44" i="1"/>
  <c r="D44" i="1"/>
  <c r="G43" i="1"/>
  <c r="H43" i="1" s="1"/>
  <c r="G42" i="1"/>
  <c r="H42" i="1" s="1"/>
  <c r="G41" i="1"/>
  <c r="H41" i="1" s="1"/>
  <c r="E38" i="1"/>
  <c r="D38" i="1"/>
  <c r="G37" i="1"/>
  <c r="H37" i="1" s="1"/>
  <c r="G36" i="1"/>
  <c r="H36" i="1" s="1"/>
  <c r="G35" i="1"/>
  <c r="H35" i="1" s="1"/>
  <c r="E32" i="1"/>
  <c r="D32" i="1"/>
  <c r="G31" i="1"/>
  <c r="H31" i="1" s="1"/>
  <c r="G30" i="1"/>
  <c r="H30" i="1" s="1"/>
  <c r="G29" i="1"/>
  <c r="H29" i="1" s="1"/>
  <c r="E26" i="1"/>
  <c r="D26" i="1"/>
  <c r="G25" i="1"/>
  <c r="H25" i="1" s="1"/>
  <c r="G24" i="1"/>
  <c r="H24" i="1" s="1"/>
  <c r="G23" i="1"/>
  <c r="E19" i="1"/>
  <c r="D19" i="1"/>
  <c r="G18" i="1"/>
  <c r="H18" i="1" s="1"/>
  <c r="G17" i="1"/>
  <c r="H17" i="1" s="1"/>
  <c r="G16" i="1"/>
  <c r="H16" i="1" s="1"/>
  <c r="E13" i="1"/>
  <c r="D13" i="1"/>
  <c r="G12" i="1"/>
  <c r="H12" i="1" s="1"/>
  <c r="G11" i="1"/>
  <c r="H11" i="1" s="1"/>
  <c r="G10" i="1"/>
  <c r="A7" i="1"/>
  <c r="G86" i="1" l="1"/>
  <c r="G80" i="1"/>
  <c r="H85" i="1"/>
  <c r="E95" i="1"/>
  <c r="D95" i="1"/>
  <c r="H89" i="1"/>
  <c r="H92" i="1" s="1"/>
  <c r="H77" i="1"/>
  <c r="H80" i="1" s="1"/>
  <c r="H71" i="1"/>
  <c r="H74" i="1" s="1"/>
  <c r="G26" i="1"/>
  <c r="G56" i="1"/>
  <c r="H62" i="1"/>
  <c r="G38" i="1"/>
  <c r="G32" i="1"/>
  <c r="G62" i="1"/>
  <c r="G50" i="1"/>
  <c r="H38" i="1"/>
  <c r="H32" i="1"/>
  <c r="H53" i="1"/>
  <c r="H56" i="1" s="1"/>
  <c r="G19" i="1"/>
  <c r="H50" i="1"/>
  <c r="H19" i="1"/>
  <c r="H44" i="1"/>
  <c r="G44" i="1"/>
  <c r="H65" i="1"/>
  <c r="H68" i="1" s="1"/>
  <c r="H10" i="1"/>
  <c r="H23" i="1"/>
  <c r="H26" i="1" s="1"/>
  <c r="G13" i="1"/>
  <c r="H13" i="1" l="1"/>
  <c r="H95" i="1" s="1"/>
</calcChain>
</file>

<file path=xl/sharedStrings.xml><?xml version="1.0" encoding="utf-8"?>
<sst xmlns="http://schemas.openxmlformats.org/spreadsheetml/2006/main" count="173" uniqueCount="39">
  <si>
    <t>The Macro Group</t>
  </si>
  <si>
    <t>Client:</t>
  </si>
  <si>
    <t>Client Code</t>
  </si>
  <si>
    <t>Workpaper</t>
  </si>
  <si>
    <t>Prepared:</t>
  </si>
  <si>
    <t>Date :</t>
  </si>
  <si>
    <t>Period</t>
  </si>
  <si>
    <t>Reviewed:</t>
  </si>
  <si>
    <t>Date</t>
  </si>
  <si>
    <t>Company</t>
  </si>
  <si>
    <t>Number</t>
  </si>
  <si>
    <t>Unfranked</t>
  </si>
  <si>
    <t>Franked</t>
  </si>
  <si>
    <t>Imp Rate</t>
  </si>
  <si>
    <t>Imp Credit</t>
  </si>
  <si>
    <t>Total</t>
  </si>
  <si>
    <t>REF</t>
  </si>
  <si>
    <t>Total Dividends</t>
  </si>
  <si>
    <t>Woodvale SMSF</t>
  </si>
  <si>
    <t>WOOD0001</t>
  </si>
  <si>
    <t>Dividends Received</t>
  </si>
  <si>
    <t>30 June 2022</t>
  </si>
  <si>
    <t>Melina Beresford</t>
  </si>
  <si>
    <t>ANZ</t>
  </si>
  <si>
    <t>Beacon Lighting</t>
  </si>
  <si>
    <t>CBA</t>
  </si>
  <si>
    <t>Endeavour Group</t>
  </si>
  <si>
    <t>Inghams</t>
  </si>
  <si>
    <t>IPH Limited</t>
  </si>
  <si>
    <t>Macquarie Group</t>
  </si>
  <si>
    <t>NAB</t>
  </si>
  <si>
    <t>QBE</t>
  </si>
  <si>
    <t>Rio Tinto</t>
  </si>
  <si>
    <t>Woolworths Group</t>
  </si>
  <si>
    <t>BHP</t>
  </si>
  <si>
    <t>Magellan</t>
  </si>
  <si>
    <t>Withholding Tax</t>
  </si>
  <si>
    <t>Woodside</t>
  </si>
  <si>
    <t>[239] - Dividend Statements.pdf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</si>
</sst>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#,##0.00;\(###0.00\)"/>
    <numFmt numFmtId="166" formatCode="d/m/yy;@"/>
    <numFmt numFmtId="167" formatCode="0.0%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4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6"/>
      <name val="Times New Roman"/>
      <family val="1"/>
    </font>
    <font>
      <i/>
      <sz val="1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43" fontId="2" fillId="0" borderId="1" xfId="2" applyNumberFormat="1" applyFont="1" applyBorder="1" applyAlignment="1" applyProtection="1">
      <alignment horizontal="center"/>
    </xf>
    <xf numFmtId="43" fontId="2" fillId="0" borderId="2" xfId="2" applyNumberFormat="1" applyFont="1" applyBorder="1" applyAlignment="1" applyProtection="1">
      <alignment horizontal="center"/>
    </xf>
    <xf numFmtId="4" fontId="4" fillId="0" borderId="0" xfId="3" applyNumberFormat="1" applyFont="1" applyBorder="1" applyAlignment="1">
      <alignment horizontal="center"/>
    </xf>
    <xf numFmtId="4" fontId="5" fillId="0" borderId="0" xfId="3" applyNumberFormat="1" applyFont="1" applyBorder="1" applyAlignment="1">
      <alignment horizontal="center"/>
    </xf>
    <xf numFmtId="4" fontId="5" fillId="0" borderId="0" xfId="4" applyNumberFormat="1" applyFont="1" applyAlignment="1">
      <alignment horizontal="center"/>
    </xf>
    <xf numFmtId="0" fontId="5" fillId="0" borderId="0" xfId="4" applyFont="1" applyAlignment="1">
      <alignment horizontal="center"/>
    </xf>
    <xf numFmtId="43" fontId="4" fillId="0" borderId="0" xfId="4" applyNumberFormat="1" applyFont="1"/>
    <xf numFmtId="43" fontId="5" fillId="0" borderId="0" xfId="5" applyNumberFormat="1" applyFont="1" applyBorder="1" applyAlignment="1" applyProtection="1"/>
    <xf numFmtId="1" fontId="4" fillId="0" borderId="0" xfId="3" applyNumberFormat="1" applyFont="1" applyBorder="1" applyAlignment="1">
      <alignment horizontal="center"/>
    </xf>
    <xf numFmtId="4" fontId="4" fillId="0" borderId="0" xfId="4" applyNumberFormat="1" applyFont="1" applyAlignment="1">
      <alignment horizontal="center"/>
    </xf>
    <xf numFmtId="43" fontId="4" fillId="0" borderId="3" xfId="0" applyNumberFormat="1" applyFont="1" applyBorder="1"/>
    <xf numFmtId="0" fontId="4" fillId="0" borderId="4" xfId="4" applyFont="1" applyBorder="1"/>
    <xf numFmtId="1" fontId="7" fillId="0" borderId="0" xfId="3" applyNumberFormat="1" applyFont="1" applyBorder="1" applyAlignment="1">
      <alignment horizontal="center"/>
    </xf>
    <xf numFmtId="4" fontId="7" fillId="0" borderId="0" xfId="3" quotePrefix="1" applyNumberFormat="1" applyFont="1" applyBorder="1" applyAlignment="1" applyProtection="1">
      <alignment horizontal="center"/>
    </xf>
    <xf numFmtId="43" fontId="4" fillId="0" borderId="5" xfId="0" applyNumberFormat="1" applyFont="1" applyBorder="1"/>
    <xf numFmtId="15" fontId="4" fillId="0" borderId="5" xfId="3" quotePrefix="1" applyNumberFormat="1" applyFont="1" applyBorder="1" applyAlignment="1"/>
    <xf numFmtId="4" fontId="4" fillId="0" borderId="5" xfId="4" applyNumberFormat="1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43" fontId="4" fillId="0" borderId="6" xfId="0" applyNumberFormat="1" applyFont="1" applyBorder="1"/>
    <xf numFmtId="0" fontId="4" fillId="0" borderId="7" xfId="4" applyFont="1" applyBorder="1"/>
    <xf numFmtId="43" fontId="4" fillId="0" borderId="0" xfId="0" applyNumberFormat="1" applyFont="1"/>
    <xf numFmtId="0" fontId="4" fillId="0" borderId="0" xfId="3" applyNumberFormat="1" applyFont="1" applyBorder="1" applyAlignment="1"/>
    <xf numFmtId="14" fontId="4" fillId="0" borderId="7" xfId="4" applyNumberFormat="1" applyFont="1" applyBorder="1" applyAlignment="1">
      <alignment horizontal="center"/>
    </xf>
    <xf numFmtId="0" fontId="5" fillId="0" borderId="0" xfId="4" quotePrefix="1" applyFont="1" applyAlignment="1">
      <alignment horizontal="center"/>
    </xf>
    <xf numFmtId="43" fontId="4" fillId="0" borderId="8" xfId="0" applyNumberFormat="1" applyFont="1" applyBorder="1"/>
    <xf numFmtId="15" fontId="4" fillId="0" borderId="9" xfId="4" quotePrefix="1" applyNumberFormat="1" applyFont="1" applyBorder="1"/>
    <xf numFmtId="4" fontId="7" fillId="0" borderId="0" xfId="3" quotePrefix="1" applyNumberFormat="1" applyFont="1" applyBorder="1" applyAlignment="1">
      <alignment horizontal="center"/>
    </xf>
    <xf numFmtId="43" fontId="4" fillId="0" borderId="10" xfId="0" applyNumberFormat="1" applyFont="1" applyBorder="1"/>
    <xf numFmtId="0" fontId="4" fillId="0" borderId="10" xfId="3" applyNumberFormat="1" applyFont="1" applyBorder="1" applyAlignment="1"/>
    <xf numFmtId="0" fontId="5" fillId="0" borderId="9" xfId="4" applyFont="1" applyBorder="1" applyAlignment="1">
      <alignment horizontal="center"/>
    </xf>
    <xf numFmtId="15" fontId="4" fillId="0" borderId="0" xfId="4" quotePrefix="1" applyNumberFormat="1" applyFont="1"/>
    <xf numFmtId="4" fontId="4" fillId="0" borderId="0" xfId="4" quotePrefix="1" applyNumberFormat="1" applyFont="1" applyAlignment="1">
      <alignment horizontal="center"/>
    </xf>
    <xf numFmtId="165" fontId="8" fillId="0" borderId="0" xfId="4" applyNumberFormat="1" applyFont="1" applyAlignment="1">
      <alignment horizontal="left" vertical="center"/>
    </xf>
    <xf numFmtId="43" fontId="4" fillId="0" borderId="0" xfId="4" applyNumberFormat="1" applyFont="1" applyAlignment="1">
      <alignment vertical="center"/>
    </xf>
    <xf numFmtId="1" fontId="9" fillId="0" borderId="0" xfId="3" applyNumberFormat="1" applyFont="1" applyBorder="1" applyAlignment="1">
      <alignment horizontal="center" vertical="center"/>
    </xf>
    <xf numFmtId="4" fontId="9" fillId="0" borderId="0" xfId="3" applyNumberFormat="1" applyFont="1" applyBorder="1" applyAlignment="1">
      <alignment horizontal="center" vertical="center"/>
    </xf>
    <xf numFmtId="4" fontId="9" fillId="0" borderId="0" xfId="4" quotePrefix="1" applyNumberFormat="1" applyFont="1" applyAlignment="1">
      <alignment horizontal="center" vertical="center"/>
    </xf>
    <xf numFmtId="4" fontId="9" fillId="0" borderId="0" xfId="4" applyNumberFormat="1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165" fontId="9" fillId="0" borderId="0" xfId="4" applyNumberFormat="1" applyFont="1" applyAlignment="1">
      <alignment horizontal="right" vertical="center"/>
    </xf>
    <xf numFmtId="165" fontId="9" fillId="0" borderId="0" xfId="4" applyNumberFormat="1" applyFont="1" applyAlignment="1">
      <alignment horizontal="left" vertical="center"/>
    </xf>
    <xf numFmtId="0" fontId="5" fillId="2" borderId="11" xfId="4" applyFont="1" applyFill="1" applyBorder="1" applyAlignment="1">
      <alignment horizontal="center" vertical="center" wrapText="1"/>
    </xf>
    <xf numFmtId="1" fontId="5" fillId="2" borderId="11" xfId="3" applyNumberFormat="1" applyFont="1" applyFill="1" applyBorder="1" applyAlignment="1">
      <alignment horizontal="center" vertical="center" wrapText="1"/>
    </xf>
    <xf numFmtId="4" fontId="5" fillId="2" borderId="11" xfId="3" applyNumberFormat="1" applyFont="1" applyFill="1" applyBorder="1" applyAlignment="1">
      <alignment horizontal="center" vertical="center" wrapText="1"/>
    </xf>
    <xf numFmtId="4" fontId="5" fillId="2" borderId="11" xfId="4" applyNumberFormat="1" applyFont="1" applyFill="1" applyBorder="1" applyAlignment="1">
      <alignment horizontal="center" vertical="center" wrapText="1"/>
    </xf>
    <xf numFmtId="166" fontId="4" fillId="0" borderId="12" xfId="4" applyNumberFormat="1" applyFont="1" applyBorder="1" applyAlignment="1">
      <alignment horizontal="left"/>
    </xf>
    <xf numFmtId="0" fontId="4" fillId="0" borderId="12" xfId="4" applyFont="1" applyBorder="1" applyAlignment="1">
      <alignment horizontal="left"/>
    </xf>
    <xf numFmtId="164" fontId="4" fillId="0" borderId="12" xfId="3" applyFont="1" applyBorder="1" applyAlignment="1">
      <alignment horizontal="center"/>
    </xf>
    <xf numFmtId="167" fontId="4" fillId="3" borderId="12" xfId="1" applyNumberFormat="1" applyFont="1" applyFill="1" applyBorder="1" applyAlignment="1">
      <alignment horizontal="center"/>
    </xf>
    <xf numFmtId="164" fontId="4" fillId="4" borderId="12" xfId="3" applyFont="1" applyFill="1" applyBorder="1" applyAlignment="1">
      <alignment horizontal="center"/>
    </xf>
    <xf numFmtId="0" fontId="5" fillId="0" borderId="11" xfId="4" applyFont="1" applyBorder="1" applyAlignment="1">
      <alignment horizontal="center"/>
    </xf>
    <xf numFmtId="166" fontId="4" fillId="0" borderId="11" xfId="4" applyNumberFormat="1" applyFont="1" applyBorder="1" applyAlignment="1">
      <alignment horizontal="left"/>
    </xf>
    <xf numFmtId="0" fontId="4" fillId="0" borderId="11" xfId="4" applyFont="1" applyBorder="1" applyAlignment="1">
      <alignment horizontal="left"/>
    </xf>
    <xf numFmtId="164" fontId="4" fillId="0" borderId="11" xfId="3" applyFont="1" applyBorder="1" applyAlignment="1">
      <alignment horizontal="center"/>
    </xf>
    <xf numFmtId="166" fontId="4" fillId="0" borderId="6" xfId="4" applyNumberFormat="1" applyFont="1" applyBorder="1" applyAlignment="1">
      <alignment horizontal="left"/>
    </xf>
    <xf numFmtId="0" fontId="4" fillId="0" borderId="0" xfId="4" applyFont="1" applyAlignment="1">
      <alignment horizontal="left"/>
    </xf>
    <xf numFmtId="164" fontId="4" fillId="4" borderId="11" xfId="3" applyFont="1" applyFill="1" applyBorder="1" applyAlignment="1">
      <alignment horizontal="center"/>
    </xf>
    <xf numFmtId="164" fontId="4" fillId="3" borderId="11" xfId="3" applyFont="1" applyFill="1" applyBorder="1" applyAlignment="1">
      <alignment horizontal="center"/>
    </xf>
    <xf numFmtId="1" fontId="4" fillId="0" borderId="0" xfId="3" applyNumberFormat="1" applyFont="1" applyFill="1" applyBorder="1" applyAlignment="1">
      <alignment horizontal="center"/>
    </xf>
    <xf numFmtId="4" fontId="4" fillId="0" borderId="0" xfId="3" applyNumberFormat="1" applyFont="1" applyFill="1" applyBorder="1" applyAlignment="1">
      <alignment horizontal="center"/>
    </xf>
    <xf numFmtId="4" fontId="4" fillId="3" borderId="0" xfId="4" applyNumberFormat="1" applyFont="1" applyFill="1" applyAlignment="1">
      <alignment horizontal="center"/>
    </xf>
    <xf numFmtId="0" fontId="8" fillId="0" borderId="7" xfId="4" applyFont="1" applyBorder="1" applyAlignment="1">
      <alignment horizontal="center" vertical="center"/>
    </xf>
    <xf numFmtId="4" fontId="5" fillId="3" borderId="11" xfId="4" applyNumberFormat="1" applyFont="1" applyFill="1" applyBorder="1" applyAlignment="1">
      <alignment horizontal="center" vertical="center" wrapText="1"/>
    </xf>
    <xf numFmtId="165" fontId="9" fillId="0" borderId="6" xfId="4" applyNumberFormat="1" applyFont="1" applyBorder="1" applyAlignment="1">
      <alignment horizontal="right" vertical="center"/>
    </xf>
    <xf numFmtId="4" fontId="9" fillId="0" borderId="0" xfId="3" quotePrefix="1" applyNumberFormat="1" applyFont="1" applyBorder="1" applyAlignment="1">
      <alignment horizontal="center" vertical="center"/>
    </xf>
    <xf numFmtId="4" fontId="9" fillId="3" borderId="0" xfId="4" applyNumberFormat="1" applyFont="1" applyFill="1" applyAlignment="1">
      <alignment horizontal="center" vertical="center"/>
    </xf>
    <xf numFmtId="4" fontId="9" fillId="3" borderId="0" xfId="4" quotePrefix="1" applyNumberFormat="1" applyFont="1" applyFill="1" applyAlignment="1">
      <alignment horizontal="center" vertical="center"/>
    </xf>
    <xf numFmtId="4" fontId="4" fillId="3" borderId="0" xfId="3" applyNumberFormat="1" applyFont="1" applyFill="1" applyBorder="1" applyAlignment="1">
      <alignment horizontal="center"/>
    </xf>
    <xf numFmtId="164" fontId="4" fillId="5" borderId="0" xfId="3" applyFont="1" applyFill="1" applyBorder="1" applyAlignment="1">
      <alignment horizontal="center"/>
    </xf>
    <xf numFmtId="0" fontId="5" fillId="5" borderId="4" xfId="4" applyFont="1" applyFill="1" applyBorder="1" applyAlignment="1">
      <alignment horizontal="center"/>
    </xf>
    <xf numFmtId="0" fontId="5" fillId="5" borderId="7" xfId="4" applyFont="1" applyFill="1" applyBorder="1" applyAlignment="1">
      <alignment horizontal="center"/>
    </xf>
    <xf numFmtId="165" fontId="8" fillId="0" borderId="1" xfId="4" applyNumberFormat="1" applyFont="1" applyBorder="1" applyAlignment="1">
      <alignment horizontal="left" vertical="center"/>
    </xf>
    <xf numFmtId="165" fontId="8" fillId="0" borderId="2" xfId="4" applyNumberFormat="1" applyFont="1" applyBorder="1" applyAlignment="1">
      <alignment horizontal="right" vertical="center"/>
    </xf>
    <xf numFmtId="164" fontId="8" fillId="4" borderId="11" xfId="3" applyFont="1" applyFill="1" applyBorder="1" applyAlignment="1">
      <alignment horizontal="center" vertical="center"/>
    </xf>
    <xf numFmtId="165" fontId="9" fillId="0" borderId="8" xfId="4" applyNumberFormat="1" applyFont="1" applyBorder="1" applyAlignment="1">
      <alignment horizontal="right" vertical="center"/>
    </xf>
    <xf numFmtId="165" fontId="9" fillId="0" borderId="10" xfId="4" applyNumberFormat="1" applyFont="1" applyBorder="1" applyAlignment="1">
      <alignment horizontal="right" vertical="center"/>
    </xf>
    <xf numFmtId="1" fontId="9" fillId="0" borderId="10" xfId="3" applyNumberFormat="1" applyFont="1" applyBorder="1" applyAlignment="1">
      <alignment horizontal="center" vertical="center"/>
    </xf>
    <xf numFmtId="4" fontId="9" fillId="0" borderId="10" xfId="3" applyNumberFormat="1" applyFont="1" applyBorder="1" applyAlignment="1">
      <alignment horizontal="center" vertical="center"/>
    </xf>
    <xf numFmtId="4" fontId="9" fillId="0" borderId="10" xfId="4" applyNumberFormat="1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1" fontId="4" fillId="0" borderId="0" xfId="3" applyNumberFormat="1" applyFont="1" applyAlignment="1">
      <alignment horizontal="center"/>
    </xf>
    <xf numFmtId="4" fontId="4" fillId="0" borderId="0" xfId="3" applyNumberFormat="1" applyFont="1" applyAlignment="1">
      <alignment horizontal="center"/>
    </xf>
    <xf numFmtId="43" fontId="1" fillId="0" borderId="0" xfId="2" applyNumberFormat="1" applyAlignment="1" applyProtection="1">
      <alignment vertical="center"/>
    </xf>
  </cellXfs>
  <cellStyles count="6">
    <cellStyle name="Comma 2" xfId="3" xr:uid="{D58E4CEB-0E93-4FC1-A083-DC0627A63941}"/>
    <cellStyle name="Hyperlink" xfId="2" builtinId="8"/>
    <cellStyle name="Hyperlink_WT Workpaper template" xfId="5" xr:uid="{B5A7FD3C-B807-4279-A42B-14E1AF441AA8}"/>
    <cellStyle name="Normal" xfId="0" builtinId="0"/>
    <cellStyle name="Normal 2" xfId="4" xr:uid="{507209AD-7510-4BD0-8D41-DB83691B0359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OST\HSoft\DOC\DocBase\!Macro%20Group\Step%204%20-%20Preparation\WorkPapers\2022\Biz%20ITR%20v1%202022%20-%20CLIENT%20CODE.xlsx" TargetMode="External"/><Relationship Id="rId1" Type="http://schemas.openxmlformats.org/officeDocument/2006/relationships/externalLinkPath" Target="/DOC/DocBase/!Macro%20Group/Step%204%20-%20Preparation/WorkPapers/2022/Biz%20ITR%20v1%202022%20-%20CLIENT%20COD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SWIN2K\BOS\windows\TEMP\Accountants%20Time%20Saver%20Package%20Series%201%20V97\1.%20Rule%20of%2078%20Loan%20Amortiza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us%20other%20files\Bates%20Weston%20-%20Standard%20Working%20Pap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 and Structure"/>
      <sheetName val="Allocation of Firm's Profits"/>
      <sheetName val="Queries &amp; Review Points"/>
      <sheetName val="Tax Reconciliation - Company"/>
      <sheetName val="Tax Reconciliation -Strader"/>
      <sheetName val="Tax Reconciliation -Trust"/>
      <sheetName val="P&amp;L Reconciliation"/>
      <sheetName val="Cash at Bank"/>
      <sheetName val="Prepayments"/>
      <sheetName val="Investments Held"/>
      <sheetName val="Acquisition Costs"/>
      <sheetName val="Deposits"/>
      <sheetName val="Other Assets - 1"/>
      <sheetName val="Loss Carry Back Tax Offset "/>
      <sheetName val="Corporate Tax Rate"/>
      <sheetName val="Corporate Imputation Rate"/>
      <sheetName val="Employee Loan - FBT"/>
      <sheetName val="Shareholder loan Credit Balance"/>
      <sheetName val="Shareholder Loan - Div 7A 2019"/>
      <sheetName val="Distributable Surplus"/>
      <sheetName val="Shareholder Loan - Div 7A 2020"/>
      <sheetName val="Shareholder Loan - Div 7A 2021"/>
      <sheetName val="GST Rec"/>
      <sheetName val="BAS reconciliation"/>
      <sheetName val="Superannuation Payable"/>
      <sheetName val="Loans - Bank"/>
      <sheetName val="Bill Facilities"/>
      <sheetName val="Tax Payable"/>
      <sheetName val="Capital Gains"/>
      <sheetName val="Capital Gains- Shares"/>
      <sheetName val="Managed Funds"/>
      <sheetName val="Salary and Wages"/>
      <sheetName val="Dividends Received"/>
      <sheetName val="FBT Contributions"/>
      <sheetName val="Disposal Lux Car - Pooled"/>
      <sheetName val="Disposal Lux Car - Not Pooled"/>
      <sheetName val="Rental Income - Unit 1"/>
      <sheetName val="Rental Income - Unit 2"/>
      <sheetName val="Rental Income - Unit 3"/>
      <sheetName val="Other Income"/>
      <sheetName val="Goods for own use"/>
      <sheetName val="Insurance"/>
      <sheetName val="Motor Vehicle"/>
      <sheetName val="Motor Vehicle (Multiple)"/>
      <sheetName val="Car purchase work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ATA"/>
      <sheetName val="AMORT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tion Sheet"/>
      <sheetName val="Working Papers Index"/>
      <sheetName val="Working Papers Index (2)"/>
      <sheetName val="Alterations &lt;A23&gt;"/>
      <sheetName val="File Storage Checklist &lt;A24&gt;"/>
      <sheetName val="Notes &lt;A28&gt;"/>
      <sheetName val="Notes &lt;A28&gt; (2)"/>
      <sheetName val="F A Lead Sch. &lt;E1&gt;"/>
      <sheetName val="F A Additons &lt;E6&gt;"/>
      <sheetName val="F A Disposals &lt;E7&gt;"/>
      <sheetName val="Debtors Lead Sch &lt;H1&gt; "/>
      <sheetName val="SL Control &lt;H50&gt;"/>
      <sheetName val="Bank Rec &lt;I6&gt;"/>
      <sheetName val="Bank Control &lt;I50&gt;"/>
      <sheetName val="Cash Account &lt;I60&gt; "/>
      <sheetName val="Simplex Cashbook Sum"/>
      <sheetName val="Simplex Payments"/>
      <sheetName val="Creditors Lead Sch &lt;J1&gt;"/>
      <sheetName val="Hire Purchase Summary &lt;J9&gt;"/>
      <sheetName val="Hire Purchase &lt;J9-1&gt;"/>
      <sheetName val="P L Control &lt;J50&gt;"/>
      <sheetName val="Capital Introduced &lt;L6&gt;"/>
      <sheetName val="Drawings Analysis &lt;L7&gt;"/>
      <sheetName val="Recon of wage cost to nom &lt;M7&gt;"/>
      <sheetName val="PAYE and Net Wages cont. &lt;M50&gt;"/>
      <sheetName val="Journal Adjustments &lt;N6&gt;"/>
      <sheetName val="VAT Turnover Rec &lt;O1&gt;"/>
      <sheetName val="VAT Control &lt;O50&gt;"/>
      <sheetName val="VAT Returns Summary &lt;O51&gt;"/>
      <sheetName val="Standard Working Paper"/>
      <sheetName val="Standard Working Paper (2)"/>
    </sheetNames>
    <sheetDataSet>
      <sheetData sheetId="0" refreshError="1">
        <row r="24">
          <cell r="H24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%5b239%5d%20-%20Dividend%20Statement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4EA7F-9857-40EA-BE61-55486B0C4A1F}">
  <sheetPr>
    <pageSetUpPr fitToPage="1"/>
  </sheetPr>
  <dimension ref="A1:J96"/>
  <sheetViews>
    <sheetView showGridLines="0" tabSelected="1" topLeftCell="A80" zoomScale="98" zoomScaleNormal="98" zoomScaleSheetLayoutView="100" workbookViewId="0">
      <selection activeCell="G100" sqref="G100:G103"/>
    </sheetView>
  </sheetViews>
  <sheetFormatPr defaultColWidth="9.140625" defaultRowHeight="15" x14ac:dyDescent="0.25"/>
  <cols>
    <col min="1" max="1" width="17" style="7" customWidth="1"/>
    <col min="2" max="2" width="21.140625" style="7" customWidth="1"/>
    <col min="3" max="3" width="14.85546875" style="81" customWidth="1"/>
    <col min="4" max="4" width="15.5703125" style="82" customWidth="1"/>
    <col min="5" max="5" width="16.7109375" style="10" customWidth="1"/>
    <col min="6" max="6" width="10.140625" style="10" customWidth="1"/>
    <col min="7" max="7" width="16.140625" style="10" customWidth="1"/>
    <col min="8" max="8" width="16.28515625" style="10" customWidth="1"/>
    <col min="9" max="9" width="24.5703125" style="6" customWidth="1"/>
    <col min="10" max="10" width="5.85546875" style="7" customWidth="1"/>
    <col min="11" max="11" width="10.42578125" style="7" customWidth="1"/>
    <col min="12" max="16384" width="9.140625" style="7"/>
  </cols>
  <sheetData>
    <row r="1" spans="1:10" ht="19.899999999999999" customHeight="1" x14ac:dyDescent="0.3">
      <c r="A1" s="1" t="s">
        <v>0</v>
      </c>
      <c r="B1" s="2"/>
      <c r="C1" s="3"/>
      <c r="D1" s="4"/>
      <c r="E1" s="5"/>
      <c r="F1" s="5"/>
      <c r="G1" s="5"/>
      <c r="H1" s="5"/>
      <c r="J1" s="6"/>
    </row>
    <row r="2" spans="1:10" ht="27" customHeight="1" x14ac:dyDescent="0.25">
      <c r="A2" s="8"/>
      <c r="C2" s="9"/>
      <c r="D2" s="3"/>
    </row>
    <row r="3" spans="1:10" ht="14.25" customHeight="1" x14ac:dyDescent="0.25">
      <c r="A3" s="11" t="s">
        <v>1</v>
      </c>
      <c r="B3" s="12" t="s">
        <v>18</v>
      </c>
      <c r="C3" s="13"/>
      <c r="D3" s="14"/>
      <c r="E3" s="11" t="s">
        <v>2</v>
      </c>
      <c r="F3" s="15" t="s">
        <v>19</v>
      </c>
      <c r="G3" s="16">
        <v>44742</v>
      </c>
      <c r="H3" s="17"/>
      <c r="I3" s="18"/>
    </row>
    <row r="4" spans="1:10" ht="14.25" customHeight="1" x14ac:dyDescent="0.25">
      <c r="A4" s="19" t="s">
        <v>3</v>
      </c>
      <c r="B4" s="20" t="s">
        <v>20</v>
      </c>
      <c r="C4" s="13"/>
      <c r="D4" s="14"/>
      <c r="E4" s="19" t="s">
        <v>4</v>
      </c>
      <c r="F4" s="21" t="s">
        <v>22</v>
      </c>
      <c r="G4" s="22"/>
      <c r="H4" s="21" t="s">
        <v>5</v>
      </c>
      <c r="I4" s="23">
        <v>45021</v>
      </c>
      <c r="J4" s="24"/>
    </row>
    <row r="5" spans="1:10" ht="14.25" customHeight="1" x14ac:dyDescent="0.25">
      <c r="A5" s="25" t="s">
        <v>6</v>
      </c>
      <c r="B5" s="26" t="s">
        <v>21</v>
      </c>
      <c r="C5" s="13"/>
      <c r="D5" s="27"/>
      <c r="E5" s="25" t="s">
        <v>7</v>
      </c>
      <c r="F5" s="28"/>
      <c r="G5" s="29"/>
      <c r="H5" s="28" t="s">
        <v>5</v>
      </c>
      <c r="I5" s="30"/>
    </row>
    <row r="6" spans="1:10" ht="14.25" customHeight="1" x14ac:dyDescent="0.25">
      <c r="B6" s="31"/>
      <c r="C6" s="13"/>
      <c r="D6" s="27"/>
      <c r="E6" s="32"/>
      <c r="F6" s="32"/>
    </row>
    <row r="7" spans="1:10" s="34" customFormat="1" ht="13.5" customHeight="1" x14ac:dyDescent="0.2">
      <c r="A7" s="33" t="str">
        <f>B4</f>
        <v>Dividends Received</v>
      </c>
      <c r="B7" s="83" t="s">
        <v>38</v>
      </c>
      <c r="C7" s="35"/>
      <c r="D7" s="36"/>
      <c r="E7" s="37"/>
      <c r="F7" s="37"/>
      <c r="G7" s="38"/>
      <c r="H7" s="38"/>
      <c r="I7" s="39"/>
      <c r="J7" s="40"/>
    </row>
    <row r="8" spans="1:10" s="34" customFormat="1" ht="13.5" customHeight="1" x14ac:dyDescent="0.2">
      <c r="A8" s="40"/>
      <c r="B8" s="41"/>
      <c r="C8" s="35"/>
      <c r="D8" s="36"/>
      <c r="E8" s="38"/>
      <c r="F8" s="38"/>
      <c r="G8" s="38"/>
      <c r="H8" s="38"/>
      <c r="I8" s="39"/>
      <c r="J8" s="40"/>
    </row>
    <row r="9" spans="1:10" s="34" customFormat="1" ht="13.5" customHeight="1" x14ac:dyDescent="0.2">
      <c r="A9" s="42" t="s">
        <v>8</v>
      </c>
      <c r="B9" s="42" t="s">
        <v>9</v>
      </c>
      <c r="C9" s="43" t="s">
        <v>10</v>
      </c>
      <c r="D9" s="44" t="s">
        <v>11</v>
      </c>
      <c r="E9" s="45" t="s">
        <v>12</v>
      </c>
      <c r="F9" s="45" t="s">
        <v>13</v>
      </c>
      <c r="G9" s="45" t="s">
        <v>14</v>
      </c>
      <c r="H9" s="45" t="s">
        <v>15</v>
      </c>
      <c r="I9" s="42" t="s">
        <v>16</v>
      </c>
    </row>
    <row r="10" spans="1:10" s="34" customFormat="1" ht="13.5" customHeight="1" x14ac:dyDescent="0.25">
      <c r="A10" s="46">
        <v>44378</v>
      </c>
      <c r="B10" s="47" t="s">
        <v>23</v>
      </c>
      <c r="C10" s="48"/>
      <c r="D10" s="48">
        <v>0</v>
      </c>
      <c r="E10" s="48">
        <v>6731.9</v>
      </c>
      <c r="F10" s="49">
        <v>0.3</v>
      </c>
      <c r="G10" s="50">
        <f>E10*(F10/(1-F10))</f>
        <v>2885.1</v>
      </c>
      <c r="H10" s="50">
        <f>D10+E10+G10</f>
        <v>9617</v>
      </c>
      <c r="I10" s="51"/>
    </row>
    <row r="11" spans="1:10" s="34" customFormat="1" ht="13.5" customHeight="1" x14ac:dyDescent="0.25">
      <c r="A11" s="52">
        <v>44546</v>
      </c>
      <c r="B11" s="53" t="s">
        <v>23</v>
      </c>
      <c r="C11" s="54"/>
      <c r="D11" s="54">
        <v>0</v>
      </c>
      <c r="E11" s="54">
        <v>6924.24</v>
      </c>
      <c r="F11" s="49">
        <v>0.3</v>
      </c>
      <c r="G11" s="50">
        <f>E11*(F11/(1-F11))</f>
        <v>2967.5314285714285</v>
      </c>
      <c r="H11" s="50">
        <f>D11+E11+G11</f>
        <v>9891.7714285714283</v>
      </c>
      <c r="I11" s="51"/>
    </row>
    <row r="12" spans="1:10" s="34" customFormat="1" ht="13.5" customHeight="1" x14ac:dyDescent="0.25">
      <c r="A12" s="52"/>
      <c r="B12" s="53"/>
      <c r="C12" s="54"/>
      <c r="D12" s="54"/>
      <c r="E12" s="54"/>
      <c r="F12" s="49">
        <v>0.3</v>
      </c>
      <c r="G12" s="50">
        <f>E12*(F12/(1-F12))</f>
        <v>0</v>
      </c>
      <c r="H12" s="50">
        <f>D12+E12+G12</f>
        <v>0</v>
      </c>
      <c r="I12" s="51"/>
    </row>
    <row r="13" spans="1:10" s="34" customFormat="1" ht="13.5" customHeight="1" x14ac:dyDescent="0.25">
      <c r="A13" s="55"/>
      <c r="B13" s="56"/>
      <c r="C13" s="57"/>
      <c r="D13" s="57">
        <f>SUBTOTAL(9,D10:D12)</f>
        <v>0</v>
      </c>
      <c r="E13" s="57">
        <f>SUBTOTAL(9,E10:E12)</f>
        <v>13656.14</v>
      </c>
      <c r="F13" s="58"/>
      <c r="G13" s="57">
        <f>SUBTOTAL(9,G10:G12)</f>
        <v>5852.6314285714288</v>
      </c>
      <c r="H13" s="57">
        <f>SUBTOTAL(9,H10:H12)</f>
        <v>19508.771428571428</v>
      </c>
      <c r="I13" s="51"/>
    </row>
    <row r="14" spans="1:10" s="34" customFormat="1" ht="13.5" customHeight="1" x14ac:dyDescent="0.25">
      <c r="A14" s="55"/>
      <c r="B14" s="56"/>
      <c r="C14" s="59"/>
      <c r="D14" s="60"/>
      <c r="E14" s="10"/>
      <c r="F14" s="61"/>
      <c r="G14" s="60"/>
      <c r="H14" s="60"/>
      <c r="I14" s="62"/>
    </row>
    <row r="15" spans="1:10" s="34" customFormat="1" ht="13.5" customHeight="1" x14ac:dyDescent="0.2">
      <c r="A15" s="42" t="s">
        <v>8</v>
      </c>
      <c r="B15" s="42" t="s">
        <v>9</v>
      </c>
      <c r="C15" s="43" t="s">
        <v>10</v>
      </c>
      <c r="D15" s="44" t="s">
        <v>11</v>
      </c>
      <c r="E15" s="45" t="s">
        <v>12</v>
      </c>
      <c r="F15" s="63" t="s">
        <v>13</v>
      </c>
      <c r="G15" s="45" t="s">
        <v>14</v>
      </c>
      <c r="H15" s="45" t="s">
        <v>15</v>
      </c>
      <c r="I15" s="42" t="s">
        <v>16</v>
      </c>
    </row>
    <row r="16" spans="1:10" s="34" customFormat="1" ht="13.5" customHeight="1" x14ac:dyDescent="0.25">
      <c r="A16" s="52">
        <v>44460</v>
      </c>
      <c r="B16" s="53" t="s">
        <v>24</v>
      </c>
      <c r="C16" s="54"/>
      <c r="D16" s="54">
        <v>0</v>
      </c>
      <c r="E16" s="48">
        <v>1742.43</v>
      </c>
      <c r="F16" s="49">
        <v>0.3</v>
      </c>
      <c r="G16" s="50">
        <f>E16*(F16/(1-F16))</f>
        <v>746.75571428571436</v>
      </c>
      <c r="H16" s="50">
        <f>D16+E16+G16</f>
        <v>2489.1857142857143</v>
      </c>
      <c r="I16" s="51"/>
    </row>
    <row r="17" spans="1:9" s="34" customFormat="1" ht="13.5" customHeight="1" x14ac:dyDescent="0.25">
      <c r="A17" s="52">
        <v>44815</v>
      </c>
      <c r="B17" s="53" t="s">
        <v>24</v>
      </c>
      <c r="C17" s="54"/>
      <c r="D17" s="54">
        <v>0</v>
      </c>
      <c r="E17" s="54">
        <v>1628.8</v>
      </c>
      <c r="F17" s="49">
        <v>0.3</v>
      </c>
      <c r="G17" s="50">
        <f>E17*(F17/(1-F17))</f>
        <v>698.05714285714294</v>
      </c>
      <c r="H17" s="50">
        <f>D17+E17+G17</f>
        <v>2326.8571428571431</v>
      </c>
      <c r="I17" s="51"/>
    </row>
    <row r="18" spans="1:9" s="34" customFormat="1" ht="13.5" customHeight="1" x14ac:dyDescent="0.25">
      <c r="A18" s="52"/>
      <c r="B18" s="53"/>
      <c r="C18" s="54"/>
      <c r="D18" s="54"/>
      <c r="E18" s="54"/>
      <c r="F18" s="49">
        <v>0.3</v>
      </c>
      <c r="G18" s="50">
        <f>E18*(F18/(1-F18))</f>
        <v>0</v>
      </c>
      <c r="H18" s="50">
        <f>D18+E18+G18</f>
        <v>0</v>
      </c>
      <c r="I18" s="51"/>
    </row>
    <row r="19" spans="1:9" s="34" customFormat="1" ht="13.5" customHeight="1" x14ac:dyDescent="0.25">
      <c r="A19" s="55"/>
      <c r="B19" s="56"/>
      <c r="C19" s="57"/>
      <c r="D19" s="57">
        <f>SUBTOTAL(9,D16:D18)</f>
        <v>0</v>
      </c>
      <c r="E19" s="57">
        <f>SUBTOTAL(9,E16:E18)</f>
        <v>3371.23</v>
      </c>
      <c r="F19" s="58"/>
      <c r="G19" s="57">
        <f>SUBTOTAL(9,G16:G18)</f>
        <v>1444.8128571428574</v>
      </c>
      <c r="H19" s="57">
        <f>SUBTOTAL(9,H16:H18)</f>
        <v>4816.0428571428574</v>
      </c>
      <c r="I19" s="51"/>
    </row>
    <row r="20" spans="1:9" s="34" customFormat="1" ht="13.5" customHeight="1" x14ac:dyDescent="0.25">
      <c r="A20" s="55"/>
      <c r="B20" s="56"/>
      <c r="C20" s="59"/>
      <c r="D20" s="60"/>
      <c r="E20" s="10"/>
      <c r="F20" s="61"/>
      <c r="G20" s="60"/>
      <c r="H20" s="60"/>
      <c r="I20" s="62"/>
    </row>
    <row r="21" spans="1:9" s="34" customFormat="1" ht="13.5" customHeight="1" x14ac:dyDescent="0.2">
      <c r="A21" s="42" t="s">
        <v>8</v>
      </c>
      <c r="B21" s="42" t="s">
        <v>9</v>
      </c>
      <c r="C21" s="43" t="s">
        <v>10</v>
      </c>
      <c r="D21" s="44" t="s">
        <v>11</v>
      </c>
      <c r="E21" s="45" t="s">
        <v>12</v>
      </c>
      <c r="F21" s="63" t="s">
        <v>13</v>
      </c>
      <c r="G21" s="45" t="s">
        <v>14</v>
      </c>
      <c r="H21" s="45" t="s">
        <v>15</v>
      </c>
      <c r="I21" s="42" t="s">
        <v>16</v>
      </c>
    </row>
    <row r="22" spans="1:9" s="34" customFormat="1" ht="13.5" customHeight="1" x14ac:dyDescent="0.25">
      <c r="A22" s="52">
        <v>44446</v>
      </c>
      <c r="B22" s="53" t="s">
        <v>25</v>
      </c>
      <c r="C22" s="54"/>
      <c r="D22" s="54">
        <v>0</v>
      </c>
      <c r="E22" s="54">
        <v>400.2</v>
      </c>
      <c r="F22" s="49">
        <v>0.3</v>
      </c>
      <c r="G22" s="50">
        <f>E22*(F22/(1-F22))</f>
        <v>171.51428571428573</v>
      </c>
      <c r="H22" s="50">
        <f>D22+E22+G22</f>
        <v>571.71428571428578</v>
      </c>
      <c r="I22" s="51"/>
    </row>
    <row r="23" spans="1:9" s="34" customFormat="1" ht="13.5" customHeight="1" x14ac:dyDescent="0.25">
      <c r="A23" s="46">
        <v>44537</v>
      </c>
      <c r="B23" s="47" t="s">
        <v>25</v>
      </c>
      <c r="C23" s="54"/>
      <c r="D23" s="54">
        <v>0</v>
      </c>
      <c r="E23" s="48">
        <v>394.13</v>
      </c>
      <c r="F23" s="49">
        <v>0.3</v>
      </c>
      <c r="G23" s="50">
        <f>E23*(F23/(1-F23))</f>
        <v>168.91285714285715</v>
      </c>
      <c r="H23" s="50">
        <f>D23+E23+G23</f>
        <v>563.0428571428572</v>
      </c>
      <c r="I23" s="51"/>
    </row>
    <row r="24" spans="1:9" s="34" customFormat="1" ht="13.5" customHeight="1" x14ac:dyDescent="0.25">
      <c r="A24" s="52">
        <v>44627</v>
      </c>
      <c r="B24" s="53" t="s">
        <v>25</v>
      </c>
      <c r="C24" s="54"/>
      <c r="D24" s="54">
        <v>0</v>
      </c>
      <c r="E24" s="54">
        <v>396.38</v>
      </c>
      <c r="F24" s="49">
        <v>0.3</v>
      </c>
      <c r="G24" s="50">
        <f>E24*(F24/(1-F24))</f>
        <v>169.87714285714287</v>
      </c>
      <c r="H24" s="50">
        <f>D24+E24+G24</f>
        <v>566.25714285714287</v>
      </c>
      <c r="I24" s="51"/>
    </row>
    <row r="25" spans="1:9" s="34" customFormat="1" ht="13.5" customHeight="1" x14ac:dyDescent="0.25">
      <c r="A25" s="52">
        <v>44719</v>
      </c>
      <c r="B25" s="53" t="s">
        <v>25</v>
      </c>
      <c r="C25" s="54"/>
      <c r="D25" s="54">
        <v>0</v>
      </c>
      <c r="E25" s="54">
        <v>417.45</v>
      </c>
      <c r="F25" s="49">
        <v>0.3</v>
      </c>
      <c r="G25" s="50">
        <f>E25*(F25/(1-F25))</f>
        <v>178.90714285714287</v>
      </c>
      <c r="H25" s="50">
        <f>D25+E25+G25</f>
        <v>596.35714285714289</v>
      </c>
      <c r="I25" s="51"/>
    </row>
    <row r="26" spans="1:9" s="34" customFormat="1" ht="13.5" customHeight="1" x14ac:dyDescent="0.25">
      <c r="A26" s="55"/>
      <c r="B26" s="56"/>
      <c r="C26" s="57"/>
      <c r="D26" s="57">
        <f>SUBTOTAL(9,D23:D25)</f>
        <v>0</v>
      </c>
      <c r="E26" s="57">
        <f>SUBTOTAL(9,E23:E25)</f>
        <v>1207.96</v>
      </c>
      <c r="F26" s="58"/>
      <c r="G26" s="57">
        <f>SUBTOTAL(9,G23:G25)</f>
        <v>517.69714285714292</v>
      </c>
      <c r="H26" s="57">
        <f>SUBTOTAL(9,H23:H25)</f>
        <v>1725.6571428571431</v>
      </c>
      <c r="I26" s="51"/>
    </row>
    <row r="27" spans="1:9" s="34" customFormat="1" ht="13.5" customHeight="1" x14ac:dyDescent="0.2">
      <c r="A27" s="64"/>
      <c r="B27" s="41"/>
      <c r="C27" s="35"/>
      <c r="D27" s="65"/>
      <c r="E27" s="38"/>
      <c r="F27" s="66"/>
      <c r="G27" s="38"/>
      <c r="H27" s="38"/>
      <c r="I27" s="62"/>
    </row>
    <row r="28" spans="1:9" s="34" customFormat="1" ht="13.5" customHeight="1" x14ac:dyDescent="0.2">
      <c r="A28" s="42" t="s">
        <v>8</v>
      </c>
      <c r="B28" s="42" t="s">
        <v>9</v>
      </c>
      <c r="C28" s="43" t="s">
        <v>10</v>
      </c>
      <c r="D28" s="44" t="s">
        <v>11</v>
      </c>
      <c r="E28" s="45" t="s">
        <v>12</v>
      </c>
      <c r="F28" s="63" t="s">
        <v>13</v>
      </c>
      <c r="G28" s="45" t="s">
        <v>14</v>
      </c>
      <c r="H28" s="45" t="s">
        <v>15</v>
      </c>
      <c r="I28" s="42" t="s">
        <v>16</v>
      </c>
    </row>
    <row r="29" spans="1:9" s="34" customFormat="1" ht="13.5" customHeight="1" x14ac:dyDescent="0.25">
      <c r="A29" s="52">
        <v>44441</v>
      </c>
      <c r="B29" s="53" t="s">
        <v>26</v>
      </c>
      <c r="C29" s="54"/>
      <c r="D29" s="54">
        <v>0</v>
      </c>
      <c r="E29" s="48">
        <v>875</v>
      </c>
      <c r="F29" s="49">
        <v>0.3</v>
      </c>
      <c r="G29" s="50">
        <f>E29*(F29/(1-F29))</f>
        <v>375</v>
      </c>
      <c r="H29" s="50">
        <f>D29+E29+G29</f>
        <v>1250</v>
      </c>
      <c r="I29" s="51"/>
    </row>
    <row r="30" spans="1:9" s="34" customFormat="1" ht="13.5" customHeight="1" x14ac:dyDescent="0.25">
      <c r="A30" s="52">
        <v>44622</v>
      </c>
      <c r="B30" s="53" t="s">
        <v>26</v>
      </c>
      <c r="C30" s="54"/>
      <c r="D30" s="54">
        <v>0</v>
      </c>
      <c r="E30" s="54">
        <v>1562.5</v>
      </c>
      <c r="F30" s="49">
        <v>0.3</v>
      </c>
      <c r="G30" s="50">
        <f>E30*(F30/(1-F30))</f>
        <v>669.64285714285722</v>
      </c>
      <c r="H30" s="50">
        <f>D30+E30+G30</f>
        <v>2232.1428571428573</v>
      </c>
      <c r="I30" s="51"/>
    </row>
    <row r="31" spans="1:9" s="34" customFormat="1" ht="13.5" customHeight="1" x14ac:dyDescent="0.25">
      <c r="A31" s="52"/>
      <c r="B31" s="53"/>
      <c r="C31" s="54"/>
      <c r="D31" s="54"/>
      <c r="E31" s="54"/>
      <c r="F31" s="49">
        <v>0.3</v>
      </c>
      <c r="G31" s="50">
        <f>E31*(F31/(1-F31))</f>
        <v>0</v>
      </c>
      <c r="H31" s="50">
        <f>D31+E31+G31</f>
        <v>0</v>
      </c>
      <c r="I31" s="51"/>
    </row>
    <row r="32" spans="1:9" s="34" customFormat="1" ht="13.5" customHeight="1" x14ac:dyDescent="0.25">
      <c r="A32" s="55"/>
      <c r="B32" s="56"/>
      <c r="C32" s="57"/>
      <c r="D32" s="57">
        <f>SUBTOTAL(9,D29:D31)</f>
        <v>0</v>
      </c>
      <c r="E32" s="57">
        <f>SUBTOTAL(9,E29:E31)</f>
        <v>2437.5</v>
      </c>
      <c r="F32" s="58"/>
      <c r="G32" s="57">
        <f>SUBTOTAL(9,G29:G31)</f>
        <v>1044.6428571428573</v>
      </c>
      <c r="H32" s="57">
        <f>SUBTOTAL(9,H29:H31)</f>
        <v>3482.1428571428573</v>
      </c>
      <c r="I32" s="51"/>
    </row>
    <row r="33" spans="1:9" s="34" customFormat="1" ht="13.5" customHeight="1" x14ac:dyDescent="0.2">
      <c r="A33" s="64"/>
      <c r="B33" s="41"/>
      <c r="C33" s="35"/>
      <c r="D33" s="36"/>
      <c r="E33" s="37"/>
      <c r="F33" s="67"/>
      <c r="G33" s="37"/>
      <c r="H33" s="37"/>
      <c r="I33" s="62"/>
    </row>
    <row r="34" spans="1:9" s="34" customFormat="1" ht="13.5" customHeight="1" x14ac:dyDescent="0.2">
      <c r="A34" s="42" t="s">
        <v>8</v>
      </c>
      <c r="B34" s="42" t="s">
        <v>9</v>
      </c>
      <c r="C34" s="43" t="s">
        <v>10</v>
      </c>
      <c r="D34" s="44" t="s">
        <v>11</v>
      </c>
      <c r="E34" s="45" t="s">
        <v>12</v>
      </c>
      <c r="F34" s="63" t="s">
        <v>13</v>
      </c>
      <c r="G34" s="45" t="s">
        <v>14</v>
      </c>
      <c r="H34" s="45" t="s">
        <v>15</v>
      </c>
      <c r="I34" s="42" t="s">
        <v>16</v>
      </c>
    </row>
    <row r="35" spans="1:9" s="34" customFormat="1" ht="13.5" customHeight="1" x14ac:dyDescent="0.25">
      <c r="A35" s="52">
        <v>44475</v>
      </c>
      <c r="B35" s="53" t="s">
        <v>27</v>
      </c>
      <c r="C35" s="54"/>
      <c r="D35" s="54">
        <v>0</v>
      </c>
      <c r="E35" s="48">
        <v>571.41</v>
      </c>
      <c r="F35" s="49">
        <v>0.3</v>
      </c>
      <c r="G35" s="50">
        <f>E35*(F35/(1-F35))</f>
        <v>244.89000000000001</v>
      </c>
      <c r="H35" s="50">
        <f>D35+E35+G35</f>
        <v>816.3</v>
      </c>
      <c r="I35" s="51"/>
    </row>
    <row r="36" spans="1:9" s="34" customFormat="1" ht="13.5" customHeight="1" x14ac:dyDescent="0.25">
      <c r="A36" s="52">
        <v>44658</v>
      </c>
      <c r="B36" s="53" t="s">
        <v>27</v>
      </c>
      <c r="C36" s="54"/>
      <c r="D36" s="54">
        <v>0</v>
      </c>
      <c r="E36" s="54">
        <v>412.69</v>
      </c>
      <c r="F36" s="49">
        <v>0.3</v>
      </c>
      <c r="G36" s="50">
        <f>E36*(F36/(1-F36))</f>
        <v>176.86714285714288</v>
      </c>
      <c r="H36" s="50">
        <f>D36+E36+G36</f>
        <v>589.55714285714294</v>
      </c>
      <c r="I36" s="51"/>
    </row>
    <row r="37" spans="1:9" s="34" customFormat="1" ht="13.5" customHeight="1" x14ac:dyDescent="0.25">
      <c r="A37" s="52"/>
      <c r="B37" s="53"/>
      <c r="C37" s="54"/>
      <c r="D37" s="54"/>
      <c r="E37" s="54"/>
      <c r="F37" s="49">
        <v>0.3</v>
      </c>
      <c r="G37" s="50">
        <f>E37*(F37/(1-F37))</f>
        <v>0</v>
      </c>
      <c r="H37" s="50">
        <f>D37+E37+G37</f>
        <v>0</v>
      </c>
      <c r="I37" s="51"/>
    </row>
    <row r="38" spans="1:9" s="34" customFormat="1" ht="13.5" customHeight="1" x14ac:dyDescent="0.25">
      <c r="A38" s="55"/>
      <c r="B38" s="56"/>
      <c r="C38" s="57"/>
      <c r="D38" s="57">
        <f>SUBTOTAL(9,D35:D37)</f>
        <v>0</v>
      </c>
      <c r="E38" s="57">
        <f>SUBTOTAL(9,E35:E37)</f>
        <v>984.09999999999991</v>
      </c>
      <c r="F38" s="58"/>
      <c r="G38" s="57">
        <f>SUBTOTAL(9,G35:G37)</f>
        <v>421.75714285714287</v>
      </c>
      <c r="H38" s="57">
        <f>SUBTOTAL(9,H35:H37)</f>
        <v>1405.8571428571429</v>
      </c>
      <c r="I38" s="51"/>
    </row>
    <row r="39" spans="1:9" s="34" customFormat="1" ht="13.5" customHeight="1" x14ac:dyDescent="0.2">
      <c r="A39" s="64"/>
      <c r="B39" s="40"/>
      <c r="C39" s="35"/>
      <c r="D39" s="36"/>
      <c r="E39" s="38"/>
      <c r="F39" s="66"/>
      <c r="G39" s="37"/>
      <c r="H39" s="37"/>
      <c r="I39" s="62"/>
    </row>
    <row r="40" spans="1:9" s="34" customFormat="1" ht="13.5" customHeight="1" x14ac:dyDescent="0.2">
      <c r="A40" s="42" t="s">
        <v>8</v>
      </c>
      <c r="B40" s="42" t="s">
        <v>9</v>
      </c>
      <c r="C40" s="43" t="s">
        <v>10</v>
      </c>
      <c r="D40" s="44" t="s">
        <v>11</v>
      </c>
      <c r="E40" s="45" t="s">
        <v>12</v>
      </c>
      <c r="F40" s="63" t="s">
        <v>13</v>
      </c>
      <c r="G40" s="45" t="s">
        <v>14</v>
      </c>
      <c r="H40" s="45" t="s">
        <v>15</v>
      </c>
      <c r="I40" s="42" t="s">
        <v>16</v>
      </c>
    </row>
    <row r="41" spans="1:9" s="34" customFormat="1" ht="13.5" customHeight="1" x14ac:dyDescent="0.25">
      <c r="A41" s="52">
        <v>44433</v>
      </c>
      <c r="B41" s="53" t="s">
        <v>28</v>
      </c>
      <c r="C41" s="54"/>
      <c r="D41" s="54">
        <v>930</v>
      </c>
      <c r="E41" s="48">
        <v>620</v>
      </c>
      <c r="F41" s="49">
        <v>0.3</v>
      </c>
      <c r="G41" s="50">
        <f>E41*(F41/(1-F41))</f>
        <v>265.71428571428572</v>
      </c>
      <c r="H41" s="50">
        <f>D41+E41+G41</f>
        <v>1815.7142857142858</v>
      </c>
      <c r="I41" s="51"/>
    </row>
    <row r="42" spans="1:9" s="34" customFormat="1" ht="13.5" customHeight="1" x14ac:dyDescent="0.25">
      <c r="A42" s="52">
        <v>44615</v>
      </c>
      <c r="B42" s="53" t="s">
        <v>28</v>
      </c>
      <c r="C42" s="54"/>
      <c r="D42" s="54">
        <v>870</v>
      </c>
      <c r="E42" s="54">
        <v>580</v>
      </c>
      <c r="F42" s="49">
        <v>0.3</v>
      </c>
      <c r="G42" s="50">
        <f>E42*(F42/(1-F42))</f>
        <v>248.57142857142858</v>
      </c>
      <c r="H42" s="50">
        <f>D42+E42+G42</f>
        <v>1698.5714285714287</v>
      </c>
      <c r="I42" s="51"/>
    </row>
    <row r="43" spans="1:9" s="34" customFormat="1" ht="13.5" customHeight="1" x14ac:dyDescent="0.25">
      <c r="A43" s="52"/>
      <c r="B43" s="53"/>
      <c r="C43" s="54"/>
      <c r="D43" s="54"/>
      <c r="E43" s="54"/>
      <c r="F43" s="49">
        <v>0.3</v>
      </c>
      <c r="G43" s="50">
        <f>E43*(F43/(1-F43))</f>
        <v>0</v>
      </c>
      <c r="H43" s="50">
        <f>D43+E43+G43</f>
        <v>0</v>
      </c>
      <c r="I43" s="51"/>
    </row>
    <row r="44" spans="1:9" s="34" customFormat="1" ht="13.5" customHeight="1" x14ac:dyDescent="0.25">
      <c r="A44" s="55"/>
      <c r="B44" s="56"/>
      <c r="C44" s="57"/>
      <c r="D44" s="57">
        <f>SUBTOTAL(9,D41:D43)</f>
        <v>1800</v>
      </c>
      <c r="E44" s="57">
        <f>SUBTOTAL(9,E41:E43)</f>
        <v>1200</v>
      </c>
      <c r="F44" s="58"/>
      <c r="G44" s="57">
        <f>SUBTOTAL(9,G41:G43)</f>
        <v>514.28571428571433</v>
      </c>
      <c r="H44" s="57">
        <f>SUBTOTAL(9,H41:H43)</f>
        <v>3514.2857142857147</v>
      </c>
      <c r="I44" s="51"/>
    </row>
    <row r="45" spans="1:9" s="34" customFormat="1" ht="13.5" customHeight="1" x14ac:dyDescent="0.25">
      <c r="A45" s="55"/>
      <c r="B45" s="56"/>
      <c r="C45" s="59"/>
      <c r="D45" s="60"/>
      <c r="E45" s="60"/>
      <c r="F45" s="68"/>
      <c r="G45" s="60"/>
      <c r="H45" s="60"/>
      <c r="I45" s="62"/>
    </row>
    <row r="46" spans="1:9" s="34" customFormat="1" ht="13.5" customHeight="1" x14ac:dyDescent="0.2">
      <c r="A46" s="42" t="s">
        <v>8</v>
      </c>
      <c r="B46" s="42" t="s">
        <v>9</v>
      </c>
      <c r="C46" s="43" t="s">
        <v>10</v>
      </c>
      <c r="D46" s="44" t="s">
        <v>11</v>
      </c>
      <c r="E46" s="45" t="s">
        <v>12</v>
      </c>
      <c r="F46" s="63" t="s">
        <v>13</v>
      </c>
      <c r="G46" s="45" t="s">
        <v>14</v>
      </c>
      <c r="H46" s="45" t="s">
        <v>15</v>
      </c>
      <c r="I46" s="42" t="s">
        <v>16</v>
      </c>
    </row>
    <row r="47" spans="1:9" s="34" customFormat="1" ht="13.5" customHeight="1" x14ac:dyDescent="0.25">
      <c r="A47" s="46">
        <v>44379</v>
      </c>
      <c r="B47" s="47" t="s">
        <v>29</v>
      </c>
      <c r="C47" s="48"/>
      <c r="D47" s="48">
        <v>2170.8000000000002</v>
      </c>
      <c r="E47" s="48">
        <v>1447.2</v>
      </c>
      <c r="F47" s="49">
        <v>0.3</v>
      </c>
      <c r="G47" s="50">
        <f>E47*(F47/(1-F47))</f>
        <v>620.22857142857151</v>
      </c>
      <c r="H47" s="50">
        <f>D47+E47+G47</f>
        <v>4238.2285714285717</v>
      </c>
      <c r="I47" s="51"/>
    </row>
    <row r="48" spans="1:9" s="34" customFormat="1" ht="13.5" customHeight="1" x14ac:dyDescent="0.25">
      <c r="A48" s="52">
        <v>44544</v>
      </c>
      <c r="B48" s="53" t="s">
        <v>29</v>
      </c>
      <c r="C48" s="54"/>
      <c r="D48" s="54">
        <v>1762.56</v>
      </c>
      <c r="E48" s="54">
        <v>1175.04</v>
      </c>
      <c r="F48" s="49">
        <v>0.3</v>
      </c>
      <c r="G48" s="50">
        <f>E48*(F48/(1-F48))</f>
        <v>503.58857142857147</v>
      </c>
      <c r="H48" s="50">
        <f>D48+E48+G48</f>
        <v>3441.1885714285713</v>
      </c>
      <c r="I48" s="51"/>
    </row>
    <row r="49" spans="1:9" s="34" customFormat="1" ht="13.5" customHeight="1" x14ac:dyDescent="0.25">
      <c r="A49" s="52"/>
      <c r="B49" s="53"/>
      <c r="C49" s="54"/>
      <c r="D49" s="54"/>
      <c r="E49" s="54"/>
      <c r="F49" s="49">
        <v>0.3</v>
      </c>
      <c r="G49" s="50">
        <f>E49*(F49/(1-F49))</f>
        <v>0</v>
      </c>
      <c r="H49" s="50">
        <f>D49+E49+G49</f>
        <v>0</v>
      </c>
      <c r="I49" s="51"/>
    </row>
    <row r="50" spans="1:9" s="34" customFormat="1" ht="13.5" customHeight="1" x14ac:dyDescent="0.25">
      <c r="A50" s="55"/>
      <c r="B50" s="56"/>
      <c r="C50" s="57"/>
      <c r="D50" s="57">
        <f>SUBTOTAL(9,D47:D49)</f>
        <v>3933.36</v>
      </c>
      <c r="E50" s="57">
        <f>SUBTOTAL(9,E47:E49)</f>
        <v>2622.24</v>
      </c>
      <c r="F50" s="58"/>
      <c r="G50" s="57">
        <f>SUBTOTAL(9,G47:G49)</f>
        <v>1123.8171428571429</v>
      </c>
      <c r="H50" s="57">
        <f>SUBTOTAL(9,H47:H49)</f>
        <v>7679.4171428571426</v>
      </c>
      <c r="I50" s="51"/>
    </row>
    <row r="51" spans="1:9" s="34" customFormat="1" ht="13.5" customHeight="1" x14ac:dyDescent="0.2">
      <c r="A51" s="64"/>
      <c r="B51" s="40"/>
      <c r="C51" s="35"/>
      <c r="D51" s="36"/>
      <c r="E51" s="38"/>
      <c r="F51" s="66"/>
      <c r="G51" s="37"/>
      <c r="H51" s="37"/>
      <c r="I51" s="62"/>
    </row>
    <row r="52" spans="1:9" s="34" customFormat="1" ht="13.5" customHeight="1" x14ac:dyDescent="0.2">
      <c r="A52" s="42" t="s">
        <v>8</v>
      </c>
      <c r="B52" s="42" t="s">
        <v>9</v>
      </c>
      <c r="C52" s="43" t="s">
        <v>10</v>
      </c>
      <c r="D52" s="44" t="s">
        <v>11</v>
      </c>
      <c r="E52" s="45" t="s">
        <v>12</v>
      </c>
      <c r="F52" s="63" t="s">
        <v>13</v>
      </c>
      <c r="G52" s="45" t="s">
        <v>14</v>
      </c>
      <c r="H52" s="45" t="s">
        <v>15</v>
      </c>
      <c r="I52" s="42" t="s">
        <v>16</v>
      </c>
    </row>
    <row r="53" spans="1:9" s="34" customFormat="1" ht="13.5" customHeight="1" x14ac:dyDescent="0.25">
      <c r="A53" s="52">
        <v>44379</v>
      </c>
      <c r="B53" s="53" t="s">
        <v>30</v>
      </c>
      <c r="C53" s="54"/>
      <c r="D53" s="54">
        <v>0</v>
      </c>
      <c r="E53" s="48">
        <v>8925.6</v>
      </c>
      <c r="F53" s="49">
        <v>0.3</v>
      </c>
      <c r="G53" s="50">
        <f>E53*(F53/(1-F53))</f>
        <v>3825.2571428571432</v>
      </c>
      <c r="H53" s="50">
        <f>D53+E53+G53</f>
        <v>12750.857142857143</v>
      </c>
      <c r="I53" s="51"/>
    </row>
    <row r="54" spans="1:9" s="34" customFormat="1" ht="13.5" customHeight="1" x14ac:dyDescent="0.25">
      <c r="A54" s="52">
        <v>44545</v>
      </c>
      <c r="B54" s="53" t="s">
        <v>30</v>
      </c>
      <c r="C54" s="54"/>
      <c r="D54" s="54">
        <v>0</v>
      </c>
      <c r="E54" s="54">
        <v>9966.92</v>
      </c>
      <c r="F54" s="49">
        <v>0.3</v>
      </c>
      <c r="G54" s="50">
        <f>E54*(F54/(1-F54))</f>
        <v>4271.5371428571434</v>
      </c>
      <c r="H54" s="50">
        <f>D54+E54+G54</f>
        <v>14238.457142857143</v>
      </c>
      <c r="I54" s="51"/>
    </row>
    <row r="55" spans="1:9" s="34" customFormat="1" ht="13.5" customHeight="1" x14ac:dyDescent="0.25">
      <c r="A55" s="52"/>
      <c r="B55" s="53"/>
      <c r="C55" s="54"/>
      <c r="D55" s="54"/>
      <c r="E55" s="54"/>
      <c r="F55" s="49">
        <v>0.3</v>
      </c>
      <c r="G55" s="50">
        <f>E55*(F55/(1-F55))</f>
        <v>0</v>
      </c>
      <c r="H55" s="50">
        <f>D55+E55+G55</f>
        <v>0</v>
      </c>
      <c r="I55" s="51"/>
    </row>
    <row r="56" spans="1:9" s="34" customFormat="1" ht="13.5" customHeight="1" x14ac:dyDescent="0.25">
      <c r="A56" s="55"/>
      <c r="B56" s="56"/>
      <c r="C56" s="57">
        <f>SUBTOTAL(9,C53:C55)</f>
        <v>0</v>
      </c>
      <c r="D56" s="57">
        <f>SUBTOTAL(9,D53:D55)</f>
        <v>0</v>
      </c>
      <c r="E56" s="57">
        <f>SUBTOTAL(9,E53:E55)</f>
        <v>18892.52</v>
      </c>
      <c r="F56" s="58"/>
      <c r="G56" s="57">
        <f>SUBTOTAL(9,G53:G55)</f>
        <v>8096.7942857142862</v>
      </c>
      <c r="H56" s="57">
        <f>SUBTOTAL(9,H53:H55)</f>
        <v>26989.314285714288</v>
      </c>
      <c r="I56" s="51"/>
    </row>
    <row r="57" spans="1:9" s="34" customFormat="1" ht="13.5" customHeight="1" x14ac:dyDescent="0.25">
      <c r="A57" s="55"/>
      <c r="B57" s="56"/>
      <c r="C57" s="59"/>
      <c r="D57" s="60"/>
      <c r="E57" s="60"/>
      <c r="F57" s="68"/>
      <c r="G57" s="60"/>
      <c r="H57" s="60"/>
      <c r="I57" s="62"/>
    </row>
    <row r="58" spans="1:9" s="34" customFormat="1" ht="13.5" customHeight="1" x14ac:dyDescent="0.2">
      <c r="A58" s="42" t="s">
        <v>8</v>
      </c>
      <c r="B58" s="42" t="s">
        <v>9</v>
      </c>
      <c r="C58" s="43" t="s">
        <v>10</v>
      </c>
      <c r="D58" s="44" t="s">
        <v>11</v>
      </c>
      <c r="E58" s="45" t="s">
        <v>12</v>
      </c>
      <c r="F58" s="63" t="s">
        <v>13</v>
      </c>
      <c r="G58" s="45" t="s">
        <v>14</v>
      </c>
      <c r="H58" s="45" t="s">
        <v>15</v>
      </c>
      <c r="I58" s="42" t="s">
        <v>16</v>
      </c>
    </row>
    <row r="59" spans="1:9" s="34" customFormat="1" ht="13.5" customHeight="1" x14ac:dyDescent="0.25">
      <c r="A59" s="52">
        <v>44463</v>
      </c>
      <c r="B59" s="53" t="s">
        <v>31</v>
      </c>
      <c r="C59" s="54"/>
      <c r="D59" s="54">
        <v>937.03</v>
      </c>
      <c r="E59" s="48">
        <v>104.12</v>
      </c>
      <c r="F59" s="49">
        <v>0.3</v>
      </c>
      <c r="G59" s="50">
        <f>E59*(F59/(1-F59))</f>
        <v>44.62285714285715</v>
      </c>
      <c r="H59" s="50">
        <f>D59+E59+G59</f>
        <v>1085.7728571428572</v>
      </c>
      <c r="I59" s="51"/>
    </row>
    <row r="60" spans="1:9" s="34" customFormat="1" ht="13.5" customHeight="1" x14ac:dyDescent="0.25">
      <c r="A60" s="52">
        <v>44663</v>
      </c>
      <c r="B60" s="53" t="s">
        <v>31</v>
      </c>
      <c r="C60" s="54"/>
      <c r="D60" s="54">
        <v>1618.51</v>
      </c>
      <c r="E60" s="54">
        <v>179.84</v>
      </c>
      <c r="F60" s="49">
        <v>0.3</v>
      </c>
      <c r="G60" s="50">
        <f>E60*(F60/(1-F60))</f>
        <v>77.074285714285722</v>
      </c>
      <c r="H60" s="50">
        <f>D60+E60+G60</f>
        <v>1875.4242857142856</v>
      </c>
      <c r="I60" s="51"/>
    </row>
    <row r="61" spans="1:9" s="34" customFormat="1" ht="13.5" customHeight="1" x14ac:dyDescent="0.25">
      <c r="A61" s="52"/>
      <c r="B61" s="53"/>
      <c r="C61" s="54"/>
      <c r="D61" s="54"/>
      <c r="E61" s="54"/>
      <c r="F61" s="49">
        <v>0.3</v>
      </c>
      <c r="G61" s="50">
        <f>E61*(F61/(1-F61))</f>
        <v>0</v>
      </c>
      <c r="H61" s="50">
        <f>D61+E61+G61</f>
        <v>0</v>
      </c>
      <c r="I61" s="51"/>
    </row>
    <row r="62" spans="1:9" s="34" customFormat="1" ht="13.5" customHeight="1" x14ac:dyDescent="0.25">
      <c r="A62" s="55"/>
      <c r="B62" s="56"/>
      <c r="C62" s="57">
        <f>SUBTOTAL(9,C59:C61)</f>
        <v>0</v>
      </c>
      <c r="D62" s="57">
        <f>SUBTOTAL(9,D59:D61)</f>
        <v>2555.54</v>
      </c>
      <c r="E62" s="57">
        <f>SUBTOTAL(9,E59:E61)</f>
        <v>283.96000000000004</v>
      </c>
      <c r="F62" s="58"/>
      <c r="G62" s="57">
        <f>SUBTOTAL(9,G59:G61)</f>
        <v>121.69714285714286</v>
      </c>
      <c r="H62" s="57">
        <f>SUBTOTAL(9,H59:H61)</f>
        <v>2961.1971428571428</v>
      </c>
      <c r="I62" s="51"/>
    </row>
    <row r="63" spans="1:9" s="34" customFormat="1" ht="13.5" customHeight="1" x14ac:dyDescent="0.25">
      <c r="A63" s="55"/>
      <c r="B63" s="56"/>
      <c r="C63" s="59"/>
      <c r="D63" s="60"/>
      <c r="E63" s="60"/>
      <c r="F63" s="68"/>
      <c r="G63" s="60"/>
      <c r="H63" s="60"/>
      <c r="I63" s="62"/>
    </row>
    <row r="64" spans="1:9" s="34" customFormat="1" ht="13.5" customHeight="1" x14ac:dyDescent="0.2">
      <c r="A64" s="42" t="s">
        <v>8</v>
      </c>
      <c r="B64" s="42" t="s">
        <v>9</v>
      </c>
      <c r="C64" s="43" t="s">
        <v>10</v>
      </c>
      <c r="D64" s="44" t="s">
        <v>11</v>
      </c>
      <c r="E64" s="45" t="s">
        <v>12</v>
      </c>
      <c r="F64" s="63" t="s">
        <v>13</v>
      </c>
      <c r="G64" s="45" t="s">
        <v>14</v>
      </c>
      <c r="H64" s="45" t="s">
        <v>15</v>
      </c>
      <c r="I64" s="42" t="s">
        <v>16</v>
      </c>
    </row>
    <row r="65" spans="1:9" s="34" customFormat="1" ht="13.5" customHeight="1" x14ac:dyDescent="0.25">
      <c r="A65" s="52">
        <v>44462</v>
      </c>
      <c r="B65" s="53" t="s">
        <v>32</v>
      </c>
      <c r="C65" s="54"/>
      <c r="D65" s="54"/>
      <c r="E65" s="48">
        <v>15201.2</v>
      </c>
      <c r="F65" s="49">
        <v>0.3</v>
      </c>
      <c r="G65" s="50">
        <f>E65*(F65/(1-F65))</f>
        <v>6514.8000000000011</v>
      </c>
      <c r="H65" s="50">
        <f>D65+E65+G65</f>
        <v>21716</v>
      </c>
      <c r="I65" s="51"/>
    </row>
    <row r="66" spans="1:9" s="34" customFormat="1" ht="13.5" customHeight="1" x14ac:dyDescent="0.25">
      <c r="A66" s="52">
        <v>44672</v>
      </c>
      <c r="B66" s="53" t="s">
        <v>32</v>
      </c>
      <c r="C66" s="54"/>
      <c r="D66" s="54"/>
      <c r="E66" s="54">
        <v>13256.8</v>
      </c>
      <c r="F66" s="49">
        <v>0.3</v>
      </c>
      <c r="G66" s="50">
        <f>E66*(F66/(1-F66))</f>
        <v>5681.4857142857145</v>
      </c>
      <c r="H66" s="50">
        <f>D66+E66+G66</f>
        <v>18938.285714285714</v>
      </c>
      <c r="I66" s="51"/>
    </row>
    <row r="67" spans="1:9" s="34" customFormat="1" ht="13.5" customHeight="1" x14ac:dyDescent="0.25">
      <c r="A67" s="52"/>
      <c r="B67" s="53"/>
      <c r="C67" s="54"/>
      <c r="D67" s="54"/>
      <c r="E67" s="54"/>
      <c r="F67" s="49">
        <v>0.3</v>
      </c>
      <c r="G67" s="50">
        <f>E67*(F67/(1-F67))</f>
        <v>0</v>
      </c>
      <c r="H67" s="50">
        <f>D67+E67+G67</f>
        <v>0</v>
      </c>
      <c r="I67" s="51"/>
    </row>
    <row r="68" spans="1:9" s="34" customFormat="1" ht="13.5" customHeight="1" x14ac:dyDescent="0.25">
      <c r="A68" s="55"/>
      <c r="B68" s="56"/>
      <c r="C68" s="57">
        <f>SUBTOTAL(9,C65:C67)</f>
        <v>0</v>
      </c>
      <c r="D68" s="57">
        <f>SUBTOTAL(9,D65:D67)</f>
        <v>0</v>
      </c>
      <c r="E68" s="57">
        <f>SUBTOTAL(9,E65:E67)</f>
        <v>28458</v>
      </c>
      <c r="F68" s="57"/>
      <c r="G68" s="57">
        <f>SUBTOTAL(9,G65:G67)</f>
        <v>12196.285714285716</v>
      </c>
      <c r="H68" s="57">
        <f>SUBTOTAL(9,H65:H67)</f>
        <v>40654.28571428571</v>
      </c>
      <c r="I68" s="51"/>
    </row>
    <row r="69" spans="1:9" s="34" customFormat="1" ht="13.5" customHeight="1" x14ac:dyDescent="0.25">
      <c r="A69" s="55"/>
      <c r="B69" s="56"/>
      <c r="C69" s="59"/>
      <c r="D69" s="60"/>
      <c r="E69" s="60"/>
      <c r="F69" s="68"/>
      <c r="G69" s="60"/>
      <c r="H69" s="60"/>
      <c r="I69" s="62"/>
    </row>
    <row r="70" spans="1:9" s="34" customFormat="1" ht="13.5" customHeight="1" x14ac:dyDescent="0.2">
      <c r="A70" s="42" t="s">
        <v>8</v>
      </c>
      <c r="B70" s="42" t="s">
        <v>9</v>
      </c>
      <c r="C70" s="43" t="s">
        <v>10</v>
      </c>
      <c r="D70" s="44" t="s">
        <v>11</v>
      </c>
      <c r="E70" s="45" t="s">
        <v>12</v>
      </c>
      <c r="F70" s="63" t="s">
        <v>13</v>
      </c>
      <c r="G70" s="45" t="s">
        <v>14</v>
      </c>
      <c r="H70" s="45" t="s">
        <v>15</v>
      </c>
      <c r="I70" s="42" t="s">
        <v>16</v>
      </c>
    </row>
    <row r="71" spans="1:9" s="34" customFormat="1" ht="13.5" customHeight="1" x14ac:dyDescent="0.25">
      <c r="A71" s="52">
        <v>44477</v>
      </c>
      <c r="B71" s="53" t="s">
        <v>33</v>
      </c>
      <c r="C71" s="54"/>
      <c r="D71" s="54">
        <v>0</v>
      </c>
      <c r="E71" s="48">
        <v>550</v>
      </c>
      <c r="F71" s="49">
        <v>0.3</v>
      </c>
      <c r="G71" s="50">
        <f>E71*(F71/(1-F71))</f>
        <v>235.71428571428572</v>
      </c>
      <c r="H71" s="50">
        <f>D71+E71+G71</f>
        <v>785.71428571428578</v>
      </c>
      <c r="I71" s="51"/>
    </row>
    <row r="72" spans="1:9" s="34" customFormat="1" ht="13.5" customHeight="1" x14ac:dyDescent="0.25">
      <c r="A72" s="52">
        <v>44664</v>
      </c>
      <c r="B72" s="53" t="s">
        <v>33</v>
      </c>
      <c r="C72" s="54"/>
      <c r="D72" s="54">
        <v>0</v>
      </c>
      <c r="E72" s="54">
        <v>390</v>
      </c>
      <c r="F72" s="49">
        <v>0.3</v>
      </c>
      <c r="G72" s="50">
        <f>E72*(F72/(1-F72))</f>
        <v>167.14285714285717</v>
      </c>
      <c r="H72" s="50">
        <f>D72+E72+G72</f>
        <v>557.14285714285711</v>
      </c>
      <c r="I72" s="51"/>
    </row>
    <row r="73" spans="1:9" s="34" customFormat="1" ht="13.5" customHeight="1" x14ac:dyDescent="0.25">
      <c r="A73" s="52"/>
      <c r="B73" s="53"/>
      <c r="C73" s="54"/>
      <c r="D73" s="54"/>
      <c r="E73" s="54"/>
      <c r="F73" s="49">
        <v>0.3</v>
      </c>
      <c r="G73" s="50">
        <f>E73*(F73/(1-F73))</f>
        <v>0</v>
      </c>
      <c r="H73" s="50">
        <f>D73+E73+G73</f>
        <v>0</v>
      </c>
      <c r="I73" s="51"/>
    </row>
    <row r="74" spans="1:9" s="34" customFormat="1" ht="13.5" customHeight="1" x14ac:dyDescent="0.25">
      <c r="A74" s="55"/>
      <c r="B74" s="56"/>
      <c r="C74" s="57">
        <f>SUBTOTAL(9,C71:C73)</f>
        <v>0</v>
      </c>
      <c r="D74" s="57">
        <f>SUBTOTAL(9,D71:D73)</f>
        <v>0</v>
      </c>
      <c r="E74" s="57">
        <f>SUBTOTAL(9,E71:E73)</f>
        <v>940</v>
      </c>
      <c r="F74" s="57"/>
      <c r="G74" s="57">
        <f>SUBTOTAL(9,G71:G73)</f>
        <v>402.85714285714289</v>
      </c>
      <c r="H74" s="57">
        <f>SUBTOTAL(9,H71:H73)</f>
        <v>1342.8571428571429</v>
      </c>
      <c r="I74" s="51"/>
    </row>
    <row r="75" spans="1:9" s="34" customFormat="1" ht="13.5" customHeight="1" x14ac:dyDescent="0.25">
      <c r="A75" s="55"/>
      <c r="B75" s="56"/>
      <c r="C75" s="59"/>
      <c r="D75" s="60"/>
      <c r="E75" s="60"/>
      <c r="F75" s="68"/>
      <c r="G75" s="60"/>
      <c r="H75" s="60"/>
      <c r="I75" s="62"/>
    </row>
    <row r="76" spans="1:9" s="34" customFormat="1" ht="13.5" customHeight="1" x14ac:dyDescent="0.2">
      <c r="A76" s="42" t="s">
        <v>8</v>
      </c>
      <c r="B76" s="42" t="s">
        <v>9</v>
      </c>
      <c r="C76" s="43" t="s">
        <v>10</v>
      </c>
      <c r="D76" s="44" t="s">
        <v>11</v>
      </c>
      <c r="E76" s="45" t="s">
        <v>12</v>
      </c>
      <c r="F76" s="63" t="s">
        <v>13</v>
      </c>
      <c r="G76" s="45" t="s">
        <v>14</v>
      </c>
      <c r="H76" s="45" t="s">
        <v>15</v>
      </c>
      <c r="I76" s="42" t="s">
        <v>16</v>
      </c>
    </row>
    <row r="77" spans="1:9" s="34" customFormat="1" ht="13.5" customHeight="1" x14ac:dyDescent="0.25">
      <c r="A77" s="52">
        <v>44460</v>
      </c>
      <c r="B77" s="53" t="s">
        <v>34</v>
      </c>
      <c r="C77" s="54"/>
      <c r="D77" s="54">
        <v>0</v>
      </c>
      <c r="E77" s="48">
        <v>28407.15</v>
      </c>
      <c r="F77" s="49">
        <v>0.3</v>
      </c>
      <c r="G77" s="50">
        <f>E77*(F77/(1-F77))</f>
        <v>12174.492857142859</v>
      </c>
      <c r="H77" s="50">
        <f>D77+E77+G77</f>
        <v>40581.642857142862</v>
      </c>
      <c r="I77" s="51"/>
    </row>
    <row r="78" spans="1:9" s="34" customFormat="1" ht="13.5" customHeight="1" x14ac:dyDescent="0.25">
      <c r="A78" s="52">
        <v>44648</v>
      </c>
      <c r="B78" s="53" t="s">
        <v>34</v>
      </c>
      <c r="C78" s="54"/>
      <c r="D78" s="54">
        <v>0</v>
      </c>
      <c r="E78" s="54">
        <v>21766.81</v>
      </c>
      <c r="F78" s="49">
        <v>0.3</v>
      </c>
      <c r="G78" s="50">
        <f>E78*(F78/(1-F78))</f>
        <v>9328.6328571428585</v>
      </c>
      <c r="H78" s="50">
        <f>D78+E78+G78</f>
        <v>31095.442857142858</v>
      </c>
      <c r="I78" s="51"/>
    </row>
    <row r="79" spans="1:9" s="34" customFormat="1" ht="13.5" customHeight="1" x14ac:dyDescent="0.25">
      <c r="A79" s="52">
        <v>44713</v>
      </c>
      <c r="B79" s="53" t="s">
        <v>34</v>
      </c>
      <c r="C79" s="54"/>
      <c r="D79" s="54">
        <v>0</v>
      </c>
      <c r="E79" s="54">
        <v>56246.400000000001</v>
      </c>
      <c r="F79" s="49">
        <v>0.3</v>
      </c>
      <c r="G79" s="50">
        <f>E79*(F79/(1-F79))</f>
        <v>24105.600000000002</v>
      </c>
      <c r="H79" s="50">
        <f>D79+E79+G79</f>
        <v>80352</v>
      </c>
      <c r="I79" s="51"/>
    </row>
    <row r="80" spans="1:9" s="34" customFormat="1" ht="13.5" customHeight="1" x14ac:dyDescent="0.25">
      <c r="A80" s="55"/>
      <c r="B80" s="56"/>
      <c r="C80" s="57">
        <f>SUBTOTAL(9,C77:C79)</f>
        <v>0</v>
      </c>
      <c r="D80" s="57">
        <f>SUBTOTAL(9,D77:D79)</f>
        <v>0</v>
      </c>
      <c r="E80" s="57">
        <f>SUBTOTAL(9,E77:E79)</f>
        <v>106420.36000000002</v>
      </c>
      <c r="F80" s="57"/>
      <c r="G80" s="57">
        <f>SUBTOTAL(9,G77:G79)</f>
        <v>45608.72571428572</v>
      </c>
      <c r="H80" s="57">
        <f>SUBTOTAL(9,H77:H79)</f>
        <v>152029.08571428573</v>
      </c>
      <c r="I80" s="51"/>
    </row>
    <row r="81" spans="1:10" s="34" customFormat="1" ht="13.5" customHeight="1" x14ac:dyDescent="0.25">
      <c r="A81" s="55"/>
      <c r="B81" s="56"/>
      <c r="C81" s="59"/>
      <c r="D81" s="60"/>
      <c r="E81" s="60"/>
      <c r="F81" s="68"/>
      <c r="G81" s="60"/>
      <c r="H81" s="60"/>
      <c r="I81" s="62"/>
    </row>
    <row r="82" spans="1:10" s="34" customFormat="1" ht="13.5" customHeight="1" x14ac:dyDescent="0.2">
      <c r="A82" s="42" t="s">
        <v>8</v>
      </c>
      <c r="B82" s="42" t="s">
        <v>9</v>
      </c>
      <c r="C82" s="43" t="s">
        <v>10</v>
      </c>
      <c r="D82" s="44" t="s">
        <v>11</v>
      </c>
      <c r="E82" s="45" t="s">
        <v>12</v>
      </c>
      <c r="F82" s="63" t="s">
        <v>13</v>
      </c>
      <c r="G82" s="45" t="s">
        <v>14</v>
      </c>
      <c r="H82" s="45" t="s">
        <v>15</v>
      </c>
      <c r="I82" s="42" t="s">
        <v>36</v>
      </c>
    </row>
    <row r="83" spans="1:10" s="34" customFormat="1" ht="13.5" customHeight="1" x14ac:dyDescent="0.25">
      <c r="A83" s="52">
        <v>44462</v>
      </c>
      <c r="B83" s="53" t="s">
        <v>35</v>
      </c>
      <c r="C83" s="54"/>
      <c r="D83" s="54">
        <v>785.29</v>
      </c>
      <c r="E83" s="48">
        <v>2355.88</v>
      </c>
      <c r="F83" s="49">
        <v>0.3</v>
      </c>
      <c r="G83" s="50">
        <f>E83*(F83/(1-F83))</f>
        <v>1009.6628571428573</v>
      </c>
      <c r="H83" s="50">
        <f>D83+E83+G83</f>
        <v>4150.8328571428574</v>
      </c>
      <c r="I83" s="51">
        <v>368</v>
      </c>
    </row>
    <row r="84" spans="1:10" s="34" customFormat="1" ht="13.5" customHeight="1" x14ac:dyDescent="0.25">
      <c r="A84" s="52">
        <v>44628</v>
      </c>
      <c r="B84" s="53" t="s">
        <v>35</v>
      </c>
      <c r="C84" s="54"/>
      <c r="D84" s="54">
        <v>895.39</v>
      </c>
      <c r="E84" s="54">
        <v>2686.16</v>
      </c>
      <c r="F84" s="49">
        <v>0.3</v>
      </c>
      <c r="G84" s="50">
        <f>E84*(F84/(1-F84))</f>
        <v>1151.2114285714285</v>
      </c>
      <c r="H84" s="50">
        <f>D84+E84+G84</f>
        <v>4732.761428571428</v>
      </c>
      <c r="I84" s="51">
        <v>0</v>
      </c>
    </row>
    <row r="85" spans="1:10" s="34" customFormat="1" ht="13.5" customHeight="1" x14ac:dyDescent="0.25">
      <c r="A85" s="52"/>
      <c r="B85" s="53"/>
      <c r="C85" s="54"/>
      <c r="D85" s="54"/>
      <c r="E85" s="54"/>
      <c r="F85" s="49">
        <v>0.3</v>
      </c>
      <c r="G85" s="50">
        <f>E85*(F85/(1-F85))</f>
        <v>0</v>
      </c>
      <c r="H85" s="50">
        <f>D85+E85+G85</f>
        <v>0</v>
      </c>
      <c r="I85" s="51"/>
    </row>
    <row r="86" spans="1:10" s="34" customFormat="1" ht="13.5" customHeight="1" x14ac:dyDescent="0.25">
      <c r="A86" s="55"/>
      <c r="B86" s="56"/>
      <c r="C86" s="57">
        <f>SUBTOTAL(9,C83:C85)</f>
        <v>0</v>
      </c>
      <c r="D86" s="57">
        <f>SUBTOTAL(9,D83:D85)</f>
        <v>1680.6799999999998</v>
      </c>
      <c r="E86" s="57">
        <f>SUBTOTAL(9,E83:E85)</f>
        <v>5042.04</v>
      </c>
      <c r="F86" s="57"/>
      <c r="G86" s="57">
        <f>SUBTOTAL(9,G83:G85)</f>
        <v>2160.8742857142861</v>
      </c>
      <c r="H86" s="57">
        <f>SUBTOTAL(9,H83:H85)</f>
        <v>8883.5942857142854</v>
      </c>
      <c r="I86" s="51">
        <f>SUBTOTAL(9,I83:I85)</f>
        <v>368</v>
      </c>
    </row>
    <row r="87" spans="1:10" s="34" customFormat="1" ht="13.5" customHeight="1" x14ac:dyDescent="0.25">
      <c r="A87" s="55"/>
      <c r="B87" s="56"/>
      <c r="C87" s="59"/>
      <c r="D87" s="60"/>
      <c r="E87" s="60"/>
      <c r="F87" s="68"/>
      <c r="G87" s="60"/>
      <c r="H87" s="60"/>
      <c r="I87" s="62"/>
    </row>
    <row r="88" spans="1:10" s="34" customFormat="1" ht="13.5" customHeight="1" x14ac:dyDescent="0.2">
      <c r="A88" s="42" t="s">
        <v>8</v>
      </c>
      <c r="B88" s="42" t="s">
        <v>9</v>
      </c>
      <c r="C88" s="43" t="s">
        <v>10</v>
      </c>
      <c r="D88" s="44" t="s">
        <v>11</v>
      </c>
      <c r="E88" s="45" t="s">
        <v>12</v>
      </c>
      <c r="F88" s="63" t="s">
        <v>13</v>
      </c>
      <c r="G88" s="45" t="s">
        <v>14</v>
      </c>
      <c r="H88" s="45" t="s">
        <v>15</v>
      </c>
      <c r="I88" s="42" t="s">
        <v>16</v>
      </c>
    </row>
    <row r="89" spans="1:10" s="34" customFormat="1" ht="13.5" customHeight="1" x14ac:dyDescent="0.25">
      <c r="A89" s="52">
        <v>44463</v>
      </c>
      <c r="B89" s="53" t="s">
        <v>37</v>
      </c>
      <c r="C89" s="54"/>
      <c r="D89" s="54">
        <v>0</v>
      </c>
      <c r="E89" s="48">
        <v>2369.31</v>
      </c>
      <c r="F89" s="49">
        <v>0.3</v>
      </c>
      <c r="G89" s="50">
        <f>E89*(F89/(1-F89))</f>
        <v>1015.4185714285715</v>
      </c>
      <c r="H89" s="50">
        <f>D89+E89+G89</f>
        <v>3384.7285714285713</v>
      </c>
      <c r="I89" s="51"/>
    </row>
    <row r="90" spans="1:10" s="34" customFormat="1" ht="13.5" customHeight="1" x14ac:dyDescent="0.25">
      <c r="A90" s="52">
        <v>44643</v>
      </c>
      <c r="B90" s="53" t="s">
        <v>37</v>
      </c>
      <c r="C90" s="54"/>
      <c r="D90" s="54">
        <v>0</v>
      </c>
      <c r="E90" s="54">
        <v>8439.17</v>
      </c>
      <c r="F90" s="49">
        <v>0.3</v>
      </c>
      <c r="G90" s="50">
        <f>E90*(F90/(1-F90))</f>
        <v>3616.787142857143</v>
      </c>
      <c r="H90" s="50">
        <f>D90+E90+G90</f>
        <v>12055.957142857143</v>
      </c>
      <c r="I90" s="51"/>
    </row>
    <row r="91" spans="1:10" s="34" customFormat="1" ht="13.5" customHeight="1" x14ac:dyDescent="0.25">
      <c r="A91" s="52"/>
      <c r="B91" s="53"/>
      <c r="C91" s="54"/>
      <c r="D91" s="54"/>
      <c r="E91" s="54"/>
      <c r="F91" s="49">
        <v>0.3</v>
      </c>
      <c r="G91" s="50">
        <f>E91*(F91/(1-F91))</f>
        <v>0</v>
      </c>
      <c r="H91" s="50">
        <f>D91+E91+G91</f>
        <v>0</v>
      </c>
      <c r="I91" s="51"/>
    </row>
    <row r="92" spans="1:10" s="34" customFormat="1" ht="13.5" customHeight="1" x14ac:dyDescent="0.25">
      <c r="A92" s="55"/>
      <c r="B92" s="56"/>
      <c r="C92" s="57">
        <f>SUBTOTAL(9,C89:C91)</f>
        <v>0</v>
      </c>
      <c r="D92" s="57">
        <f>SUBTOTAL(9,D89:D91)</f>
        <v>0</v>
      </c>
      <c r="E92" s="57">
        <f>SUBTOTAL(9,E89:E91)</f>
        <v>10808.48</v>
      </c>
      <c r="F92" s="57"/>
      <c r="G92" s="57">
        <f>SUBTOTAL(9,G89:G91)</f>
        <v>4632.2057142857147</v>
      </c>
      <c r="H92" s="57">
        <f>SUBTOTAL(9,H89:H91)</f>
        <v>15440.685714285715</v>
      </c>
      <c r="I92" s="51"/>
    </row>
    <row r="93" spans="1:10" s="34" customFormat="1" ht="13.5" customHeight="1" x14ac:dyDescent="0.25">
      <c r="A93" s="55"/>
      <c r="B93" s="56"/>
      <c r="C93" s="69"/>
      <c r="D93" s="69"/>
      <c r="E93" s="69"/>
      <c r="F93" s="69"/>
      <c r="G93" s="69"/>
      <c r="H93" s="69"/>
      <c r="I93" s="70"/>
      <c r="J93" s="40"/>
    </row>
    <row r="94" spans="1:10" s="34" customFormat="1" ht="13.5" customHeight="1" x14ac:dyDescent="0.25">
      <c r="A94" s="55"/>
      <c r="B94" s="56"/>
      <c r="C94" s="69"/>
      <c r="D94" s="69"/>
      <c r="E94" s="69"/>
      <c r="F94" s="69"/>
      <c r="G94" s="69"/>
      <c r="H94" s="69"/>
      <c r="I94" s="71"/>
      <c r="J94" s="40"/>
    </row>
    <row r="95" spans="1:10" s="34" customFormat="1" ht="13.5" customHeight="1" x14ac:dyDescent="0.2">
      <c r="A95" s="72" t="s">
        <v>17</v>
      </c>
      <c r="B95" s="73"/>
      <c r="C95" s="74">
        <f>SUBTOTAL(9,C9:C68)</f>
        <v>0</v>
      </c>
      <c r="D95" s="74">
        <f>SUBTOTAL(9,D9:D68)</f>
        <v>8288.9</v>
      </c>
      <c r="E95" s="74">
        <f>SUBTOTAL(9,E9:E68)</f>
        <v>73513.850000000006</v>
      </c>
      <c r="F95" s="74"/>
      <c r="G95" s="74">
        <f>SUBTOTAL(9,G9:G93)</f>
        <v>84310.598571428593</v>
      </c>
      <c r="H95" s="74">
        <f>SUBTOTAL(9,H9:H68)</f>
        <v>113308.68571428572</v>
      </c>
      <c r="I95" s="62"/>
      <c r="J95" s="40"/>
    </row>
    <row r="96" spans="1:10" s="34" customFormat="1" ht="13.5" customHeight="1" x14ac:dyDescent="0.2">
      <c r="A96" s="75"/>
      <c r="B96" s="76"/>
      <c r="C96" s="77"/>
      <c r="D96" s="78"/>
      <c r="E96" s="79"/>
      <c r="F96" s="79"/>
      <c r="G96" s="79"/>
      <c r="H96" s="79"/>
      <c r="I96" s="80"/>
    </row>
  </sheetData>
  <mergeCells count="1">
    <mergeCell ref="A1:B1"/>
  </mergeCells>
  <dataValidations count="1">
    <dataValidation type="list" allowBlank="1" showInputMessage="1" showErrorMessage="1" sqref="F10:F12 F16:F18 F22:F25 F29:F31 F35:F37 F41:F43 F47:F49 F53:F55 F59:F61 F65:F67 F71:F73 F77:F79 F83:F85 F89:F91" xr:uid="{AF132CD4-D7E3-4F41-9273-BA8364F803F3}">
      <formula1>"25%,26%,27.5%,28.5%,30%"</formula1>
    </dataValidation>
  </dataValidations>
  <hyperlinks>
    <hyperlink ref="A1" location="'Index and Structure'!A1" display="The Macro Group" xr:uid="{20C688D2-B6E4-4C84-80C8-3658D81F3EF5}"/>
    <hyperlink ref="B7" r:id="rId1" xr:uid="{FF0852E4-5CAF-4DB3-9381-F0EC041A71DF}"/>
  </hyperlinks>
  <pageMargins left="0.74803149606299213" right="0.39370078740157483" top="0.55118110236220474" bottom="0.62992125984251968" header="0.51181102362204722" footer="0.47244094488188981"/>
  <pageSetup paperSize="9" scale="58" orientation="portrait" r:id="rId2"/>
  <headerFooter alignWithMargins="0">
    <oddFooter>&amp;LPrinted:&amp;T on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Dividends Received</vt:lpstr>
      <vt:lpstr>'Dividends Received'!Print_Area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 Beresford</dc:creator>
  <cp:lastModifiedBy>Melina Beresford</cp:lastModifiedBy>
  <dcterms:created xsi:type="dcterms:W3CDTF">2023-04-05T06:09:01Z</dcterms:created>
  <dcterms:modified xsi:type="dcterms:W3CDTF">2023-04-05T06:39:24Z</dcterms:modified>
</cp:coreProperties>
</file>