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Hall, S &amp; G\Hall Family Super Fund\Permanent\Depreciation\"/>
    </mc:Choice>
  </mc:AlternateContent>
  <bookViews>
    <workbookView xWindow="-60" yWindow="-360" windowWidth="12825" windowHeight="12810" tabRatio="800"/>
  </bookViews>
  <sheets>
    <sheet name="Diminishing Value Method" sheetId="7" r:id="rId1"/>
    <sheet name="Pooling Schedule DV" sheetId="6" r:id="rId2"/>
    <sheet name="Prime Cost Method" sheetId="5" r:id="rId3"/>
    <sheet name="40 Year DV Projection" sheetId="4" r:id="rId4"/>
    <sheet name="40 Year PC Projection" sheetId="3" r:id="rId5"/>
    <sheet name="Capital Works Allowance Summary" sheetId="2" r:id="rId6"/>
  </sheets>
  <calcPr calcId="162913"/>
</workbook>
</file>

<file path=xl/calcChain.xml><?xml version="1.0" encoding="utf-8"?>
<calcChain xmlns="http://schemas.openxmlformats.org/spreadsheetml/2006/main">
  <c r="O75" i="7" l="1"/>
  <c r="E75" i="7"/>
  <c r="M69" i="7" l="1"/>
  <c r="M68" i="7"/>
  <c r="L60" i="7"/>
  <c r="N68" i="7" l="1"/>
  <c r="M71" i="7"/>
  <c r="M72" i="7" s="1"/>
  <c r="N69" i="7"/>
  <c r="L71" i="7"/>
  <c r="L72" i="7" s="1"/>
  <c r="W65" i="7"/>
  <c r="V65" i="7"/>
  <c r="U65" i="7"/>
  <c r="T65" i="7"/>
  <c r="L64" i="7"/>
  <c r="L65" i="7" s="1"/>
  <c r="L73" i="7" s="1"/>
  <c r="Z60" i="7"/>
  <c r="Z64" i="7" s="1"/>
  <c r="Z65" i="7" s="1"/>
  <c r="Y60" i="7"/>
  <c r="Y64" i="7" s="1"/>
  <c r="Y65" i="7" s="1"/>
  <c r="X60" i="7"/>
  <c r="X64" i="7" s="1"/>
  <c r="X65" i="7" s="1"/>
  <c r="W60" i="7"/>
  <c r="W64" i="7" s="1"/>
  <c r="V60" i="7"/>
  <c r="V64" i="7" s="1"/>
  <c r="U60" i="7"/>
  <c r="U64" i="7" s="1"/>
  <c r="T60" i="7"/>
  <c r="T64" i="7" s="1"/>
  <c r="S60" i="7"/>
  <c r="S64" i="7" s="1"/>
  <c r="S65" i="7" s="1"/>
  <c r="R60" i="7"/>
  <c r="R64" i="7" s="1"/>
  <c r="R65" i="7" s="1"/>
  <c r="Q60" i="7"/>
  <c r="Q64" i="7" s="1"/>
  <c r="Q65" i="7" s="1"/>
  <c r="P60" i="7"/>
  <c r="P64" i="7" s="1"/>
  <c r="P65" i="7" s="1"/>
  <c r="O60" i="7"/>
  <c r="O64" i="7" s="1"/>
  <c r="O65" i="7" s="1"/>
  <c r="N60" i="7"/>
  <c r="N64" i="7" s="1"/>
  <c r="N65" i="7" s="1"/>
  <c r="M60" i="7"/>
  <c r="M64" i="7" s="1"/>
  <c r="M65" i="7" s="1"/>
  <c r="M73" i="7" l="1"/>
  <c r="O68" i="7"/>
  <c r="P68" i="7" s="1"/>
  <c r="Q68" i="7" s="1"/>
  <c r="R68" i="7" s="1"/>
  <c r="N71" i="7"/>
  <c r="N72" i="7" s="1"/>
  <c r="N73" i="7" s="1"/>
  <c r="O69" i="7"/>
  <c r="O71" i="7" s="1"/>
  <c r="O72" i="7" s="1"/>
  <c r="O73" i="7" s="1"/>
  <c r="P69" i="7" l="1"/>
  <c r="P71" i="7" s="1"/>
  <c r="P72" i="7" s="1"/>
  <c r="P73" i="7" s="1"/>
  <c r="S68" i="7"/>
  <c r="Q69" i="7" l="1"/>
  <c r="Q71" i="7" s="1"/>
  <c r="Q72" i="7" s="1"/>
  <c r="Q73" i="7" s="1"/>
  <c r="T68" i="7"/>
  <c r="U68" i="7" s="1"/>
  <c r="R69" i="7" l="1"/>
  <c r="R71" i="7" s="1"/>
  <c r="R72" i="7" s="1"/>
  <c r="R73" i="7" s="1"/>
  <c r="V68" i="7"/>
  <c r="W68" i="7" s="1"/>
  <c r="S69" i="7" l="1"/>
  <c r="T69" i="7" s="1"/>
  <c r="X68" i="7"/>
  <c r="Y68" i="7" s="1"/>
  <c r="Z68" i="7" s="1"/>
  <c r="S71" i="7" l="1"/>
  <c r="S72" i="7" s="1"/>
  <c r="S73" i="7" s="1"/>
  <c r="U69" i="7"/>
  <c r="T71" i="7"/>
  <c r="T72" i="7" s="1"/>
  <c r="T73" i="7" s="1"/>
  <c r="U71" i="7" l="1"/>
  <c r="U72" i="7" s="1"/>
  <c r="U73" i="7" s="1"/>
  <c r="V69" i="7"/>
  <c r="W69" i="7" l="1"/>
  <c r="V71" i="7"/>
  <c r="V72" i="7" s="1"/>
  <c r="V73" i="7" s="1"/>
  <c r="W71" i="7" l="1"/>
  <c r="W72" i="7" s="1"/>
  <c r="W73" i="7" s="1"/>
  <c r="X69" i="7"/>
  <c r="X71" i="7" l="1"/>
  <c r="X72" i="7" s="1"/>
  <c r="X73" i="7" s="1"/>
  <c r="Y69" i="7"/>
  <c r="Z69" i="7" l="1"/>
  <c r="Z71" i="7" s="1"/>
  <c r="Z72" i="7" s="1"/>
  <c r="Z73" i="7" s="1"/>
  <c r="Y71" i="7"/>
  <c r="Y72" i="7" s="1"/>
  <c r="Y73" i="7" s="1"/>
</calcChain>
</file>

<file path=xl/sharedStrings.xml><?xml version="1.0" encoding="utf-8"?>
<sst xmlns="http://schemas.openxmlformats.org/spreadsheetml/2006/main" count="584" uniqueCount="154">
  <si>
    <t>BMT Tax Depreciation</t>
  </si>
  <si>
    <t>QUANTITY SURVEYORS</t>
  </si>
  <si>
    <t>40 Year DV Projection</t>
  </si>
  <si>
    <t>Job Reference: 324489r1</t>
  </si>
  <si>
    <t>Clients Name: Hall Family Super Fund</t>
  </si>
  <si>
    <t>Property Address: 57 White Gum Drive JANE BROOK, WA 6056</t>
  </si>
  <si>
    <t>Date</t>
  </si>
  <si>
    <t>Effective Life Plant</t>
  </si>
  <si>
    <t>Pooled Plant</t>
  </si>
  <si>
    <t>Division 40</t>
  </si>
  <si>
    <t>Division 43</t>
  </si>
  <si>
    <t>Total</t>
  </si>
  <si>
    <t>19-Dec-13 to 30-Jun-14</t>
  </si>
  <si>
    <t>01-Jul-14 to 30-Jun-15</t>
  </si>
  <si>
    <t>01-Jul-15 to 30-Jun-16</t>
  </si>
  <si>
    <t>01-Jul-16 to 30-Jun-17</t>
  </si>
  <si>
    <t>01-Jul-17 to 30-Jun-18</t>
  </si>
  <si>
    <t>01-Jul-18 to 30-Jun-19</t>
  </si>
  <si>
    <t>01-Jul-19 to 30-Jun-20</t>
  </si>
  <si>
    <t>01-Jul-20 to 30-Jun-21</t>
  </si>
  <si>
    <t>01-Jul-21 to 30-Jun-22</t>
  </si>
  <si>
    <t>01-Jul-22 to 30-Jun-23</t>
  </si>
  <si>
    <t>01-Jul-23 to 30-Jun-24</t>
  </si>
  <si>
    <t>01-Jul-24 to 30-Jun-25</t>
  </si>
  <si>
    <t>01-Jul-25 to 30-Jun-26</t>
  </si>
  <si>
    <t>01-Jul-26 to 30-Jun-27</t>
  </si>
  <si>
    <t>01-Jul-27 to 30-Jun-28</t>
  </si>
  <si>
    <t>01-Jul-28 to 30-Jun-29</t>
  </si>
  <si>
    <t>01-Jul-29 to 30-Jun-30</t>
  </si>
  <si>
    <t>01-Jul-30 to 30-Jun-31</t>
  </si>
  <si>
    <t>01-Jul-31 to 30-Jun-32</t>
  </si>
  <si>
    <t>01-Jul-32 to 30-Jun-33</t>
  </si>
  <si>
    <t>01-Jul-33 to 30-Jun-34</t>
  </si>
  <si>
    <t>01-Jul-34 to 30-Jun-35</t>
  </si>
  <si>
    <t>01-Jul-35 to 30-Jun-36</t>
  </si>
  <si>
    <t>01-Jul-36 to 30-Jun-37</t>
  </si>
  <si>
    <t>01-Jul-37 to 30-Jun-38</t>
  </si>
  <si>
    <t>01-Jul-38 to 30-Jun-39</t>
  </si>
  <si>
    <t>01-Jul-39 to 30-Jun-40</t>
  </si>
  <si>
    <t>01-Jul-40 to 30-Jun-41</t>
  </si>
  <si>
    <t>01-Jul-41 to 30-Jun-42</t>
  </si>
  <si>
    <t>01-Jul-42 to 30-Jun-43</t>
  </si>
  <si>
    <t>01-Jul-43 to 30-Jun-44</t>
  </si>
  <si>
    <t>01-Jul-44 to 30-Jun-45</t>
  </si>
  <si>
    <t>01-Jul-45 to 30-Jun-46</t>
  </si>
  <si>
    <t>01-Jul-46 to 30-Jun-47</t>
  </si>
  <si>
    <t>01-Jul-47 to 30-Jun-48</t>
  </si>
  <si>
    <t>01-Jul-48 to 30-Jun-49</t>
  </si>
  <si>
    <t>01-Jul-49 to 30-Jun-50</t>
  </si>
  <si>
    <t>01-Jul-50 to 30-Jun-51</t>
  </si>
  <si>
    <t>01-Jul-51 to 30-Jun-52</t>
  </si>
  <si>
    <t>01-Jul-52 to 30-Jun-53</t>
  </si>
  <si>
    <t>01-Jul-53 to 30-Jun-54</t>
  </si>
  <si>
    <t>This depreciation schedule is for use only by the client and by no other party or for any other purpose without the express prior written approval of BMT Tax Depreciation Pty Ltd. No responsibility is accepted for any third party that may rely on the whole or any part of the content of this schedule.</t>
  </si>
  <si>
    <t>Should the client not elect to use the pooling system, then the total cost figure can be used and the applicable depreciation rates applied. All pooled items have been depreciated at 18.75% in the year of acquisition and 37.5% each year thereafter.</t>
  </si>
  <si>
    <t>Pooling Schedule DV</t>
  </si>
  <si>
    <t>Tax Grouping</t>
  </si>
  <si>
    <t>Total Cost</t>
  </si>
  <si>
    <t>Effective</t>
  </si>
  <si>
    <t>Basic Rate</t>
  </si>
  <si>
    <t>Depreciation Allowance</t>
  </si>
  <si>
    <t>TWDV</t>
  </si>
  <si>
    <t>@</t>
  </si>
  <si>
    <t>Life</t>
  </si>
  <si>
    <t>(DV)</t>
  </si>
  <si>
    <t>Pooling Start</t>
  </si>
  <si>
    <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</si>
  <si>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</si>
  <si>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</si>
  <si>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</si>
  <si>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</si>
  <si>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</si>
  <si>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</si>
  <si>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</si>
  <si>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</si>
  <si>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</si>
  <si>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</si>
  <si>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</si>
  <si>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</si>
  <si>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</si>
  <si>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</si>
  <si>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</si>
  <si>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</si>
  <si>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</si>
  <si>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</si>
  <si>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</si>
  <si>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</si>
  <si>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t>
  </si>
  <si>
    <t>(Years)</t>
  </si>
  <si>
    <t>(%)</t>
  </si>
  <si>
    <t>Division 40 - Plant &amp; Equipment (Effective Life Rates)</t>
  </si>
  <si>
    <t>Existing Unit Specific</t>
  </si>
  <si>
    <t>Air Conditioner - Split Systems</t>
  </si>
  <si>
    <t>Automatic Garage Door - Controls</t>
  </si>
  <si>
    <t>Automatic Garage Door - Motors</t>
  </si>
  <si>
    <t>Floating Timber Floors</t>
  </si>
  <si>
    <t>Garbage Bins</t>
  </si>
  <si>
    <t>Garden Sheds Freestanding</t>
  </si>
  <si>
    <t>Hot Water Systems</t>
  </si>
  <si>
    <t>Light Shades</t>
  </si>
  <si>
    <t>Shower Curtains</t>
  </si>
  <si>
    <t>Smoke Alarms</t>
  </si>
  <si>
    <t>Spa Bath Pumps</t>
  </si>
  <si>
    <t>Subtotal</t>
  </si>
  <si>
    <t>Additional Unit Specific</t>
  </si>
  <si>
    <t>Bathroom Accessories - Freestanding (30-Dec-13)</t>
  </si>
  <si>
    <t>Blinds (30-Dec-13)</t>
  </si>
  <si>
    <t>Exhaust Fans (30-Dec-13)</t>
  </si>
  <si>
    <t>Gardening Watering Installations (30-Dec-13)</t>
  </si>
  <si>
    <t>Light Shades (30-Dec-13)</t>
  </si>
  <si>
    <t>Ovens (30-Dec-13)</t>
  </si>
  <si>
    <t>Rangehoods (30-Dec-13)</t>
  </si>
  <si>
    <t>Blinds (22-Jan-14)</t>
  </si>
  <si>
    <t>Carpet (22-Jan-14)</t>
  </si>
  <si>
    <t>Cooktops (22-Jan-14)</t>
  </si>
  <si>
    <t>Furniture - Outdoor (22-Jan-14)</t>
  </si>
  <si>
    <t>Gardening Watering Installations (22-Jan-14)</t>
  </si>
  <si>
    <t>Light Shades (22-Jan-14)</t>
  </si>
  <si>
    <t>Exhaust Fans (18-Feb-14)</t>
  </si>
  <si>
    <t>Light Shades (18-Feb-14)</t>
  </si>
  <si>
    <t>Blinds (10-Apr-14)</t>
  </si>
  <si>
    <t>Ceiling Fans (24-Dec-14)</t>
  </si>
  <si>
    <t>Dishwashers (26-Jun-16)</t>
  </si>
  <si>
    <t>Total - Pooled Items</t>
  </si>
  <si>
    <t>Prime Cost Method</t>
  </si>
  <si>
    <t>(PC)</t>
  </si>
  <si>
    <t>Total Division 40 - Effective Life Rate</t>
  </si>
  <si>
    <t>Division 43 - Capital Works Allowance</t>
  </si>
  <si>
    <t>Total Division 43</t>
  </si>
  <si>
    <t>Total Depreciation</t>
  </si>
  <si>
    <t>Diminishing Value Method</t>
  </si>
  <si>
    <t>Total Division 40 - Pooled</t>
  </si>
  <si>
    <t>Total Division 40</t>
  </si>
  <si>
    <t>Capital Works Allowance Summary</t>
  </si>
  <si>
    <t>The table below outlines the division 43 building write-off allowance available to be claimed over forty years from the construction completion date.</t>
  </si>
  <si>
    <t>The depreciation calculated has been deemed to be on structural elements only completed after the ATO legislated dates.</t>
  </si>
  <si>
    <t>Works</t>
  </si>
  <si>
    <t>Rate</t>
  </si>
  <si>
    <t>Original Cost ($)</t>
  </si>
  <si>
    <t>Original Works</t>
  </si>
  <si>
    <t>Additional Works</t>
  </si>
  <si>
    <t>Calculation for write-off provision:</t>
  </si>
  <si>
    <t>Period</t>
  </si>
  <si>
    <t>Original Division 43 ($)</t>
  </si>
  <si>
    <t>40 Year PC Projection</t>
  </si>
  <si>
    <t>Additions</t>
  </si>
  <si>
    <t>Security Door</t>
  </si>
  <si>
    <t>Capital Works</t>
  </si>
  <si>
    <t>Div 40</t>
  </si>
  <si>
    <t>Total Additions Div 40</t>
  </si>
  <si>
    <t>Total Additions Div 43</t>
  </si>
  <si>
    <t>Hot Water System</t>
  </si>
  <si>
    <t>Ceiling Fan</t>
  </si>
  <si>
    <t>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</si>
</sst>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font>
      <sz val="10"/>
      <name val="Arial"/>
    </font>
    <font>
      <sz val="26"/>
      <color indexed="18"/>
      <name val="AvantGarde"/>
    </font>
    <font>
      <sz val="8"/>
      <color indexed="18"/>
      <name val="AvantGarde"/>
    </font>
    <font>
      <b/>
      <sz val="20"/>
      <name val="Century Gothic"/>
      <family val="2"/>
    </font>
    <font>
      <sz val="8"/>
      <name val="Century Gothic"/>
      <family val="2"/>
    </font>
    <font>
      <b/>
      <sz val="8"/>
      <name val="Century Gothic"/>
      <family val="2"/>
    </font>
    <font>
      <sz val="7"/>
      <name val="Arial"/>
      <family val="2"/>
    </font>
    <font>
      <b/>
      <sz val="1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thin">
        <color auto="1"/>
      </bottom>
      <diagonal/>
    </border>
  </borders>
  <cellStyleXfs count="2">
    <xf numFmtId="0" fontId="0" fillId="0" borderId="0"/>
    <xf numFmtId="44" fontId="8" fillId="0" borderId="0" applyFont="0" applyFill="0" applyBorder="0" applyAlignment="0" applyProtection="0"/>
  </cellStyleXfs>
  <cellXfs count="86">
    <xf numFmtId="0" fontId="0" fillId="0" borderId="0" xfId="0" applyFont="1"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5" fillId="0" borderId="0" xfId="0" applyFont="1" applyFill="1" applyBorder="1"/>
    <xf numFmtId="0" fontId="4" fillId="0" borderId="0" xfId="0" applyFont="1" applyFill="1" applyBorder="1" applyAlignment="1">
      <alignment horizontal="left" vertical="top"/>
    </xf>
    <xf numFmtId="0" fontId="5" fillId="2" borderId="1" xfId="0" applyFont="1" applyFill="1" applyBorder="1" applyAlignment="1">
      <alignment horizontal="center" vertical="top"/>
    </xf>
    <xf numFmtId="0" fontId="4" fillId="0" borderId="1" xfId="0" applyFont="1" applyFill="1" applyBorder="1" applyAlignment="1">
      <alignment horizontal="center" vertical="top"/>
    </xf>
    <xf numFmtId="15" fontId="4" fillId="0" borderId="1" xfId="0" applyNumberFormat="1" applyFont="1" applyFill="1" applyBorder="1" applyAlignment="1">
      <alignment horizontal="center" vertical="top"/>
    </xf>
    <xf numFmtId="10" fontId="4" fillId="0" borderId="1" xfId="0" applyNumberFormat="1" applyFont="1" applyFill="1" applyBorder="1" applyAlignment="1">
      <alignment horizontal="center" vertical="top"/>
    </xf>
    <xf numFmtId="0" fontId="6" fillId="0" borderId="0" xfId="0" applyFont="1" applyFill="1" applyBorder="1"/>
    <xf numFmtId="3" fontId="4" fillId="0" borderId="1" xfId="0" applyNumberFormat="1" applyFont="1" applyFill="1" applyBorder="1" applyAlignment="1">
      <alignment horizontal="center" vertical="top"/>
    </xf>
    <xf numFmtId="0" fontId="5"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5" fillId="2" borderId="5" xfId="0" applyFont="1" applyFill="1" applyBorder="1" applyAlignment="1">
      <alignment horizontal="center" vertical="top"/>
    </xf>
    <xf numFmtId="15" fontId="4" fillId="2" borderId="5" xfId="0" applyNumberFormat="1" applyFont="1" applyFill="1" applyBorder="1" applyAlignment="1">
      <alignment horizontal="center" vertical="top"/>
    </xf>
    <xf numFmtId="15" fontId="4" fillId="2" borderId="2" xfId="0" applyNumberFormat="1" applyFont="1" applyFill="1" applyBorder="1" applyAlignment="1">
      <alignment horizontal="center" vertical="top"/>
    </xf>
    <xf numFmtId="15" fontId="4" fillId="2" borderId="3" xfId="0" applyNumberFormat="1" applyFont="1" applyFill="1" applyBorder="1" applyAlignment="1">
      <alignment horizontal="center" vertical="top"/>
    </xf>
    <xf numFmtId="0" fontId="0" fillId="0" borderId="0" xfId="0" applyFont="1" applyFill="1" applyBorder="1"/>
    <xf numFmtId="0" fontId="0" fillId="0" borderId="0" xfId="0" applyFont="1" applyFill="1" applyBorder="1"/>
    <xf numFmtId="0" fontId="5" fillId="2" borderId="0" xfId="0" applyFont="1" applyFill="1" applyBorder="1" applyAlignment="1">
      <alignment vertical="top"/>
    </xf>
    <xf numFmtId="0" fontId="4" fillId="0" borderId="3" xfId="0" applyFont="1" applyFill="1" applyBorder="1" applyAlignment="1">
      <alignment horizontal="left"/>
    </xf>
    <xf numFmtId="0" fontId="4" fillId="0" borderId="0" xfId="0" applyFont="1" applyFill="1" applyBorder="1" applyAlignment="1">
      <alignment horizontal="left" vertical="top"/>
    </xf>
    <xf numFmtId="1" fontId="0" fillId="0" borderId="0" xfId="0" applyNumberFormat="1" applyFont="1" applyFill="1" applyBorder="1"/>
    <xf numFmtId="0" fontId="4" fillId="0" borderId="10" xfId="0" applyFont="1" applyFill="1" applyBorder="1" applyAlignment="1">
      <alignment horizontal="left"/>
    </xf>
    <xf numFmtId="3" fontId="4" fillId="0" borderId="5" xfId="0" applyNumberFormat="1" applyFont="1" applyFill="1" applyBorder="1" applyAlignment="1">
      <alignment horizontal="right"/>
    </xf>
    <xf numFmtId="3" fontId="4" fillId="0" borderId="2" xfId="0" applyNumberFormat="1" applyFont="1" applyFill="1" applyBorder="1" applyAlignment="1">
      <alignment horizontal="right"/>
    </xf>
    <xf numFmtId="1" fontId="4" fillId="0" borderId="5" xfId="0" applyNumberFormat="1" applyFont="1" applyFill="1" applyBorder="1" applyAlignment="1">
      <alignment horizontal="right"/>
    </xf>
    <xf numFmtId="1" fontId="4" fillId="0" borderId="2" xfId="0" applyNumberFormat="1" applyFont="1" applyFill="1" applyBorder="1" applyAlignment="1">
      <alignment horizontal="right"/>
    </xf>
    <xf numFmtId="2" fontId="4" fillId="0" borderId="5" xfId="0" applyNumberFormat="1" applyFont="1" applyFill="1" applyBorder="1" applyAlignment="1">
      <alignment horizontal="right"/>
    </xf>
    <xf numFmtId="2" fontId="4" fillId="0" borderId="2" xfId="0" applyNumberFormat="1" applyFont="1" applyFill="1" applyBorder="1" applyAlignment="1">
      <alignment horizontal="right"/>
    </xf>
    <xf numFmtId="0" fontId="5" fillId="2" borderId="1" xfId="0" applyFont="1" applyFill="1" applyBorder="1" applyAlignment="1">
      <alignment horizontal="center" vertical="top"/>
    </xf>
    <xf numFmtId="0" fontId="5" fillId="2" borderId="1" xfId="0" applyFont="1" applyFill="1" applyBorder="1" applyAlignment="1">
      <alignment horizontal="center" vertical="center"/>
    </xf>
    <xf numFmtId="0" fontId="5" fillId="3" borderId="1" xfId="0" applyFont="1" applyFill="1" applyBorder="1" applyAlignment="1">
      <alignment horizontal="center" vertical="top"/>
    </xf>
    <xf numFmtId="3" fontId="5" fillId="3" borderId="1" xfId="0" applyNumberFormat="1" applyFont="1" applyFill="1" applyBorder="1" applyAlignment="1">
      <alignment horizontal="center" vertical="top"/>
    </xf>
    <xf numFmtId="9" fontId="4" fillId="2" borderId="5" xfId="0" applyNumberFormat="1" applyFont="1" applyFill="1" applyBorder="1" applyAlignment="1">
      <alignment horizontal="center" vertical="top"/>
    </xf>
    <xf numFmtId="10" fontId="4" fillId="2" borderId="5" xfId="0" applyNumberFormat="1" applyFont="1" applyFill="1" applyBorder="1" applyAlignment="1">
      <alignment horizontal="center" vertical="top"/>
    </xf>
    <xf numFmtId="0" fontId="5" fillId="0" borderId="0" xfId="0" applyFont="1" applyFill="1" applyBorder="1"/>
    <xf numFmtId="0" fontId="5" fillId="0" borderId="3" xfId="0" applyFont="1" applyFill="1" applyBorder="1" applyAlignment="1">
      <alignment horizontal="left"/>
    </xf>
    <xf numFmtId="3" fontId="5" fillId="0" borderId="5" xfId="0" applyNumberFormat="1" applyFont="1" applyFill="1" applyBorder="1" applyAlignment="1">
      <alignment horizontal="right"/>
    </xf>
    <xf numFmtId="1" fontId="5" fillId="0" borderId="5" xfId="0" applyNumberFormat="1" applyFont="1" applyFill="1" applyBorder="1" applyAlignment="1">
      <alignment horizontal="right"/>
    </xf>
    <xf numFmtId="2" fontId="5" fillId="0" borderId="5" xfId="0" applyNumberFormat="1" applyFont="1" applyFill="1" applyBorder="1" applyAlignment="1">
      <alignment horizontal="right"/>
    </xf>
    <xf numFmtId="0" fontId="4" fillId="0" borderId="0" xfId="0" applyFont="1" applyFill="1" applyBorder="1"/>
    <xf numFmtId="0" fontId="4" fillId="0" borderId="3" xfId="0" applyFont="1" applyFill="1" applyBorder="1" applyAlignment="1">
      <alignment horizontal="left"/>
    </xf>
    <xf numFmtId="3" fontId="4" fillId="0" borderId="5" xfId="0" applyNumberFormat="1" applyFont="1" applyFill="1" applyBorder="1" applyAlignment="1">
      <alignment horizontal="right"/>
    </xf>
    <xf numFmtId="1" fontId="4" fillId="0" borderId="5" xfId="0" applyNumberFormat="1" applyFont="1" applyFill="1" applyBorder="1" applyAlignment="1">
      <alignment horizontal="right"/>
    </xf>
    <xf numFmtId="2" fontId="4" fillId="0" borderId="5" xfId="0" applyNumberFormat="1" applyFont="1" applyFill="1" applyBorder="1" applyAlignment="1">
      <alignment horizontal="right"/>
    </xf>
    <xf numFmtId="0" fontId="7" fillId="0" borderId="0" xfId="0" applyFont="1" applyFill="1" applyBorder="1"/>
    <xf numFmtId="0" fontId="5" fillId="0" borderId="3" xfId="0" applyFont="1" applyFill="1" applyBorder="1"/>
    <xf numFmtId="3" fontId="5" fillId="0" borderId="5" xfId="0" applyNumberFormat="1" applyFont="1" applyFill="1" applyBorder="1"/>
    <xf numFmtId="2" fontId="5" fillId="0" borderId="5" xfId="0" applyNumberFormat="1" applyFont="1" applyFill="1" applyBorder="1"/>
    <xf numFmtId="0" fontId="5" fillId="0" borderId="9" xfId="0" applyFont="1" applyFill="1" applyBorder="1" applyAlignment="1">
      <alignment horizontal="left"/>
    </xf>
    <xf numFmtId="3" fontId="5" fillId="0" borderId="1" xfId="0" applyNumberFormat="1" applyFont="1" applyFill="1" applyBorder="1" applyAlignment="1">
      <alignment horizontal="right"/>
    </xf>
    <xf numFmtId="2" fontId="5" fillId="0" borderId="1" xfId="0" applyNumberFormat="1" applyFont="1" applyFill="1" applyBorder="1" applyAlignment="1">
      <alignment horizontal="right"/>
    </xf>
    <xf numFmtId="4" fontId="5" fillId="0" borderId="5" xfId="0" applyNumberFormat="1" applyFont="1" applyFill="1" applyBorder="1"/>
    <xf numFmtId="0" fontId="4" fillId="0" borderId="3" xfId="0" applyFont="1" applyFill="1" applyBorder="1"/>
    <xf numFmtId="3" fontId="4" fillId="0" borderId="5" xfId="0" applyNumberFormat="1" applyFont="1" applyFill="1" applyBorder="1"/>
    <xf numFmtId="4" fontId="4" fillId="0" borderId="5" xfId="0" applyNumberFormat="1" applyFont="1" applyFill="1" applyBorder="1"/>
    <xf numFmtId="0" fontId="5" fillId="0" borderId="11" xfId="0" applyFont="1" applyFill="1" applyBorder="1"/>
    <xf numFmtId="3" fontId="5" fillId="0" borderId="12" xfId="0" applyNumberFormat="1" applyFont="1" applyFill="1" applyBorder="1"/>
    <xf numFmtId="4" fontId="5" fillId="0" borderId="12" xfId="0" applyNumberFormat="1" applyFont="1" applyFill="1" applyBorder="1"/>
    <xf numFmtId="0" fontId="5" fillId="0" borderId="9" xfId="0" applyFont="1" applyFill="1" applyBorder="1"/>
    <xf numFmtId="3" fontId="5" fillId="0" borderId="1" xfId="0" applyNumberFormat="1" applyFont="1" applyFill="1" applyBorder="1"/>
    <xf numFmtId="4" fontId="5" fillId="0" borderId="1" xfId="0" applyNumberFormat="1" applyFont="1" applyFill="1" applyBorder="1"/>
    <xf numFmtId="14" fontId="0" fillId="0" borderId="0" xfId="0" applyNumberFormat="1" applyFont="1" applyFill="1" applyBorder="1"/>
    <xf numFmtId="10" fontId="0" fillId="0" borderId="0" xfId="0" applyNumberFormat="1" applyFont="1" applyFill="1" applyBorder="1"/>
    <xf numFmtId="44" fontId="0" fillId="0" borderId="0" xfId="1" applyFont="1" applyFill="1" applyBorder="1"/>
    <xf numFmtId="44" fontId="0" fillId="0" borderId="0" xfId="0" applyNumberFormat="1" applyFont="1" applyFill="1" applyBorder="1"/>
    <xf numFmtId="3" fontId="0" fillId="0" borderId="0" xfId="0" applyNumberFormat="1" applyFont="1" applyFill="1" applyBorder="1"/>
    <xf numFmtId="0" fontId="0" fillId="0" borderId="0" xfId="0" applyFill="1" applyBorder="1"/>
    <xf numFmtId="9" fontId="0" fillId="0" borderId="0" xfId="0" applyNumberFormat="1" applyFont="1" applyFill="1" applyBorder="1"/>
    <xf numFmtId="0" fontId="8" fillId="0" borderId="0" xfId="0" applyFont="1" applyFill="1" applyBorder="1"/>
    <xf numFmtId="0" fontId="0" fillId="0" borderId="0" xfId="0" applyNumberFormat="1" applyFont="1"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 xfId="0" applyFont="1" applyFill="1" applyBorder="1"/>
    <xf numFmtId="0" fontId="0" fillId="2" borderId="1" xfId="0" applyFont="1" applyFill="1" applyBorder="1"/>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6" fillId="0" borderId="0" xfId="0" applyFont="1" applyFill="1" applyBorder="1" applyAlignment="1">
      <alignment horizontal="left"/>
    </xf>
    <xf numFmtId="0" fontId="4" fillId="0" borderId="0"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5"/>
  <sheetViews>
    <sheetView tabSelected="1" workbookViewId="0">
      <pane ySplit="12" topLeftCell="A46" activePane="bottomLeft" state="frozen"/>
      <selection pane="bottomLeft" activeCell="O75" sqref="O75"/>
    </sheetView>
  </sheetViews>
  <sheetFormatPr defaultRowHeight="12.75"/>
  <cols>
    <col min="1" max="1" width="50.7109375" customWidth="1"/>
    <col min="2" max="2" width="10.28515625" hidden="1" customWidth="1"/>
    <col min="3" max="3" width="10.28515625" style="22" customWidth="1"/>
    <col min="4" max="6" width="10.28515625" customWidth="1"/>
    <col min="7" max="11" width="10.28515625" hidden="1" customWidth="1"/>
    <col min="12" max="30" width="10.28515625" customWidth="1"/>
  </cols>
  <sheetData>
    <row r="1" spans="1:27" ht="33">
      <c r="A1" s="1" t="s">
        <v>0</v>
      </c>
    </row>
    <row r="2" spans="1:27">
      <c r="A2" s="2" t="s">
        <v>1</v>
      </c>
    </row>
    <row r="3" spans="1:27" ht="25.5">
      <c r="A3" s="3" t="s">
        <v>130</v>
      </c>
    </row>
    <row r="4" spans="1:27" ht="13.5">
      <c r="A4" s="4" t="s">
        <v>3</v>
      </c>
    </row>
    <row r="5" spans="1:27" ht="13.5">
      <c r="A5" s="4" t="s">
        <v>4</v>
      </c>
    </row>
    <row r="6" spans="1:27" ht="13.5">
      <c r="A6" s="4" t="s">
        <v>5</v>
      </c>
      <c r="B6" s="22"/>
      <c r="D6" s="22"/>
      <c r="E6" s="22"/>
      <c r="F6" s="22"/>
      <c r="H6" s="21"/>
      <c r="I6" s="21"/>
      <c r="J6" s="21"/>
      <c r="K6" s="21"/>
      <c r="L6" s="21"/>
      <c r="M6" s="21"/>
      <c r="N6" s="21"/>
      <c r="O6" s="21"/>
      <c r="P6" s="21"/>
      <c r="Q6" s="21"/>
      <c r="R6" s="21"/>
      <c r="S6" s="21"/>
      <c r="T6" s="21"/>
      <c r="U6" s="21"/>
      <c r="V6" s="21"/>
      <c r="W6" s="21"/>
      <c r="X6" s="21"/>
      <c r="Y6" s="21"/>
      <c r="Z6" s="21"/>
    </row>
    <row r="7" spans="1:27" ht="13.5">
      <c r="A7" s="4"/>
      <c r="B7" s="22"/>
      <c r="D7" s="22"/>
      <c r="E7" s="22"/>
      <c r="F7" s="22"/>
      <c r="H7" s="21"/>
      <c r="I7" s="21"/>
      <c r="J7" s="21"/>
      <c r="K7" s="21"/>
      <c r="L7" s="67"/>
      <c r="M7" s="67"/>
      <c r="N7" s="67"/>
      <c r="O7" s="67"/>
      <c r="P7" s="67"/>
      <c r="Q7" s="67"/>
      <c r="R7" s="67"/>
      <c r="S7" s="67"/>
      <c r="T7" s="67"/>
      <c r="U7" s="67"/>
      <c r="V7" s="67"/>
      <c r="W7" s="67"/>
      <c r="X7" s="67"/>
      <c r="Y7" s="67"/>
      <c r="Z7" s="67"/>
    </row>
    <row r="8" spans="1:27">
      <c r="A8" s="12" t="s">
        <v>56</v>
      </c>
      <c r="B8" s="12" t="s">
        <v>57</v>
      </c>
      <c r="C8" s="12"/>
      <c r="D8" s="12" t="s">
        <v>57</v>
      </c>
      <c r="E8" s="12" t="s">
        <v>58</v>
      </c>
      <c r="F8" s="12" t="s">
        <v>59</v>
      </c>
      <c r="G8" s="81" t="s">
        <v>60</v>
      </c>
      <c r="H8" s="82"/>
      <c r="I8" s="82"/>
      <c r="J8" s="82"/>
      <c r="K8" s="82"/>
      <c r="L8" s="82"/>
      <c r="M8" s="82"/>
      <c r="N8" s="82"/>
      <c r="O8" s="82"/>
      <c r="P8" s="82"/>
      <c r="Q8" s="82"/>
      <c r="R8" s="82"/>
      <c r="S8" s="82"/>
      <c r="T8" s="82"/>
      <c r="U8" s="82"/>
      <c r="V8" s="82"/>
      <c r="W8" s="82"/>
      <c r="X8" s="82"/>
      <c r="Y8" s="82"/>
      <c r="Z8" s="83"/>
      <c r="AA8" s="12" t="s">
        <v>61</v>
      </c>
    </row>
    <row r="9" spans="1:27" ht="13.5">
      <c r="A9" s="23"/>
      <c r="B9" s="15" t="s">
        <v>62</v>
      </c>
      <c r="C9" s="15"/>
      <c r="D9" s="15" t="s">
        <v>62</v>
      </c>
      <c r="E9" s="17" t="s">
        <v>63</v>
      </c>
      <c r="F9" s="15" t="s">
        <v>64</v>
      </c>
      <c r="G9" s="19">
        <v>41627</v>
      </c>
      <c r="H9" s="19">
        <v>41821</v>
      </c>
      <c r="I9" s="19">
        <v>42186</v>
      </c>
      <c r="J9" s="19">
        <v>42552</v>
      </c>
      <c r="K9" s="19">
        <v>42917</v>
      </c>
      <c r="L9" s="19">
        <v>43282</v>
      </c>
      <c r="M9" s="19">
        <v>43647</v>
      </c>
      <c r="N9" s="19">
        <v>44013</v>
      </c>
      <c r="O9" s="19">
        <v>44378</v>
      </c>
      <c r="P9" s="19">
        <v>44743</v>
      </c>
      <c r="Q9" s="19">
        <v>45108</v>
      </c>
      <c r="R9" s="19">
        <v>45474</v>
      </c>
      <c r="S9" s="19">
        <v>45839</v>
      </c>
      <c r="T9" s="19">
        <v>46204</v>
      </c>
      <c r="U9" s="19">
        <v>46569</v>
      </c>
      <c r="V9" s="19">
        <v>46935</v>
      </c>
      <c r="W9" s="19">
        <v>47300</v>
      </c>
      <c r="X9" s="19">
        <v>47665</v>
      </c>
      <c r="Y9" s="19">
        <v>48030</v>
      </c>
      <c r="Z9" s="19">
        <v>48396</v>
      </c>
      <c r="AA9" s="13" t="s">
        <v>62</v>
      </c>
    </row>
    <row r="10" spans="1:27" ht="13.5">
      <c r="A10" s="23"/>
      <c r="B10" s="18">
        <v>41627</v>
      </c>
      <c r="C10" s="18"/>
      <c r="D10" s="18">
        <v>41627</v>
      </c>
      <c r="E10" s="15"/>
      <c r="F10" s="15"/>
      <c r="G10" s="18">
        <v>41820</v>
      </c>
      <c r="H10" s="18">
        <v>42185</v>
      </c>
      <c r="I10" s="18">
        <v>42551</v>
      </c>
      <c r="J10" s="18">
        <v>42916</v>
      </c>
      <c r="K10" s="18">
        <v>43281</v>
      </c>
      <c r="L10" s="18">
        <v>43646</v>
      </c>
      <c r="M10" s="18">
        <v>44012</v>
      </c>
      <c r="N10" s="18">
        <v>44377</v>
      </c>
      <c r="O10" s="18">
        <v>44742</v>
      </c>
      <c r="P10" s="18">
        <v>45107</v>
      </c>
      <c r="Q10" s="18">
        <v>45473</v>
      </c>
      <c r="R10" s="18">
        <v>45838</v>
      </c>
      <c r="S10" s="18">
        <v>46203</v>
      </c>
      <c r="T10" s="18">
        <v>46568</v>
      </c>
      <c r="U10" s="18">
        <v>46934</v>
      </c>
      <c r="V10" s="18">
        <v>47299</v>
      </c>
      <c r="W10" s="18">
        <v>47664</v>
      </c>
      <c r="X10" s="18">
        <v>48029</v>
      </c>
      <c r="Y10" s="18">
        <v>48395</v>
      </c>
      <c r="Z10" s="18">
        <v>48760</v>
      </c>
      <c r="AA10" s="20">
        <v>48761</v>
      </c>
    </row>
    <row r="11" spans="1:27" ht="13.5">
      <c r="A11" s="23"/>
      <c r="B11" s="38" t="s">
        <v>66</v>
      </c>
      <c r="C11" s="38"/>
      <c r="D11" s="39" t="s">
        <v>66</v>
      </c>
      <c r="E11" s="15"/>
      <c r="F11" s="15"/>
      <c r="G11" s="15" t="s">
        <v>67</v>
      </c>
      <c r="H11" s="15" t="s">
        <v>68</v>
      </c>
      <c r="I11" s="15" t="s">
        <v>69</v>
      </c>
      <c r="J11" s="15" t="s">
        <v>70</v>
      </c>
      <c r="K11" s="15" t="s">
        <v>71</v>
      </c>
      <c r="L11" s="15" t="s">
        <v>72</v>
      </c>
      <c r="M11" s="15" t="s">
        <v>73</v>
      </c>
      <c r="N11" s="15" t="s">
        <v>74</v>
      </c>
      <c r="O11" s="15" t="s">
        <v>75</v>
      </c>
      <c r="P11" s="15" t="s">
        <v>76</v>
      </c>
      <c r="Q11" s="15" t="s">
        <v>77</v>
      </c>
      <c r="R11" s="15" t="s">
        <v>78</v>
      </c>
      <c r="S11" s="15" t="s">
        <v>79</v>
      </c>
      <c r="T11" s="15" t="s">
        <v>80</v>
      </c>
      <c r="U11" s="15" t="s">
        <v>81</v>
      </c>
      <c r="V11" s="15" t="s">
        <v>82</v>
      </c>
      <c r="W11" s="15" t="s">
        <v>83</v>
      </c>
      <c r="X11" s="15" t="s">
        <v>84</v>
      </c>
      <c r="Y11" s="15" t="s">
        <v>85</v>
      </c>
      <c r="Z11" s="15" t="s">
        <v>86</v>
      </c>
      <c r="AA11" s="13" t="s">
        <v>87</v>
      </c>
    </row>
    <row r="12" spans="1:27" ht="13.5">
      <c r="A12" s="23"/>
      <c r="B12" s="15" t="s">
        <v>87</v>
      </c>
      <c r="C12" s="15"/>
      <c r="D12" s="15" t="s">
        <v>87</v>
      </c>
      <c r="E12" s="15" t="s">
        <v>88</v>
      </c>
      <c r="F12" s="15" t="s">
        <v>89</v>
      </c>
      <c r="G12" s="15" t="s">
        <v>87</v>
      </c>
      <c r="H12" s="15" t="s">
        <v>87</v>
      </c>
      <c r="I12" s="15" t="s">
        <v>87</v>
      </c>
      <c r="J12" s="15" t="s">
        <v>87</v>
      </c>
      <c r="K12" s="15" t="s">
        <v>87</v>
      </c>
      <c r="L12" s="15" t="s">
        <v>87</v>
      </c>
      <c r="M12" s="15" t="s">
        <v>87</v>
      </c>
      <c r="N12" s="15" t="s">
        <v>87</v>
      </c>
      <c r="O12" s="15" t="s">
        <v>87</v>
      </c>
      <c r="P12" s="15" t="s">
        <v>87</v>
      </c>
      <c r="Q12" s="15" t="s">
        <v>87</v>
      </c>
      <c r="R12" s="15" t="s">
        <v>87</v>
      </c>
      <c r="S12" s="15" t="s">
        <v>87</v>
      </c>
      <c r="T12" s="15" t="s">
        <v>87</v>
      </c>
      <c r="U12" s="15" t="s">
        <v>87</v>
      </c>
      <c r="V12" s="15" t="s">
        <v>87</v>
      </c>
      <c r="W12" s="15" t="s">
        <v>87</v>
      </c>
      <c r="X12" s="15" t="s">
        <v>87</v>
      </c>
      <c r="Y12" s="15" t="s">
        <v>87</v>
      </c>
      <c r="Z12" s="15" t="s">
        <v>87</v>
      </c>
      <c r="AA12" s="13"/>
    </row>
    <row r="13" spans="1:27" ht="13.5">
      <c r="A13" s="76" t="s">
        <v>90</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8"/>
    </row>
    <row r="14" spans="1:27" s="40" customFormat="1">
      <c r="A14" s="41" t="s">
        <v>91</v>
      </c>
      <c r="B14" s="42"/>
      <c r="C14" s="42"/>
      <c r="D14" s="42"/>
      <c r="E14" s="43"/>
      <c r="F14" s="44"/>
      <c r="G14" s="42"/>
      <c r="H14" s="42"/>
      <c r="I14" s="42"/>
      <c r="J14" s="42"/>
      <c r="K14" s="42"/>
      <c r="L14" s="42"/>
      <c r="M14" s="42"/>
      <c r="N14" s="42"/>
      <c r="O14" s="42"/>
      <c r="P14" s="42"/>
      <c r="Q14" s="42"/>
      <c r="R14" s="42"/>
      <c r="S14" s="42"/>
      <c r="T14" s="42"/>
      <c r="U14" s="42"/>
      <c r="V14" s="42"/>
      <c r="W14" s="42"/>
      <c r="X14" s="42"/>
      <c r="Y14" s="42"/>
      <c r="Z14" s="42"/>
      <c r="AA14" s="42"/>
    </row>
    <row r="15" spans="1:27" s="45" customFormat="1" ht="13.5">
      <c r="A15" s="46" t="s">
        <v>92</v>
      </c>
      <c r="B15" s="47" t="s">
        <v>66</v>
      </c>
      <c r="C15" s="47"/>
      <c r="D15" s="47">
        <v>8462</v>
      </c>
      <c r="E15" s="48">
        <v>10</v>
      </c>
      <c r="F15" s="49">
        <v>20</v>
      </c>
      <c r="G15" s="47">
        <v>900</v>
      </c>
      <c r="H15" s="47">
        <v>1512</v>
      </c>
      <c r="I15" s="47">
        <v>1210</v>
      </c>
      <c r="J15" s="47">
        <v>968</v>
      </c>
      <c r="K15" s="47">
        <v>774</v>
      </c>
      <c r="L15" s="47">
        <v>620</v>
      </c>
      <c r="M15" s="47">
        <v>0</v>
      </c>
      <c r="N15" s="47">
        <v>0</v>
      </c>
      <c r="O15" s="47">
        <v>0</v>
      </c>
      <c r="P15" s="47">
        <v>0</v>
      </c>
      <c r="Q15" s="47">
        <v>0</v>
      </c>
      <c r="R15" s="47">
        <v>0</v>
      </c>
      <c r="S15" s="47">
        <v>0</v>
      </c>
      <c r="T15" s="47">
        <v>0</v>
      </c>
      <c r="U15" s="47">
        <v>0</v>
      </c>
      <c r="V15" s="47">
        <v>0</v>
      </c>
      <c r="W15" s="47">
        <v>0</v>
      </c>
      <c r="X15" s="47">
        <v>0</v>
      </c>
      <c r="Y15" s="47">
        <v>0</v>
      </c>
      <c r="Z15" s="47">
        <v>0</v>
      </c>
      <c r="AA15" s="47">
        <v>4</v>
      </c>
    </row>
    <row r="16" spans="1:27" s="45" customFormat="1" ht="13.5">
      <c r="A16" s="46" t="s">
        <v>93</v>
      </c>
      <c r="B16" s="47" t="s">
        <v>66</v>
      </c>
      <c r="C16" s="47"/>
      <c r="D16" s="47">
        <v>167</v>
      </c>
      <c r="E16" s="48">
        <v>5</v>
      </c>
      <c r="F16" s="49">
        <v>100</v>
      </c>
      <c r="G16" s="47">
        <v>167</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row>
    <row r="17" spans="1:27" s="45" customFormat="1" ht="13.5">
      <c r="A17" s="46" t="s">
        <v>94</v>
      </c>
      <c r="B17" s="47" t="s">
        <v>66</v>
      </c>
      <c r="C17" s="47"/>
      <c r="D17" s="47">
        <v>693</v>
      </c>
      <c r="E17" s="48">
        <v>10</v>
      </c>
      <c r="F17" s="49">
        <v>37.5</v>
      </c>
      <c r="G17" s="47">
        <v>0</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47">
        <v>0</v>
      </c>
      <c r="Y17" s="47">
        <v>0</v>
      </c>
      <c r="Z17" s="47">
        <v>0</v>
      </c>
      <c r="AA17" s="47">
        <v>0</v>
      </c>
    </row>
    <row r="18" spans="1:27" s="45" customFormat="1" ht="13.5">
      <c r="A18" s="46" t="s">
        <v>95</v>
      </c>
      <c r="B18" s="47" t="s">
        <v>66</v>
      </c>
      <c r="C18" s="47"/>
      <c r="D18" s="47">
        <v>13609</v>
      </c>
      <c r="E18" s="48">
        <v>15</v>
      </c>
      <c r="F18" s="49">
        <v>13.3333333333333</v>
      </c>
      <c r="G18" s="47">
        <v>964</v>
      </c>
      <c r="H18" s="47">
        <v>1686</v>
      </c>
      <c r="I18" s="47">
        <v>1461</v>
      </c>
      <c r="J18" s="47">
        <v>1266</v>
      </c>
      <c r="K18" s="47">
        <v>1098</v>
      </c>
      <c r="L18" s="47">
        <v>951</v>
      </c>
      <c r="M18" s="47">
        <v>824</v>
      </c>
      <c r="N18" s="47">
        <v>715</v>
      </c>
      <c r="O18" s="47">
        <v>619</v>
      </c>
      <c r="P18" s="47">
        <v>537</v>
      </c>
      <c r="Q18" s="47">
        <v>465</v>
      </c>
      <c r="R18" s="47">
        <v>403</v>
      </c>
      <c r="S18" s="47">
        <v>349</v>
      </c>
      <c r="T18" s="47">
        <v>303</v>
      </c>
      <c r="U18" s="47">
        <v>262</v>
      </c>
      <c r="V18" s="47">
        <v>227</v>
      </c>
      <c r="W18" s="47">
        <v>197</v>
      </c>
      <c r="X18" s="47">
        <v>171</v>
      </c>
      <c r="Y18" s="47">
        <v>148</v>
      </c>
      <c r="Z18" s="47">
        <v>0</v>
      </c>
      <c r="AA18" s="47">
        <v>602</v>
      </c>
    </row>
    <row r="19" spans="1:27" s="45" customFormat="1" ht="13.5">
      <c r="A19" s="46" t="s">
        <v>96</v>
      </c>
      <c r="B19" s="47" t="s">
        <v>66</v>
      </c>
      <c r="C19" s="47"/>
      <c r="D19" s="47">
        <v>286</v>
      </c>
      <c r="E19" s="48">
        <v>10</v>
      </c>
      <c r="F19" s="49">
        <v>100</v>
      </c>
      <c r="G19" s="47">
        <v>286</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row>
    <row r="20" spans="1:27" s="45" customFormat="1" ht="13.5">
      <c r="A20" s="46" t="s">
        <v>97</v>
      </c>
      <c r="B20" s="47" t="s">
        <v>66</v>
      </c>
      <c r="C20" s="47"/>
      <c r="D20" s="47">
        <v>803</v>
      </c>
      <c r="E20" s="48">
        <v>15</v>
      </c>
      <c r="F20" s="49">
        <v>37.5</v>
      </c>
      <c r="G20" s="47">
        <v>0</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row>
    <row r="21" spans="1:27" s="45" customFormat="1" ht="13.5">
      <c r="A21" s="46" t="s">
        <v>98</v>
      </c>
      <c r="B21" s="47" t="s">
        <v>66</v>
      </c>
      <c r="C21" s="47"/>
      <c r="D21" s="47">
        <v>2078</v>
      </c>
      <c r="E21" s="48">
        <v>12</v>
      </c>
      <c r="F21" s="49">
        <v>16.6666666666667</v>
      </c>
      <c r="G21" s="47">
        <v>184</v>
      </c>
      <c r="H21" s="47">
        <v>316</v>
      </c>
      <c r="I21" s="47">
        <v>263</v>
      </c>
      <c r="J21" s="47">
        <v>219</v>
      </c>
      <c r="K21" s="47">
        <v>183</v>
      </c>
      <c r="L21" s="47">
        <v>0</v>
      </c>
      <c r="M21" s="47">
        <v>0</v>
      </c>
      <c r="N21" s="47">
        <v>0</v>
      </c>
      <c r="O21" s="47">
        <v>0</v>
      </c>
      <c r="P21" s="47">
        <v>0</v>
      </c>
      <c r="Q21" s="47">
        <v>0</v>
      </c>
      <c r="R21" s="47">
        <v>0</v>
      </c>
      <c r="S21" s="47">
        <v>0</v>
      </c>
      <c r="T21" s="47">
        <v>0</v>
      </c>
      <c r="U21" s="47">
        <v>0</v>
      </c>
      <c r="V21" s="47">
        <v>0</v>
      </c>
      <c r="W21" s="47">
        <v>0</v>
      </c>
      <c r="X21" s="47">
        <v>0</v>
      </c>
      <c r="Y21" s="47">
        <v>0</v>
      </c>
      <c r="Z21" s="47">
        <v>0</v>
      </c>
      <c r="AA21" s="47">
        <v>0</v>
      </c>
    </row>
    <row r="22" spans="1:27" s="45" customFormat="1" ht="13.5">
      <c r="A22" s="46" t="s">
        <v>99</v>
      </c>
      <c r="B22" s="47" t="s">
        <v>66</v>
      </c>
      <c r="C22" s="47"/>
      <c r="D22" s="47">
        <v>535</v>
      </c>
      <c r="E22" s="48">
        <v>5</v>
      </c>
      <c r="F22" s="49">
        <v>37.5</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row>
    <row r="23" spans="1:27" s="45" customFormat="1" ht="13.5">
      <c r="A23" s="46" t="s">
        <v>100</v>
      </c>
      <c r="B23" s="47" t="s">
        <v>66</v>
      </c>
      <c r="C23" s="47"/>
      <c r="D23" s="47">
        <v>79</v>
      </c>
      <c r="E23" s="48">
        <v>2</v>
      </c>
      <c r="F23" s="49">
        <v>100</v>
      </c>
      <c r="G23" s="47">
        <v>79</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row>
    <row r="24" spans="1:27" s="45" customFormat="1" ht="13.5">
      <c r="A24" s="46" t="s">
        <v>101</v>
      </c>
      <c r="B24" s="47" t="s">
        <v>66</v>
      </c>
      <c r="C24" s="47"/>
      <c r="D24" s="47">
        <v>297</v>
      </c>
      <c r="E24" s="48">
        <v>6</v>
      </c>
      <c r="F24" s="49">
        <v>100</v>
      </c>
      <c r="G24" s="47">
        <v>297</v>
      </c>
      <c r="H24" s="47">
        <v>0</v>
      </c>
      <c r="I24" s="47">
        <v>0</v>
      </c>
      <c r="J24" s="47">
        <v>0</v>
      </c>
      <c r="K24" s="47">
        <v>0</v>
      </c>
      <c r="L24" s="47">
        <v>0</v>
      </c>
      <c r="M24" s="47">
        <v>0</v>
      </c>
      <c r="N24" s="47">
        <v>0</v>
      </c>
      <c r="O24" s="47">
        <v>0</v>
      </c>
      <c r="P24" s="47">
        <v>0</v>
      </c>
      <c r="Q24" s="47">
        <v>0</v>
      </c>
      <c r="R24" s="47">
        <v>0</v>
      </c>
      <c r="S24" s="47">
        <v>0</v>
      </c>
      <c r="T24" s="47">
        <v>0</v>
      </c>
      <c r="U24" s="47">
        <v>0</v>
      </c>
      <c r="V24" s="47">
        <v>0</v>
      </c>
      <c r="W24" s="47">
        <v>0</v>
      </c>
      <c r="X24" s="47">
        <v>0</v>
      </c>
      <c r="Y24" s="47">
        <v>0</v>
      </c>
      <c r="Z24" s="47">
        <v>0</v>
      </c>
      <c r="AA24" s="47">
        <v>0</v>
      </c>
    </row>
    <row r="25" spans="1:27" s="45" customFormat="1" ht="13.5">
      <c r="A25" s="46" t="s">
        <v>102</v>
      </c>
      <c r="B25" s="47" t="s">
        <v>66</v>
      </c>
      <c r="C25" s="47"/>
      <c r="D25" s="47">
        <v>658</v>
      </c>
      <c r="E25" s="48">
        <v>20</v>
      </c>
      <c r="F25" s="49">
        <v>37.5</v>
      </c>
      <c r="G25" s="47">
        <v>0</v>
      </c>
      <c r="H25" s="47">
        <v>0</v>
      </c>
      <c r="I25" s="47">
        <v>0</v>
      </c>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row>
    <row r="26" spans="1:27" s="40" customFormat="1">
      <c r="A26" s="41" t="s">
        <v>103</v>
      </c>
      <c r="B26" s="42" t="s">
        <v>66</v>
      </c>
      <c r="C26" s="42"/>
      <c r="D26" s="42">
        <v>27667</v>
      </c>
      <c r="E26" s="43" t="s">
        <v>66</v>
      </c>
      <c r="F26" s="44" t="s">
        <v>66</v>
      </c>
      <c r="G26" s="42">
        <v>2877</v>
      </c>
      <c r="H26" s="42">
        <v>3514</v>
      </c>
      <c r="I26" s="42">
        <v>2934</v>
      </c>
      <c r="J26" s="42">
        <v>2453</v>
      </c>
      <c r="K26" s="42">
        <v>2055</v>
      </c>
      <c r="L26" s="42">
        <v>1571</v>
      </c>
      <c r="M26" s="42">
        <v>824</v>
      </c>
      <c r="N26" s="42">
        <v>715</v>
      </c>
      <c r="O26" s="42">
        <v>619</v>
      </c>
      <c r="P26" s="42">
        <v>537</v>
      </c>
      <c r="Q26" s="42">
        <v>465</v>
      </c>
      <c r="R26" s="42">
        <v>403</v>
      </c>
      <c r="S26" s="42">
        <v>349</v>
      </c>
      <c r="T26" s="42">
        <v>303</v>
      </c>
      <c r="U26" s="42">
        <v>262</v>
      </c>
      <c r="V26" s="42">
        <v>227</v>
      </c>
      <c r="W26" s="42">
        <v>197</v>
      </c>
      <c r="X26" s="42">
        <v>171</v>
      </c>
      <c r="Y26" s="42">
        <v>148</v>
      </c>
      <c r="Z26" s="42">
        <v>0</v>
      </c>
      <c r="AA26" s="42">
        <v>606</v>
      </c>
    </row>
    <row r="27" spans="1:27" s="40" customFormat="1">
      <c r="A27" s="41" t="s">
        <v>104</v>
      </c>
      <c r="B27" s="42"/>
      <c r="C27" s="42"/>
      <c r="D27" s="42"/>
      <c r="E27" s="43"/>
      <c r="F27" s="44"/>
      <c r="G27" s="42"/>
      <c r="H27" s="42"/>
      <c r="I27" s="42"/>
      <c r="J27" s="42"/>
      <c r="K27" s="42"/>
      <c r="L27" s="42"/>
      <c r="M27" s="42"/>
      <c r="N27" s="42"/>
      <c r="O27" s="42"/>
      <c r="P27" s="42"/>
      <c r="Q27" s="42"/>
      <c r="R27" s="42"/>
      <c r="S27" s="42"/>
      <c r="T27" s="42"/>
      <c r="U27" s="42"/>
      <c r="V27" s="42"/>
      <c r="W27" s="42"/>
      <c r="X27" s="42"/>
      <c r="Y27" s="42"/>
      <c r="Z27" s="42"/>
      <c r="AA27" s="42"/>
    </row>
    <row r="28" spans="1:27" s="45" customFormat="1" ht="13.5">
      <c r="A28" s="46" t="s">
        <v>105</v>
      </c>
      <c r="B28" s="47" t="s">
        <v>66</v>
      </c>
      <c r="C28" s="47"/>
      <c r="D28" s="47">
        <v>156</v>
      </c>
      <c r="E28" s="48">
        <v>5</v>
      </c>
      <c r="F28" s="49">
        <v>100</v>
      </c>
      <c r="G28" s="47">
        <v>156</v>
      </c>
      <c r="H28" s="47">
        <v>0</v>
      </c>
      <c r="I28" s="47">
        <v>0</v>
      </c>
      <c r="J28" s="47">
        <v>0</v>
      </c>
      <c r="K28" s="47">
        <v>0</v>
      </c>
      <c r="L28" s="47">
        <v>0</v>
      </c>
      <c r="M28" s="47">
        <v>0</v>
      </c>
      <c r="N28" s="47">
        <v>0</v>
      </c>
      <c r="O28" s="47">
        <v>0</v>
      </c>
      <c r="P28" s="47">
        <v>0</v>
      </c>
      <c r="Q28" s="47">
        <v>0</v>
      </c>
      <c r="R28" s="47">
        <v>0</v>
      </c>
      <c r="S28" s="47">
        <v>0</v>
      </c>
      <c r="T28" s="47">
        <v>0</v>
      </c>
      <c r="U28" s="47">
        <v>0</v>
      </c>
      <c r="V28" s="47">
        <v>0</v>
      </c>
      <c r="W28" s="47">
        <v>0</v>
      </c>
      <c r="X28" s="47">
        <v>0</v>
      </c>
      <c r="Y28" s="47">
        <v>0</v>
      </c>
      <c r="Z28" s="47">
        <v>0</v>
      </c>
      <c r="AA28" s="47">
        <v>0</v>
      </c>
    </row>
    <row r="29" spans="1:27" s="45" customFormat="1" ht="13.5">
      <c r="A29" s="46" t="s">
        <v>106</v>
      </c>
      <c r="B29" s="47" t="s">
        <v>66</v>
      </c>
      <c r="C29" s="47"/>
      <c r="D29" s="47">
        <v>365</v>
      </c>
      <c r="E29" s="48">
        <v>10</v>
      </c>
      <c r="F29" s="49">
        <v>37.5</v>
      </c>
      <c r="G29" s="47">
        <v>0</v>
      </c>
      <c r="H29" s="47">
        <v>0</v>
      </c>
      <c r="I29" s="47">
        <v>0</v>
      </c>
      <c r="J29" s="47">
        <v>0</v>
      </c>
      <c r="K29" s="47">
        <v>0</v>
      </c>
      <c r="L29" s="47">
        <v>0</v>
      </c>
      <c r="M29" s="47">
        <v>0</v>
      </c>
      <c r="N29" s="47">
        <v>0</v>
      </c>
      <c r="O29" s="47">
        <v>0</v>
      </c>
      <c r="P29" s="47">
        <v>0</v>
      </c>
      <c r="Q29" s="47">
        <v>0</v>
      </c>
      <c r="R29" s="47">
        <v>0</v>
      </c>
      <c r="S29" s="47">
        <v>0</v>
      </c>
      <c r="T29" s="47">
        <v>0</v>
      </c>
      <c r="U29" s="47">
        <v>0</v>
      </c>
      <c r="V29" s="47">
        <v>0</v>
      </c>
      <c r="W29" s="47">
        <v>0</v>
      </c>
      <c r="X29" s="47">
        <v>0</v>
      </c>
      <c r="Y29" s="47">
        <v>0</v>
      </c>
      <c r="Z29" s="47">
        <v>0</v>
      </c>
      <c r="AA29" s="47">
        <v>0</v>
      </c>
    </row>
    <row r="30" spans="1:27" s="45" customFormat="1" ht="13.5">
      <c r="A30" s="46" t="s">
        <v>107</v>
      </c>
      <c r="B30" s="47" t="s">
        <v>66</v>
      </c>
      <c r="C30" s="47"/>
      <c r="D30" s="47">
        <v>106</v>
      </c>
      <c r="E30" s="48">
        <v>10</v>
      </c>
      <c r="F30" s="49">
        <v>100</v>
      </c>
      <c r="G30" s="47">
        <v>106</v>
      </c>
      <c r="H30" s="47">
        <v>0</v>
      </c>
      <c r="I30" s="47">
        <v>0</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row>
    <row r="31" spans="1:27" s="45" customFormat="1" ht="13.5">
      <c r="A31" s="46" t="s">
        <v>108</v>
      </c>
      <c r="B31" s="47" t="s">
        <v>66</v>
      </c>
      <c r="C31" s="47"/>
      <c r="D31" s="47">
        <v>32</v>
      </c>
      <c r="E31" s="48">
        <v>5</v>
      </c>
      <c r="F31" s="49">
        <v>100</v>
      </c>
      <c r="G31" s="47">
        <v>32</v>
      </c>
      <c r="H31" s="47">
        <v>0</v>
      </c>
      <c r="I31" s="47">
        <v>0</v>
      </c>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row>
    <row r="32" spans="1:27" s="45" customFormat="1" ht="13.5">
      <c r="A32" s="46" t="s">
        <v>109</v>
      </c>
      <c r="B32" s="47" t="s">
        <v>66</v>
      </c>
      <c r="C32" s="47"/>
      <c r="D32" s="47">
        <v>29</v>
      </c>
      <c r="E32" s="48">
        <v>5</v>
      </c>
      <c r="F32" s="49">
        <v>100</v>
      </c>
      <c r="G32" s="47">
        <v>29</v>
      </c>
      <c r="H32" s="47">
        <v>0</v>
      </c>
      <c r="I32" s="47">
        <v>0</v>
      </c>
      <c r="J32" s="47">
        <v>0</v>
      </c>
      <c r="K32" s="47">
        <v>0</v>
      </c>
      <c r="L32" s="47">
        <v>0</v>
      </c>
      <c r="M32" s="47">
        <v>0</v>
      </c>
      <c r="N32" s="47">
        <v>0</v>
      </c>
      <c r="O32" s="47">
        <v>0</v>
      </c>
      <c r="P32" s="47">
        <v>0</v>
      </c>
      <c r="Q32" s="47">
        <v>0</v>
      </c>
      <c r="R32" s="47">
        <v>0</v>
      </c>
      <c r="S32" s="47">
        <v>0</v>
      </c>
      <c r="T32" s="47">
        <v>0</v>
      </c>
      <c r="U32" s="47">
        <v>0</v>
      </c>
      <c r="V32" s="47">
        <v>0</v>
      </c>
      <c r="W32" s="47">
        <v>0</v>
      </c>
      <c r="X32" s="47">
        <v>0</v>
      </c>
      <c r="Y32" s="47">
        <v>0</v>
      </c>
      <c r="Z32" s="47">
        <v>0</v>
      </c>
      <c r="AA32" s="47">
        <v>0</v>
      </c>
    </row>
    <row r="33" spans="1:27" s="45" customFormat="1" ht="13.5">
      <c r="A33" s="46" t="s">
        <v>110</v>
      </c>
      <c r="B33" s="47" t="s">
        <v>66</v>
      </c>
      <c r="C33" s="47"/>
      <c r="D33" s="47">
        <v>571</v>
      </c>
      <c r="E33" s="48">
        <v>12</v>
      </c>
      <c r="F33" s="49">
        <v>37.5</v>
      </c>
      <c r="G33" s="47">
        <v>0</v>
      </c>
      <c r="H33" s="47">
        <v>0</v>
      </c>
      <c r="I33" s="47">
        <v>0</v>
      </c>
      <c r="J33" s="47">
        <v>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row>
    <row r="34" spans="1:27" s="45" customFormat="1" ht="13.5">
      <c r="A34" s="46" t="s">
        <v>111</v>
      </c>
      <c r="B34" s="47" t="s">
        <v>66</v>
      </c>
      <c r="C34" s="47"/>
      <c r="D34" s="47">
        <v>265</v>
      </c>
      <c r="E34" s="48">
        <v>12</v>
      </c>
      <c r="F34" s="49">
        <v>100</v>
      </c>
      <c r="G34" s="47">
        <v>265</v>
      </c>
      <c r="H34" s="47">
        <v>0</v>
      </c>
      <c r="I34" s="47">
        <v>0</v>
      </c>
      <c r="J34" s="47">
        <v>0</v>
      </c>
      <c r="K34" s="47">
        <v>0</v>
      </c>
      <c r="L34" s="47">
        <v>0</v>
      </c>
      <c r="M34" s="47">
        <v>0</v>
      </c>
      <c r="N34" s="47">
        <v>0</v>
      </c>
      <c r="O34" s="47">
        <v>0</v>
      </c>
      <c r="P34" s="47">
        <v>0</v>
      </c>
      <c r="Q34" s="47">
        <v>0</v>
      </c>
      <c r="R34" s="47">
        <v>0</v>
      </c>
      <c r="S34" s="47">
        <v>0</v>
      </c>
      <c r="T34" s="47">
        <v>0</v>
      </c>
      <c r="U34" s="47">
        <v>0</v>
      </c>
      <c r="V34" s="47">
        <v>0</v>
      </c>
      <c r="W34" s="47">
        <v>0</v>
      </c>
      <c r="X34" s="47">
        <v>0</v>
      </c>
      <c r="Y34" s="47">
        <v>0</v>
      </c>
      <c r="Z34" s="47">
        <v>0</v>
      </c>
      <c r="AA34" s="47">
        <v>0</v>
      </c>
    </row>
    <row r="35" spans="1:27" s="45" customFormat="1" ht="13.5">
      <c r="A35" s="46" t="s">
        <v>112</v>
      </c>
      <c r="B35" s="47" t="s">
        <v>66</v>
      </c>
      <c r="C35" s="47"/>
      <c r="D35" s="47">
        <v>791</v>
      </c>
      <c r="E35" s="48">
        <v>10</v>
      </c>
      <c r="F35" s="49">
        <v>37.5</v>
      </c>
      <c r="G35" s="47">
        <v>0</v>
      </c>
      <c r="H35" s="47">
        <v>0</v>
      </c>
      <c r="I35" s="47">
        <v>0</v>
      </c>
      <c r="J35" s="47">
        <v>0</v>
      </c>
      <c r="K35" s="47">
        <v>0</v>
      </c>
      <c r="L35" s="47">
        <v>0</v>
      </c>
      <c r="M35" s="47">
        <v>0</v>
      </c>
      <c r="N35" s="47">
        <v>0</v>
      </c>
      <c r="O35" s="47">
        <v>0</v>
      </c>
      <c r="P35" s="47">
        <v>0</v>
      </c>
      <c r="Q35" s="47">
        <v>0</v>
      </c>
      <c r="R35" s="47">
        <v>0</v>
      </c>
      <c r="S35" s="47">
        <v>0</v>
      </c>
      <c r="T35" s="47">
        <v>0</v>
      </c>
      <c r="U35" s="47">
        <v>0</v>
      </c>
      <c r="V35" s="47">
        <v>0</v>
      </c>
      <c r="W35" s="47">
        <v>0</v>
      </c>
      <c r="X35" s="47">
        <v>0</v>
      </c>
      <c r="Y35" s="47">
        <v>0</v>
      </c>
      <c r="Z35" s="47">
        <v>0</v>
      </c>
      <c r="AA35" s="47">
        <v>0</v>
      </c>
    </row>
    <row r="36" spans="1:27" s="45" customFormat="1" ht="13.5">
      <c r="A36" s="46" t="s">
        <v>113</v>
      </c>
      <c r="B36" s="47" t="s">
        <v>66</v>
      </c>
      <c r="C36" s="47"/>
      <c r="D36" s="47">
        <v>1860</v>
      </c>
      <c r="E36" s="48">
        <v>10</v>
      </c>
      <c r="F36" s="49">
        <v>20</v>
      </c>
      <c r="G36" s="47">
        <v>163</v>
      </c>
      <c r="H36" s="47">
        <v>339</v>
      </c>
      <c r="I36" s="47">
        <v>272</v>
      </c>
      <c r="J36" s="47">
        <v>217</v>
      </c>
      <c r="K36" s="47">
        <v>0</v>
      </c>
      <c r="L36" s="47">
        <v>0</v>
      </c>
      <c r="M36" s="47">
        <v>0</v>
      </c>
      <c r="N36" s="47">
        <v>0</v>
      </c>
      <c r="O36" s="47">
        <v>0</v>
      </c>
      <c r="P36" s="47">
        <v>0</v>
      </c>
      <c r="Q36" s="47">
        <v>0</v>
      </c>
      <c r="R36" s="47">
        <v>0</v>
      </c>
      <c r="S36" s="47">
        <v>0</v>
      </c>
      <c r="T36" s="47">
        <v>0</v>
      </c>
      <c r="U36" s="47">
        <v>0</v>
      </c>
      <c r="V36" s="47">
        <v>0</v>
      </c>
      <c r="W36" s="47">
        <v>0</v>
      </c>
      <c r="X36" s="47">
        <v>0</v>
      </c>
      <c r="Y36" s="47">
        <v>0</v>
      </c>
      <c r="Z36" s="47">
        <v>0</v>
      </c>
      <c r="AA36" s="47">
        <v>0</v>
      </c>
    </row>
    <row r="37" spans="1:27" s="45" customFormat="1" ht="13.5">
      <c r="A37" s="46" t="s">
        <v>114</v>
      </c>
      <c r="B37" s="47" t="s">
        <v>66</v>
      </c>
      <c r="C37" s="47"/>
      <c r="D37" s="47">
        <v>481</v>
      </c>
      <c r="E37" s="48">
        <v>12</v>
      </c>
      <c r="F37" s="49">
        <v>37.5</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47">
        <v>0</v>
      </c>
      <c r="X37" s="47">
        <v>0</v>
      </c>
      <c r="Y37" s="47">
        <v>0</v>
      </c>
      <c r="Z37" s="47">
        <v>0</v>
      </c>
      <c r="AA37" s="47">
        <v>0</v>
      </c>
    </row>
    <row r="38" spans="1:27" s="45" customFormat="1" ht="13.5">
      <c r="A38" s="46" t="s">
        <v>115</v>
      </c>
      <c r="B38" s="47" t="s">
        <v>66</v>
      </c>
      <c r="C38" s="47"/>
      <c r="D38" s="47">
        <v>16</v>
      </c>
      <c r="E38" s="48">
        <v>5</v>
      </c>
      <c r="F38" s="49">
        <v>100</v>
      </c>
      <c r="G38" s="47">
        <v>16</v>
      </c>
      <c r="H38" s="47">
        <v>0</v>
      </c>
      <c r="I38" s="47">
        <v>0</v>
      </c>
      <c r="J38" s="47">
        <v>0</v>
      </c>
      <c r="K38" s="47">
        <v>0</v>
      </c>
      <c r="L38" s="47">
        <v>0</v>
      </c>
      <c r="M38" s="47">
        <v>0</v>
      </c>
      <c r="N38" s="47">
        <v>0</v>
      </c>
      <c r="O38" s="47">
        <v>0</v>
      </c>
      <c r="P38" s="47">
        <v>0</v>
      </c>
      <c r="Q38" s="47">
        <v>0</v>
      </c>
      <c r="R38" s="47">
        <v>0</v>
      </c>
      <c r="S38" s="47">
        <v>0</v>
      </c>
      <c r="T38" s="47">
        <v>0</v>
      </c>
      <c r="U38" s="47">
        <v>0</v>
      </c>
      <c r="V38" s="47">
        <v>0</v>
      </c>
      <c r="W38" s="47">
        <v>0</v>
      </c>
      <c r="X38" s="47">
        <v>0</v>
      </c>
      <c r="Y38" s="47">
        <v>0</v>
      </c>
      <c r="Z38" s="47">
        <v>0</v>
      </c>
      <c r="AA38" s="47">
        <v>0</v>
      </c>
    </row>
    <row r="39" spans="1:27" s="45" customFormat="1" ht="13.5">
      <c r="A39" s="46" t="s">
        <v>116</v>
      </c>
      <c r="B39" s="47" t="s">
        <v>66</v>
      </c>
      <c r="C39" s="47"/>
      <c r="D39" s="47">
        <v>329</v>
      </c>
      <c r="E39" s="48">
        <v>5</v>
      </c>
      <c r="F39" s="49">
        <v>37.5</v>
      </c>
      <c r="G39" s="47">
        <v>0</v>
      </c>
      <c r="H39" s="47">
        <v>0</v>
      </c>
      <c r="I39" s="47">
        <v>0</v>
      </c>
      <c r="J39" s="47">
        <v>0</v>
      </c>
      <c r="K39" s="47">
        <v>0</v>
      </c>
      <c r="L39" s="47">
        <v>0</v>
      </c>
      <c r="M39" s="47">
        <v>0</v>
      </c>
      <c r="N39" s="47">
        <v>0</v>
      </c>
      <c r="O39" s="47">
        <v>0</v>
      </c>
      <c r="P39" s="47">
        <v>0</v>
      </c>
      <c r="Q39" s="47">
        <v>0</v>
      </c>
      <c r="R39" s="47">
        <v>0</v>
      </c>
      <c r="S39" s="47">
        <v>0</v>
      </c>
      <c r="T39" s="47">
        <v>0</v>
      </c>
      <c r="U39" s="47">
        <v>0</v>
      </c>
      <c r="V39" s="47">
        <v>0</v>
      </c>
      <c r="W39" s="47">
        <v>0</v>
      </c>
      <c r="X39" s="47">
        <v>0</v>
      </c>
      <c r="Y39" s="47">
        <v>0</v>
      </c>
      <c r="Z39" s="47">
        <v>0</v>
      </c>
      <c r="AA39" s="47">
        <v>0</v>
      </c>
    </row>
    <row r="40" spans="1:27" s="45" customFormat="1" ht="13.5">
      <c r="A40" s="46" t="s">
        <v>117</v>
      </c>
      <c r="B40" s="47" t="s">
        <v>66</v>
      </c>
      <c r="C40" s="47"/>
      <c r="D40" s="47">
        <v>7</v>
      </c>
      <c r="E40" s="48">
        <v>5</v>
      </c>
      <c r="F40" s="49">
        <v>100</v>
      </c>
      <c r="G40" s="47">
        <v>7</v>
      </c>
      <c r="H40" s="47">
        <v>0</v>
      </c>
      <c r="I40" s="47">
        <v>0</v>
      </c>
      <c r="J40" s="47">
        <v>0</v>
      </c>
      <c r="K40" s="47">
        <v>0</v>
      </c>
      <c r="L40" s="47">
        <v>0</v>
      </c>
      <c r="M40" s="47">
        <v>0</v>
      </c>
      <c r="N40" s="47">
        <v>0</v>
      </c>
      <c r="O40" s="47">
        <v>0</v>
      </c>
      <c r="P40" s="47">
        <v>0</v>
      </c>
      <c r="Q40" s="47">
        <v>0</v>
      </c>
      <c r="R40" s="47">
        <v>0</v>
      </c>
      <c r="S40" s="47">
        <v>0</v>
      </c>
      <c r="T40" s="47">
        <v>0</v>
      </c>
      <c r="U40" s="47">
        <v>0</v>
      </c>
      <c r="V40" s="47">
        <v>0</v>
      </c>
      <c r="W40" s="47">
        <v>0</v>
      </c>
      <c r="X40" s="47">
        <v>0</v>
      </c>
      <c r="Y40" s="47">
        <v>0</v>
      </c>
      <c r="Z40" s="47">
        <v>0</v>
      </c>
      <c r="AA40" s="47">
        <v>0</v>
      </c>
    </row>
    <row r="41" spans="1:27" s="45" customFormat="1" ht="13.5">
      <c r="A41" s="46" t="s">
        <v>118</v>
      </c>
      <c r="B41" s="47" t="s">
        <v>66</v>
      </c>
      <c r="C41" s="47"/>
      <c r="D41" s="47">
        <v>413</v>
      </c>
      <c r="E41" s="48">
        <v>10</v>
      </c>
      <c r="F41" s="49">
        <v>37.5</v>
      </c>
      <c r="G41" s="47">
        <v>0</v>
      </c>
      <c r="H41" s="47">
        <v>0</v>
      </c>
      <c r="I41" s="47">
        <v>0</v>
      </c>
      <c r="J41" s="47">
        <v>0</v>
      </c>
      <c r="K41" s="47">
        <v>0</v>
      </c>
      <c r="L41" s="47">
        <v>0</v>
      </c>
      <c r="M41" s="47">
        <v>0</v>
      </c>
      <c r="N41" s="47">
        <v>0</v>
      </c>
      <c r="O41" s="47">
        <v>0</v>
      </c>
      <c r="P41" s="47">
        <v>0</v>
      </c>
      <c r="Q41" s="47">
        <v>0</v>
      </c>
      <c r="R41" s="47">
        <v>0</v>
      </c>
      <c r="S41" s="47">
        <v>0</v>
      </c>
      <c r="T41" s="47">
        <v>0</v>
      </c>
      <c r="U41" s="47">
        <v>0</v>
      </c>
      <c r="V41" s="47">
        <v>0</v>
      </c>
      <c r="W41" s="47">
        <v>0</v>
      </c>
      <c r="X41" s="47">
        <v>0</v>
      </c>
      <c r="Y41" s="47">
        <v>0</v>
      </c>
      <c r="Z41" s="47">
        <v>0</v>
      </c>
      <c r="AA41" s="47">
        <v>0</v>
      </c>
    </row>
    <row r="42" spans="1:27" s="45" customFormat="1" ht="13.5">
      <c r="A42" s="46" t="s">
        <v>119</v>
      </c>
      <c r="B42" s="47" t="s">
        <v>66</v>
      </c>
      <c r="C42" s="47"/>
      <c r="D42" s="47">
        <v>15</v>
      </c>
      <c r="E42" s="48">
        <v>5</v>
      </c>
      <c r="F42" s="49">
        <v>100</v>
      </c>
      <c r="G42" s="47">
        <v>15</v>
      </c>
      <c r="H42" s="47">
        <v>0</v>
      </c>
      <c r="I42" s="47">
        <v>0</v>
      </c>
      <c r="J42" s="47">
        <v>0</v>
      </c>
      <c r="K42" s="47">
        <v>0</v>
      </c>
      <c r="L42" s="47">
        <v>0</v>
      </c>
      <c r="M42" s="47">
        <v>0</v>
      </c>
      <c r="N42" s="47">
        <v>0</v>
      </c>
      <c r="O42" s="47">
        <v>0</v>
      </c>
      <c r="P42" s="47">
        <v>0</v>
      </c>
      <c r="Q42" s="47">
        <v>0</v>
      </c>
      <c r="R42" s="47">
        <v>0</v>
      </c>
      <c r="S42" s="47">
        <v>0</v>
      </c>
      <c r="T42" s="47">
        <v>0</v>
      </c>
      <c r="U42" s="47">
        <v>0</v>
      </c>
      <c r="V42" s="47">
        <v>0</v>
      </c>
      <c r="W42" s="47">
        <v>0</v>
      </c>
      <c r="X42" s="47">
        <v>0</v>
      </c>
      <c r="Y42" s="47">
        <v>0</v>
      </c>
      <c r="Z42" s="47">
        <v>0</v>
      </c>
      <c r="AA42" s="47">
        <v>0</v>
      </c>
    </row>
    <row r="43" spans="1:27" s="45" customFormat="1" ht="13.5">
      <c r="A43" s="46" t="s">
        <v>120</v>
      </c>
      <c r="B43" s="47" t="s">
        <v>66</v>
      </c>
      <c r="C43" s="47"/>
      <c r="D43" s="47">
        <v>163</v>
      </c>
      <c r="E43" s="48">
        <v>10</v>
      </c>
      <c r="F43" s="49">
        <v>100</v>
      </c>
      <c r="G43" s="47">
        <v>163</v>
      </c>
      <c r="H43" s="47">
        <v>0</v>
      </c>
      <c r="I43" s="47">
        <v>0</v>
      </c>
      <c r="J43" s="47">
        <v>0</v>
      </c>
      <c r="K43" s="47">
        <v>0</v>
      </c>
      <c r="L43" s="47">
        <v>0</v>
      </c>
      <c r="M43" s="47">
        <v>0</v>
      </c>
      <c r="N43" s="47">
        <v>0</v>
      </c>
      <c r="O43" s="47">
        <v>0</v>
      </c>
      <c r="P43" s="47">
        <v>0</v>
      </c>
      <c r="Q43" s="47">
        <v>0</v>
      </c>
      <c r="R43" s="47">
        <v>0</v>
      </c>
      <c r="S43" s="47">
        <v>0</v>
      </c>
      <c r="T43" s="47">
        <v>0</v>
      </c>
      <c r="U43" s="47">
        <v>0</v>
      </c>
      <c r="V43" s="47">
        <v>0</v>
      </c>
      <c r="W43" s="47">
        <v>0</v>
      </c>
      <c r="X43" s="47">
        <v>0</v>
      </c>
      <c r="Y43" s="47">
        <v>0</v>
      </c>
      <c r="Z43" s="47">
        <v>0</v>
      </c>
      <c r="AA43" s="47">
        <v>0</v>
      </c>
    </row>
    <row r="44" spans="1:27" s="45" customFormat="1" ht="13.5">
      <c r="A44" s="46" t="s">
        <v>121</v>
      </c>
      <c r="B44" s="47" t="s">
        <v>66</v>
      </c>
      <c r="C44" s="47"/>
      <c r="D44" s="47">
        <v>75</v>
      </c>
      <c r="E44" s="48">
        <v>5</v>
      </c>
      <c r="F44" s="49">
        <v>100</v>
      </c>
      <c r="G44" s="47">
        <v>0</v>
      </c>
      <c r="H44" s="47">
        <v>75</v>
      </c>
      <c r="I44" s="47">
        <v>0</v>
      </c>
      <c r="J44" s="47">
        <v>0</v>
      </c>
      <c r="K44" s="47">
        <v>0</v>
      </c>
      <c r="L44" s="47">
        <v>0</v>
      </c>
      <c r="M44" s="47">
        <v>0</v>
      </c>
      <c r="N44" s="47">
        <v>0</v>
      </c>
      <c r="O44" s="47">
        <v>0</v>
      </c>
      <c r="P44" s="47">
        <v>0</v>
      </c>
      <c r="Q44" s="47">
        <v>0</v>
      </c>
      <c r="R44" s="47">
        <v>0</v>
      </c>
      <c r="S44" s="47">
        <v>0</v>
      </c>
      <c r="T44" s="47">
        <v>0</v>
      </c>
      <c r="U44" s="47">
        <v>0</v>
      </c>
      <c r="V44" s="47">
        <v>0</v>
      </c>
      <c r="W44" s="47">
        <v>0</v>
      </c>
      <c r="X44" s="47">
        <v>0</v>
      </c>
      <c r="Y44" s="47">
        <v>0</v>
      </c>
      <c r="Z44" s="47">
        <v>0</v>
      </c>
      <c r="AA44" s="47">
        <v>0</v>
      </c>
    </row>
    <row r="45" spans="1:27" s="45" customFormat="1" ht="13.5">
      <c r="A45" s="46" t="s">
        <v>122</v>
      </c>
      <c r="B45" s="47" t="s">
        <v>66</v>
      </c>
      <c r="C45" s="47"/>
      <c r="D45" s="47">
        <v>590</v>
      </c>
      <c r="E45" s="48">
        <v>10</v>
      </c>
      <c r="F45" s="49">
        <v>37.5</v>
      </c>
      <c r="G45" s="47">
        <v>0</v>
      </c>
      <c r="H45" s="47">
        <v>0</v>
      </c>
      <c r="I45" s="47">
        <v>0</v>
      </c>
      <c r="J45" s="47">
        <v>0</v>
      </c>
      <c r="K45" s="47">
        <v>0</v>
      </c>
      <c r="L45" s="47">
        <v>0</v>
      </c>
      <c r="M45" s="47">
        <v>0</v>
      </c>
      <c r="N45" s="47">
        <v>0</v>
      </c>
      <c r="O45" s="47">
        <v>0</v>
      </c>
      <c r="P45" s="47">
        <v>0</v>
      </c>
      <c r="Q45" s="47">
        <v>0</v>
      </c>
      <c r="R45" s="47">
        <v>0</v>
      </c>
      <c r="S45" s="47">
        <v>0</v>
      </c>
      <c r="T45" s="47">
        <v>0</v>
      </c>
      <c r="U45" s="47">
        <v>0</v>
      </c>
      <c r="V45" s="47">
        <v>0</v>
      </c>
      <c r="W45" s="47">
        <v>0</v>
      </c>
      <c r="X45" s="47">
        <v>0</v>
      </c>
      <c r="Y45" s="47">
        <v>0</v>
      </c>
      <c r="Z45" s="47">
        <v>0</v>
      </c>
      <c r="AA45" s="47">
        <v>0</v>
      </c>
    </row>
    <row r="46" spans="1:27" s="40" customFormat="1">
      <c r="A46" s="41" t="s">
        <v>103</v>
      </c>
      <c r="B46" s="42" t="s">
        <v>66</v>
      </c>
      <c r="C46" s="42"/>
      <c r="D46" s="42">
        <v>6264</v>
      </c>
      <c r="E46" s="43" t="s">
        <v>66</v>
      </c>
      <c r="F46" s="44" t="s">
        <v>66</v>
      </c>
      <c r="G46" s="42">
        <v>952</v>
      </c>
      <c r="H46" s="42">
        <v>414</v>
      </c>
      <c r="I46" s="42">
        <v>272</v>
      </c>
      <c r="J46" s="42">
        <v>217</v>
      </c>
      <c r="K46" s="42">
        <v>0</v>
      </c>
      <c r="L46" s="42">
        <v>0</v>
      </c>
      <c r="M46" s="42">
        <v>0</v>
      </c>
      <c r="N46" s="42">
        <v>0</v>
      </c>
      <c r="O46" s="42">
        <v>0</v>
      </c>
      <c r="P46" s="42">
        <v>0</v>
      </c>
      <c r="Q46" s="42">
        <v>0</v>
      </c>
      <c r="R46" s="42">
        <v>0</v>
      </c>
      <c r="S46" s="42">
        <v>0</v>
      </c>
      <c r="T46" s="42">
        <v>0</v>
      </c>
      <c r="U46" s="42">
        <v>0</v>
      </c>
      <c r="V46" s="42">
        <v>0</v>
      </c>
      <c r="W46" s="42">
        <v>0</v>
      </c>
      <c r="X46" s="42">
        <v>0</v>
      </c>
      <c r="Y46" s="42">
        <v>0</v>
      </c>
      <c r="Z46" s="42">
        <v>0</v>
      </c>
      <c r="AA46" s="42">
        <v>0</v>
      </c>
    </row>
    <row r="47" spans="1:27" s="4" customFormat="1" ht="0" hidden="1" customHeight="1">
      <c r="A47" s="24"/>
      <c r="B47" s="28"/>
      <c r="C47" s="47"/>
      <c r="D47" s="28"/>
      <c r="E47" s="30"/>
      <c r="F47" s="32"/>
      <c r="G47" s="28"/>
      <c r="H47" s="28"/>
      <c r="I47" s="28"/>
      <c r="J47" s="28"/>
      <c r="K47" s="28"/>
      <c r="L47" s="28"/>
      <c r="M47" s="28"/>
      <c r="N47" s="28"/>
      <c r="O47" s="28"/>
      <c r="P47" s="28"/>
      <c r="Q47" s="28"/>
      <c r="R47" s="28"/>
      <c r="S47" s="28"/>
      <c r="T47" s="28"/>
      <c r="U47" s="28"/>
      <c r="V47" s="28"/>
      <c r="W47" s="28"/>
      <c r="X47" s="28"/>
      <c r="Y47" s="28"/>
      <c r="Z47" s="28"/>
      <c r="AA47" s="28"/>
    </row>
    <row r="48" spans="1:27" s="4" customFormat="1" ht="13.5">
      <c r="A48" s="27" t="s">
        <v>126</v>
      </c>
      <c r="B48" s="29">
        <v>28292</v>
      </c>
      <c r="C48" s="29"/>
      <c r="D48" s="29">
        <v>28292</v>
      </c>
      <c r="E48" s="31" t="s">
        <v>66</v>
      </c>
      <c r="F48" s="33" t="s">
        <v>66</v>
      </c>
      <c r="G48" s="29">
        <v>3829</v>
      </c>
      <c r="H48" s="29">
        <v>3928</v>
      </c>
      <c r="I48" s="29">
        <v>3206</v>
      </c>
      <c r="J48" s="29">
        <v>2670</v>
      </c>
      <c r="K48" s="29">
        <v>2055</v>
      </c>
      <c r="L48" s="29">
        <v>1571</v>
      </c>
      <c r="M48" s="29">
        <v>824</v>
      </c>
      <c r="N48" s="29">
        <v>715</v>
      </c>
      <c r="O48" s="29">
        <v>619</v>
      </c>
      <c r="P48" s="29">
        <v>537</v>
      </c>
      <c r="Q48" s="29">
        <v>465</v>
      </c>
      <c r="R48" s="29">
        <v>403</v>
      </c>
      <c r="S48" s="29">
        <v>349</v>
      </c>
      <c r="T48" s="29">
        <v>303</v>
      </c>
      <c r="U48" s="29">
        <v>262</v>
      </c>
      <c r="V48" s="29">
        <v>227</v>
      </c>
      <c r="W48" s="29">
        <v>197</v>
      </c>
      <c r="X48" s="29">
        <v>171</v>
      </c>
      <c r="Y48" s="29">
        <v>148</v>
      </c>
      <c r="Z48" s="29">
        <v>0</v>
      </c>
      <c r="AA48" s="29">
        <v>606</v>
      </c>
    </row>
    <row r="49" spans="1:27" s="4" customFormat="1" ht="13.5">
      <c r="A49" s="24" t="s">
        <v>131</v>
      </c>
      <c r="B49" s="28">
        <v>5639</v>
      </c>
      <c r="C49" s="47"/>
      <c r="D49" s="28">
        <v>5639</v>
      </c>
      <c r="E49" s="30" t="s">
        <v>66</v>
      </c>
      <c r="F49" s="32" t="s">
        <v>66</v>
      </c>
      <c r="G49" s="28">
        <v>1056</v>
      </c>
      <c r="H49" s="28">
        <v>1719</v>
      </c>
      <c r="I49" s="28">
        <v>1187</v>
      </c>
      <c r="J49" s="28">
        <v>851</v>
      </c>
      <c r="K49" s="28">
        <v>857</v>
      </c>
      <c r="L49" s="28">
        <v>878</v>
      </c>
      <c r="M49" s="28">
        <v>1478</v>
      </c>
      <c r="N49" s="28">
        <v>925</v>
      </c>
      <c r="O49" s="28">
        <v>578</v>
      </c>
      <c r="P49" s="28">
        <v>362</v>
      </c>
      <c r="Q49" s="28">
        <v>226</v>
      </c>
      <c r="R49" s="28">
        <v>142</v>
      </c>
      <c r="S49" s="28">
        <v>91</v>
      </c>
      <c r="T49" s="28">
        <v>57</v>
      </c>
      <c r="U49" s="28">
        <v>33</v>
      </c>
      <c r="V49" s="28">
        <v>20</v>
      </c>
      <c r="W49" s="28">
        <v>11</v>
      </c>
      <c r="X49" s="28">
        <v>7</v>
      </c>
      <c r="Y49" s="28">
        <v>4</v>
      </c>
      <c r="Z49" s="28">
        <v>364</v>
      </c>
      <c r="AA49" s="28">
        <v>606</v>
      </c>
    </row>
    <row r="50" spans="1:27" s="40" customFormat="1">
      <c r="A50" s="41" t="s">
        <v>132</v>
      </c>
      <c r="B50" s="42">
        <v>33931</v>
      </c>
      <c r="C50" s="42"/>
      <c r="D50" s="42">
        <v>33931</v>
      </c>
      <c r="E50" s="43" t="s">
        <v>66</v>
      </c>
      <c r="F50" s="44" t="s">
        <v>66</v>
      </c>
      <c r="G50" s="42">
        <v>4885</v>
      </c>
      <c r="H50" s="42">
        <v>5647</v>
      </c>
      <c r="I50" s="42">
        <v>4393</v>
      </c>
      <c r="J50" s="42">
        <v>3521</v>
      </c>
      <c r="K50" s="42">
        <v>2912</v>
      </c>
      <c r="L50" s="42">
        <v>2449</v>
      </c>
      <c r="M50" s="42">
        <v>2302</v>
      </c>
      <c r="N50" s="42">
        <v>1640</v>
      </c>
      <c r="O50" s="42">
        <v>1197</v>
      </c>
      <c r="P50" s="42">
        <v>899</v>
      </c>
      <c r="Q50" s="42">
        <v>691</v>
      </c>
      <c r="R50" s="42">
        <v>545</v>
      </c>
      <c r="S50" s="42">
        <v>440</v>
      </c>
      <c r="T50" s="42">
        <v>360</v>
      </c>
      <c r="U50" s="42">
        <v>295</v>
      </c>
      <c r="V50" s="42">
        <v>247</v>
      </c>
      <c r="W50" s="42">
        <v>208</v>
      </c>
      <c r="X50" s="42">
        <v>178</v>
      </c>
      <c r="Y50" s="42">
        <v>152</v>
      </c>
      <c r="Z50" s="42">
        <v>364</v>
      </c>
      <c r="AA50" s="42">
        <v>1212</v>
      </c>
    </row>
    <row r="51" spans="1:27" ht="13.5">
      <c r="A51" s="79" t="s">
        <v>127</v>
      </c>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row>
    <row r="52" spans="1:27" s="50" customFormat="1" ht="13.5">
      <c r="A52" s="51" t="s">
        <v>128</v>
      </c>
      <c r="B52" s="52">
        <v>230462</v>
      </c>
      <c r="C52" s="52"/>
      <c r="D52" s="52">
        <v>230462</v>
      </c>
      <c r="E52" s="52"/>
      <c r="F52" s="53"/>
      <c r="G52" s="52">
        <v>3879</v>
      </c>
      <c r="H52" s="52">
        <v>7338</v>
      </c>
      <c r="I52" s="52">
        <v>7361</v>
      </c>
      <c r="J52" s="52">
        <v>7361</v>
      </c>
      <c r="K52" s="52">
        <v>7361</v>
      </c>
      <c r="L52" s="52">
        <v>7361</v>
      </c>
      <c r="M52" s="52">
        <v>7361</v>
      </c>
      <c r="N52" s="52">
        <v>7361</v>
      </c>
      <c r="O52" s="52">
        <v>7361</v>
      </c>
      <c r="P52" s="52">
        <v>7361</v>
      </c>
      <c r="Q52" s="52">
        <v>7361</v>
      </c>
      <c r="R52" s="52">
        <v>7361</v>
      </c>
      <c r="S52" s="52">
        <v>7361</v>
      </c>
      <c r="T52" s="52">
        <v>7361</v>
      </c>
      <c r="U52" s="52">
        <v>7361</v>
      </c>
      <c r="V52" s="52">
        <v>7361</v>
      </c>
      <c r="W52" s="52">
        <v>7361</v>
      </c>
      <c r="X52" s="52">
        <v>7361</v>
      </c>
      <c r="Y52" s="52">
        <v>7361</v>
      </c>
      <c r="Z52" s="52">
        <v>7361</v>
      </c>
      <c r="AA52" s="52">
        <v>86747</v>
      </c>
    </row>
    <row r="53" spans="1:27" s="40" customFormat="1">
      <c r="A53" s="54" t="s">
        <v>129</v>
      </c>
      <c r="B53" s="55">
        <v>264393</v>
      </c>
      <c r="C53" s="55"/>
      <c r="D53" s="55">
        <v>264393</v>
      </c>
      <c r="E53" s="55"/>
      <c r="F53" s="56"/>
      <c r="G53" s="55">
        <v>8764</v>
      </c>
      <c r="H53" s="55">
        <v>12985</v>
      </c>
      <c r="I53" s="55">
        <v>11754</v>
      </c>
      <c r="J53" s="55">
        <v>10882</v>
      </c>
      <c r="K53" s="55">
        <v>10273</v>
      </c>
      <c r="L53" s="55">
        <v>9810</v>
      </c>
      <c r="M53" s="55">
        <v>9663</v>
      </c>
      <c r="N53" s="55">
        <v>9001</v>
      </c>
      <c r="O53" s="55">
        <v>8558</v>
      </c>
      <c r="P53" s="55">
        <v>8260</v>
      </c>
      <c r="Q53" s="55">
        <v>8052</v>
      </c>
      <c r="R53" s="55">
        <v>7906</v>
      </c>
      <c r="S53" s="55">
        <v>7801</v>
      </c>
      <c r="T53" s="55">
        <v>7721</v>
      </c>
      <c r="U53" s="55">
        <v>7656</v>
      </c>
      <c r="V53" s="55">
        <v>7608</v>
      </c>
      <c r="W53" s="55">
        <v>7569</v>
      </c>
      <c r="X53" s="55">
        <v>7539</v>
      </c>
      <c r="Y53" s="55">
        <v>7513</v>
      </c>
      <c r="Z53" s="55">
        <v>7725</v>
      </c>
      <c r="AA53" s="55">
        <v>87353</v>
      </c>
    </row>
    <row r="54" spans="1:27">
      <c r="A54" s="10" t="s">
        <v>53</v>
      </c>
    </row>
    <row r="55" spans="1:27">
      <c r="A55" s="10" t="s">
        <v>54</v>
      </c>
    </row>
    <row r="58" spans="1:27">
      <c r="A58" t="s">
        <v>145</v>
      </c>
    </row>
    <row r="59" spans="1:27">
      <c r="A59" t="s">
        <v>147</v>
      </c>
    </row>
    <row r="60" spans="1:27">
      <c r="A60" t="s">
        <v>146</v>
      </c>
      <c r="C60" s="67">
        <v>43494</v>
      </c>
      <c r="D60">
        <v>1215.1500000000001</v>
      </c>
      <c r="F60" s="68">
        <v>2.5000000000000001E-2</v>
      </c>
      <c r="L60" s="69">
        <f>+ROUND(($D60*$F60*((L$10-$C60)/365)),0)</f>
        <v>13</v>
      </c>
      <c r="M60">
        <f>+ROUND(($D60*$F60),0)</f>
        <v>30</v>
      </c>
      <c r="N60" s="22">
        <f t="shared" ref="N60:Z60" si="0">+ROUND(($D60*$F60),0)</f>
        <v>30</v>
      </c>
      <c r="O60" s="22">
        <f t="shared" si="0"/>
        <v>30</v>
      </c>
      <c r="P60" s="22">
        <f t="shared" si="0"/>
        <v>30</v>
      </c>
      <c r="Q60" s="22">
        <f t="shared" si="0"/>
        <v>30</v>
      </c>
      <c r="R60" s="22">
        <f t="shared" si="0"/>
        <v>30</v>
      </c>
      <c r="S60" s="22">
        <f t="shared" si="0"/>
        <v>30</v>
      </c>
      <c r="T60" s="22">
        <f t="shared" si="0"/>
        <v>30</v>
      </c>
      <c r="U60" s="22">
        <f t="shared" si="0"/>
        <v>30</v>
      </c>
      <c r="V60" s="22">
        <f t="shared" si="0"/>
        <v>30</v>
      </c>
      <c r="W60" s="22">
        <f t="shared" si="0"/>
        <v>30</v>
      </c>
      <c r="X60" s="22">
        <f t="shared" si="0"/>
        <v>30</v>
      </c>
      <c r="Y60" s="22">
        <f t="shared" si="0"/>
        <v>30</v>
      </c>
      <c r="Z60" s="22">
        <f t="shared" si="0"/>
        <v>30</v>
      </c>
    </row>
    <row r="64" spans="1:27">
      <c r="A64" t="s">
        <v>150</v>
      </c>
      <c r="L64" s="70">
        <f>SUM(L60:L63)</f>
        <v>13</v>
      </c>
      <c r="M64" s="70">
        <f t="shared" ref="M64:Z64" si="1">SUM(M60:M63)</f>
        <v>30</v>
      </c>
      <c r="N64" s="70">
        <f t="shared" si="1"/>
        <v>30</v>
      </c>
      <c r="O64" s="70">
        <f t="shared" si="1"/>
        <v>30</v>
      </c>
      <c r="P64" s="70">
        <f t="shared" si="1"/>
        <v>30</v>
      </c>
      <c r="Q64" s="70">
        <f t="shared" si="1"/>
        <v>30</v>
      </c>
      <c r="R64" s="70">
        <f t="shared" si="1"/>
        <v>30</v>
      </c>
      <c r="S64" s="70">
        <f t="shared" si="1"/>
        <v>30</v>
      </c>
      <c r="T64" s="70">
        <f t="shared" si="1"/>
        <v>30</v>
      </c>
      <c r="U64" s="70">
        <f t="shared" si="1"/>
        <v>30</v>
      </c>
      <c r="V64" s="70">
        <f t="shared" si="1"/>
        <v>30</v>
      </c>
      <c r="W64" s="70">
        <f t="shared" si="1"/>
        <v>30</v>
      </c>
      <c r="X64" s="70">
        <f t="shared" si="1"/>
        <v>30</v>
      </c>
      <c r="Y64" s="70">
        <f t="shared" si="1"/>
        <v>30</v>
      </c>
      <c r="Z64" s="70">
        <f t="shared" si="1"/>
        <v>30</v>
      </c>
    </row>
    <row r="65" spans="1:26">
      <c r="L65" s="70">
        <f>+L52+L64</f>
        <v>7374</v>
      </c>
      <c r="M65" s="70">
        <f t="shared" ref="M65:Z65" si="2">+M52+M64</f>
        <v>7391</v>
      </c>
      <c r="N65" s="70">
        <f t="shared" si="2"/>
        <v>7391</v>
      </c>
      <c r="O65" s="70">
        <f t="shared" si="2"/>
        <v>7391</v>
      </c>
      <c r="P65" s="70">
        <f t="shared" si="2"/>
        <v>7391</v>
      </c>
      <c r="Q65" s="70">
        <f t="shared" si="2"/>
        <v>7391</v>
      </c>
      <c r="R65" s="70">
        <f t="shared" si="2"/>
        <v>7391</v>
      </c>
      <c r="S65" s="70">
        <f t="shared" si="2"/>
        <v>7391</v>
      </c>
      <c r="T65" s="70">
        <f t="shared" si="2"/>
        <v>7391</v>
      </c>
      <c r="U65" s="70">
        <f t="shared" si="2"/>
        <v>7391</v>
      </c>
      <c r="V65" s="70">
        <f t="shared" si="2"/>
        <v>7391</v>
      </c>
      <c r="W65" s="70">
        <f t="shared" si="2"/>
        <v>7391</v>
      </c>
      <c r="X65" s="70">
        <f t="shared" si="2"/>
        <v>7391</v>
      </c>
      <c r="Y65" s="70">
        <f t="shared" si="2"/>
        <v>7391</v>
      </c>
      <c r="Z65" s="70">
        <f t="shared" si="2"/>
        <v>7391</v>
      </c>
    </row>
    <row r="66" spans="1:26" s="22" customFormat="1">
      <c r="L66" s="70"/>
      <c r="M66" s="70"/>
      <c r="N66" s="70"/>
      <c r="O66" s="70"/>
      <c r="P66" s="70"/>
      <c r="Q66" s="70"/>
      <c r="R66" s="70"/>
      <c r="S66" s="70"/>
      <c r="T66" s="70"/>
      <c r="U66" s="70"/>
      <c r="V66" s="70"/>
      <c r="W66" s="70"/>
      <c r="X66" s="70"/>
      <c r="Y66" s="70"/>
      <c r="Z66" s="70"/>
    </row>
    <row r="67" spans="1:26">
      <c r="A67" t="s">
        <v>148</v>
      </c>
    </row>
    <row r="68" spans="1:26">
      <c r="A68" s="72" t="s">
        <v>151</v>
      </c>
      <c r="C68" s="67">
        <v>43789</v>
      </c>
      <c r="D68" s="22">
        <v>1754.37</v>
      </c>
      <c r="F68" s="68">
        <v>0.16669999999999999</v>
      </c>
      <c r="M68" s="69">
        <f>+ROUND(($D68*$F68*((M$10-$C68)/366)),0)</f>
        <v>178</v>
      </c>
      <c r="N68" s="69">
        <f>+ROUND(($D68-SUM($M68:M68))*$F68,0)</f>
        <v>263</v>
      </c>
      <c r="O68" s="69">
        <f>+ROUND(($D68-SUM($M68:N68))*$F68,0)</f>
        <v>219</v>
      </c>
      <c r="P68" s="69">
        <f>+ROUND(($D68-SUM($M68:O68))*$F68,0)</f>
        <v>182</v>
      </c>
      <c r="Q68" s="69">
        <f>+ROUND(($D68-SUM($M68:P68))*$F68,0)</f>
        <v>152</v>
      </c>
      <c r="R68" s="69">
        <f>+ROUND(($D68-SUM($M68:Q68))*$F68,0)</f>
        <v>127</v>
      </c>
      <c r="S68" s="69">
        <f>+ROUND(($D68-SUM($M68:R68))*$F68,0)</f>
        <v>106</v>
      </c>
      <c r="T68" s="69">
        <f>+ROUND(($D68-SUM($M68:S68))*$F68,0)</f>
        <v>88</v>
      </c>
      <c r="U68" s="69">
        <f>+ROUND(($D68-SUM($M68:T68))*$F68,0)</f>
        <v>73</v>
      </c>
      <c r="V68" s="69">
        <f>+ROUND(($D68-SUM($M68:U68))*$F68,0)</f>
        <v>61</v>
      </c>
      <c r="W68" s="69">
        <f>+ROUND(($D68-SUM($M68:V68))*$F68,0)</f>
        <v>51</v>
      </c>
      <c r="X68" s="69">
        <f>+ROUND(($D68-SUM($M68:W68))*$F68,0)</f>
        <v>42</v>
      </c>
      <c r="Y68" s="69">
        <f>+ROUND(($D68-SUM($M68:X68))*$F68,0)</f>
        <v>35</v>
      </c>
      <c r="Z68" s="69">
        <f>+ROUND(($D68-SUM($M68:Y68))*$F68,0)</f>
        <v>30</v>
      </c>
    </row>
    <row r="69" spans="1:26">
      <c r="A69" s="72" t="s">
        <v>152</v>
      </c>
      <c r="C69" s="67">
        <v>43875</v>
      </c>
      <c r="D69">
        <v>321.2</v>
      </c>
      <c r="F69" s="73">
        <v>0.4</v>
      </c>
      <c r="M69" s="69">
        <f>+ROUND(($D69*$F69*((M$10-$C69)/366)),0)</f>
        <v>48</v>
      </c>
      <c r="N69" s="69">
        <f>+ROUND(($D69-SUM($M69:M69))*$F69,0)</f>
        <v>109</v>
      </c>
      <c r="O69" s="69">
        <f>+ROUND(($D69-SUM($M69:N69))*$F69,0)</f>
        <v>66</v>
      </c>
      <c r="P69" s="69">
        <f>+ROUND(($D69-SUM($M69:O69))*$F69,0)</f>
        <v>39</v>
      </c>
      <c r="Q69" s="69">
        <f>+ROUND(($D69-SUM($M69:P69))*$F69,0)</f>
        <v>24</v>
      </c>
      <c r="R69" s="69">
        <f>+ROUND(($D69-SUM($M69:Q69))*$F69,0)</f>
        <v>14</v>
      </c>
      <c r="S69" s="69">
        <f>+ROUND(($D69-SUM($M69:R69))*$F69,0)</f>
        <v>8</v>
      </c>
      <c r="T69" s="69">
        <f>+ROUND(($D69-SUM($M69:S69))*$F69,0)</f>
        <v>5</v>
      </c>
      <c r="U69" s="69">
        <f>+ROUND(($D69-SUM($M69:T69))*$F69,0)</f>
        <v>3</v>
      </c>
      <c r="V69" s="69">
        <f>+ROUND(($D69-SUM($M69:U69))*$F69,0)</f>
        <v>2</v>
      </c>
      <c r="W69" s="69">
        <f>+ROUND(($D69-SUM($M69:V69))*$F69,0)</f>
        <v>1</v>
      </c>
      <c r="X69" s="69">
        <f>+ROUND(($D69-SUM($M69:W69))*$F69,0)</f>
        <v>1</v>
      </c>
      <c r="Y69" s="69">
        <f>+ROUND(($D69-SUM($M69:X69))*$F69,0)</f>
        <v>0</v>
      </c>
      <c r="Z69" s="69">
        <f>+ROUND(($D69-SUM($M69:Y69))*$F69,0)</f>
        <v>0</v>
      </c>
    </row>
    <row r="71" spans="1:26">
      <c r="A71" t="s">
        <v>149</v>
      </c>
      <c r="L71">
        <f>SUM(L67:L70)</f>
        <v>0</v>
      </c>
      <c r="M71" s="22">
        <f t="shared" ref="M71:Z71" si="3">SUM(M67:M70)</f>
        <v>226</v>
      </c>
      <c r="N71" s="22">
        <f t="shared" si="3"/>
        <v>372</v>
      </c>
      <c r="O71" s="22">
        <f t="shared" si="3"/>
        <v>285</v>
      </c>
      <c r="P71" s="22">
        <f t="shared" si="3"/>
        <v>221</v>
      </c>
      <c r="Q71" s="22">
        <f t="shared" si="3"/>
        <v>176</v>
      </c>
      <c r="R71" s="22">
        <f t="shared" si="3"/>
        <v>141</v>
      </c>
      <c r="S71" s="22">
        <f t="shared" si="3"/>
        <v>114</v>
      </c>
      <c r="T71" s="22">
        <f t="shared" si="3"/>
        <v>93</v>
      </c>
      <c r="U71" s="22">
        <f t="shared" si="3"/>
        <v>76</v>
      </c>
      <c r="V71" s="22">
        <f t="shared" si="3"/>
        <v>63</v>
      </c>
      <c r="W71" s="22">
        <f t="shared" si="3"/>
        <v>52</v>
      </c>
      <c r="X71" s="22">
        <f t="shared" si="3"/>
        <v>43</v>
      </c>
      <c r="Y71" s="22">
        <f t="shared" si="3"/>
        <v>35</v>
      </c>
      <c r="Z71" s="22">
        <f t="shared" si="3"/>
        <v>30</v>
      </c>
    </row>
    <row r="72" spans="1:26">
      <c r="L72" s="71">
        <f>+L71+L50</f>
        <v>2449</v>
      </c>
      <c r="M72" s="71">
        <f t="shared" ref="M72:Z72" si="4">+M71+M50</f>
        <v>2528</v>
      </c>
      <c r="N72" s="71">
        <f t="shared" si="4"/>
        <v>2012</v>
      </c>
      <c r="O72" s="71">
        <f t="shared" si="4"/>
        <v>1482</v>
      </c>
      <c r="P72" s="71">
        <f t="shared" si="4"/>
        <v>1120</v>
      </c>
      <c r="Q72" s="71">
        <f t="shared" si="4"/>
        <v>867</v>
      </c>
      <c r="R72" s="71">
        <f t="shared" si="4"/>
        <v>686</v>
      </c>
      <c r="S72" s="71">
        <f t="shared" si="4"/>
        <v>554</v>
      </c>
      <c r="T72" s="71">
        <f t="shared" si="4"/>
        <v>453</v>
      </c>
      <c r="U72" s="71">
        <f t="shared" si="4"/>
        <v>371</v>
      </c>
      <c r="V72" s="71">
        <f t="shared" si="4"/>
        <v>310</v>
      </c>
      <c r="W72" s="71">
        <f t="shared" si="4"/>
        <v>260</v>
      </c>
      <c r="X72" s="71">
        <f t="shared" si="4"/>
        <v>221</v>
      </c>
      <c r="Y72" s="71">
        <f t="shared" si="4"/>
        <v>187</v>
      </c>
      <c r="Z72" s="71">
        <f t="shared" si="4"/>
        <v>394</v>
      </c>
    </row>
    <row r="73" spans="1:26">
      <c r="L73" s="70">
        <f>+L72+L65</f>
        <v>9823</v>
      </c>
      <c r="M73" s="70">
        <f t="shared" ref="M73:Z73" si="5">+M72+M65</f>
        <v>9919</v>
      </c>
      <c r="N73" s="70">
        <f t="shared" si="5"/>
        <v>9403</v>
      </c>
      <c r="O73" s="70">
        <f t="shared" si="5"/>
        <v>8873</v>
      </c>
      <c r="P73" s="70">
        <f t="shared" si="5"/>
        <v>8511</v>
      </c>
      <c r="Q73" s="70">
        <f t="shared" si="5"/>
        <v>8258</v>
      </c>
      <c r="R73" s="70">
        <f t="shared" si="5"/>
        <v>8077</v>
      </c>
      <c r="S73" s="70">
        <f t="shared" si="5"/>
        <v>7945</v>
      </c>
      <c r="T73" s="70">
        <f t="shared" si="5"/>
        <v>7844</v>
      </c>
      <c r="U73" s="70">
        <f t="shared" si="5"/>
        <v>7762</v>
      </c>
      <c r="V73" s="70">
        <f t="shared" si="5"/>
        <v>7701</v>
      </c>
      <c r="W73" s="70">
        <f t="shared" si="5"/>
        <v>7651</v>
      </c>
      <c r="X73" s="70">
        <f t="shared" si="5"/>
        <v>7612</v>
      </c>
      <c r="Y73" s="70">
        <f t="shared" si="5"/>
        <v>7578</v>
      </c>
      <c r="Z73" s="70">
        <f t="shared" si="5"/>
        <v>7785</v>
      </c>
    </row>
    <row r="75" spans="1:26">
      <c r="A75" s="74" t="s">
        <v>153</v>
      </c>
      <c r="B75" s="22"/>
      <c r="C75" s="67">
        <v>44377</v>
      </c>
      <c r="D75" s="67">
        <v>44649</v>
      </c>
      <c r="E75" s="75">
        <f>+D75-C75</f>
        <v>272</v>
      </c>
      <c r="O75" s="69">
        <f>+O73/365*E75</f>
        <v>6612.2082191780819</v>
      </c>
    </row>
  </sheetData>
  <mergeCells count="3">
    <mergeCell ref="A13:AA13"/>
    <mergeCell ref="A51:AA51"/>
    <mergeCell ref="G8:Z8"/>
  </mergeCells>
  <phoneticPr fontId="0" type="noConversion"/>
  <pageMargins left="0.74803149606299213" right="0.74803149606299213" top="0.98425196850393704" bottom="0.98425196850393704" header="0.51181102362204722" footer="0.51181102362204722"/>
  <pageSetup paperSize="9" scale="82" fitToWidth="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workbookViewId="0">
      <selection activeCell="C11" sqref="C11"/>
    </sheetView>
  </sheetViews>
  <sheetFormatPr defaultRowHeight="12.75"/>
  <cols>
    <col min="1" max="1" width="50.7109375" customWidth="1"/>
    <col min="2" max="2" width="10.28515625" hidden="1" customWidth="1"/>
    <col min="3" max="29" width="10.28515625" customWidth="1"/>
  </cols>
  <sheetData>
    <row r="1" spans="1:26" ht="33">
      <c r="A1" s="1" t="s">
        <v>0</v>
      </c>
    </row>
    <row r="2" spans="1:26">
      <c r="A2" s="2" t="s">
        <v>1</v>
      </c>
    </row>
    <row r="3" spans="1:26" ht="25.5">
      <c r="A3" s="3" t="s">
        <v>55</v>
      </c>
    </row>
    <row r="4" spans="1:26" ht="13.5">
      <c r="A4" s="4" t="s">
        <v>3</v>
      </c>
    </row>
    <row r="5" spans="1:26" ht="13.5">
      <c r="A5" s="4" t="s">
        <v>4</v>
      </c>
    </row>
    <row r="6" spans="1:26" ht="13.5">
      <c r="A6" s="4" t="s">
        <v>5</v>
      </c>
    </row>
    <row r="7" spans="1:26" ht="13.5">
      <c r="A7" s="4"/>
    </row>
    <row r="8" spans="1:26">
      <c r="A8" s="12" t="s">
        <v>56</v>
      </c>
      <c r="B8" s="12" t="s">
        <v>57</v>
      </c>
      <c r="C8" s="12" t="s">
        <v>57</v>
      </c>
      <c r="D8" s="12" t="s">
        <v>58</v>
      </c>
      <c r="E8" s="12" t="s">
        <v>59</v>
      </c>
      <c r="F8" s="81" t="s">
        <v>60</v>
      </c>
      <c r="G8" s="82"/>
      <c r="H8" s="82"/>
      <c r="I8" s="82"/>
      <c r="J8" s="82"/>
      <c r="K8" s="82"/>
      <c r="L8" s="82"/>
      <c r="M8" s="82"/>
      <c r="N8" s="82"/>
      <c r="O8" s="82"/>
      <c r="P8" s="82"/>
      <c r="Q8" s="82"/>
      <c r="R8" s="82"/>
      <c r="S8" s="82"/>
      <c r="T8" s="82"/>
      <c r="U8" s="82"/>
      <c r="V8" s="82"/>
      <c r="W8" s="82"/>
      <c r="X8" s="82"/>
      <c r="Y8" s="83"/>
      <c r="Z8" s="12" t="s">
        <v>61</v>
      </c>
    </row>
    <row r="9" spans="1:26" ht="13.5">
      <c r="A9" s="15"/>
      <c r="B9" s="15" t="s">
        <v>62</v>
      </c>
      <c r="C9" s="15" t="s">
        <v>62</v>
      </c>
      <c r="D9" s="17" t="s">
        <v>63</v>
      </c>
      <c r="E9" s="15" t="s">
        <v>64</v>
      </c>
      <c r="F9" s="19">
        <v>41627</v>
      </c>
      <c r="G9" s="19">
        <v>41821</v>
      </c>
      <c r="H9" s="19">
        <v>42186</v>
      </c>
      <c r="I9" s="19">
        <v>42552</v>
      </c>
      <c r="J9" s="19">
        <v>42917</v>
      </c>
      <c r="K9" s="19">
        <v>43282</v>
      </c>
      <c r="L9" s="19">
        <v>43647</v>
      </c>
      <c r="M9" s="19">
        <v>44013</v>
      </c>
      <c r="N9" s="19">
        <v>44378</v>
      </c>
      <c r="O9" s="19">
        <v>44743</v>
      </c>
      <c r="P9" s="19">
        <v>45108</v>
      </c>
      <c r="Q9" s="19">
        <v>45474</v>
      </c>
      <c r="R9" s="19">
        <v>45839</v>
      </c>
      <c r="S9" s="19">
        <v>46204</v>
      </c>
      <c r="T9" s="19">
        <v>46569</v>
      </c>
      <c r="U9" s="19">
        <v>46935</v>
      </c>
      <c r="V9" s="19">
        <v>47300</v>
      </c>
      <c r="W9" s="19">
        <v>47665</v>
      </c>
      <c r="X9" s="19">
        <v>48030</v>
      </c>
      <c r="Y9" s="19">
        <v>48396</v>
      </c>
      <c r="Z9" s="13" t="s">
        <v>62</v>
      </c>
    </row>
    <row r="10" spans="1:26" ht="13.5">
      <c r="A10" s="15"/>
      <c r="B10" s="15" t="s">
        <v>65</v>
      </c>
      <c r="C10" s="15" t="s">
        <v>65</v>
      </c>
      <c r="D10" s="15"/>
      <c r="E10" s="15"/>
      <c r="F10" s="18">
        <v>41820</v>
      </c>
      <c r="G10" s="18">
        <v>42185</v>
      </c>
      <c r="H10" s="18">
        <v>42551</v>
      </c>
      <c r="I10" s="18">
        <v>42916</v>
      </c>
      <c r="J10" s="18">
        <v>43281</v>
      </c>
      <c r="K10" s="18">
        <v>43646</v>
      </c>
      <c r="L10" s="18">
        <v>44012</v>
      </c>
      <c r="M10" s="18">
        <v>44377</v>
      </c>
      <c r="N10" s="18">
        <v>44742</v>
      </c>
      <c r="O10" s="18">
        <v>45107</v>
      </c>
      <c r="P10" s="18">
        <v>45473</v>
      </c>
      <c r="Q10" s="18">
        <v>45838</v>
      </c>
      <c r="R10" s="18">
        <v>46203</v>
      </c>
      <c r="S10" s="18">
        <v>46568</v>
      </c>
      <c r="T10" s="18">
        <v>46934</v>
      </c>
      <c r="U10" s="18">
        <v>47299</v>
      </c>
      <c r="V10" s="18">
        <v>47664</v>
      </c>
      <c r="W10" s="18">
        <v>48029</v>
      </c>
      <c r="X10" s="18">
        <v>48395</v>
      </c>
      <c r="Y10" s="18">
        <v>48760</v>
      </c>
      <c r="Z10" s="20">
        <v>48761</v>
      </c>
    </row>
    <row r="11" spans="1:26" ht="13.5">
      <c r="A11" s="15"/>
      <c r="B11" s="38" t="s">
        <v>66</v>
      </c>
      <c r="C11" s="39" t="s">
        <v>66</v>
      </c>
      <c r="D11" s="15"/>
      <c r="E11" s="15"/>
      <c r="F11" s="15" t="s">
        <v>67</v>
      </c>
      <c r="G11" s="15" t="s">
        <v>68</v>
      </c>
      <c r="H11" s="15" t="s">
        <v>69</v>
      </c>
      <c r="I11" s="15" t="s">
        <v>70</v>
      </c>
      <c r="J11" s="15" t="s">
        <v>71</v>
      </c>
      <c r="K11" s="15" t="s">
        <v>72</v>
      </c>
      <c r="L11" s="15" t="s">
        <v>73</v>
      </c>
      <c r="M11" s="15" t="s">
        <v>74</v>
      </c>
      <c r="N11" s="15" t="s">
        <v>75</v>
      </c>
      <c r="O11" s="15" t="s">
        <v>76</v>
      </c>
      <c r="P11" s="15" t="s">
        <v>77</v>
      </c>
      <c r="Q11" s="15" t="s">
        <v>78</v>
      </c>
      <c r="R11" s="15" t="s">
        <v>79</v>
      </c>
      <c r="S11" s="15" t="s">
        <v>80</v>
      </c>
      <c r="T11" s="15" t="s">
        <v>81</v>
      </c>
      <c r="U11" s="15" t="s">
        <v>82</v>
      </c>
      <c r="V11" s="15" t="s">
        <v>83</v>
      </c>
      <c r="W11" s="15" t="s">
        <v>84</v>
      </c>
      <c r="X11" s="15" t="s">
        <v>85</v>
      </c>
      <c r="Y11" s="15" t="s">
        <v>86</v>
      </c>
      <c r="Z11" s="13" t="s">
        <v>87</v>
      </c>
    </row>
    <row r="12" spans="1:26" ht="13.5">
      <c r="A12" s="15"/>
      <c r="B12" s="15" t="s">
        <v>87</v>
      </c>
      <c r="C12" s="15" t="s">
        <v>87</v>
      </c>
      <c r="D12" s="15" t="s">
        <v>88</v>
      </c>
      <c r="E12" s="15" t="s">
        <v>89</v>
      </c>
      <c r="F12" s="16" t="s">
        <v>87</v>
      </c>
      <c r="G12" s="16" t="s">
        <v>87</v>
      </c>
      <c r="H12" s="16" t="s">
        <v>87</v>
      </c>
      <c r="I12" s="16" t="s">
        <v>87</v>
      </c>
      <c r="J12" s="16" t="s">
        <v>87</v>
      </c>
      <c r="K12" s="16" t="s">
        <v>87</v>
      </c>
      <c r="L12" s="16" t="s">
        <v>87</v>
      </c>
      <c r="M12" s="16" t="s">
        <v>87</v>
      </c>
      <c r="N12" s="16" t="s">
        <v>87</v>
      </c>
      <c r="O12" s="16" t="s">
        <v>87</v>
      </c>
      <c r="P12" s="16" t="s">
        <v>87</v>
      </c>
      <c r="Q12" s="16" t="s">
        <v>87</v>
      </c>
      <c r="R12" s="16" t="s">
        <v>87</v>
      </c>
      <c r="S12" s="16" t="s">
        <v>87</v>
      </c>
      <c r="T12" s="16" t="s">
        <v>87</v>
      </c>
      <c r="U12" s="16" t="s">
        <v>87</v>
      </c>
      <c r="V12" s="16" t="s">
        <v>87</v>
      </c>
      <c r="W12" s="16" t="s">
        <v>87</v>
      </c>
      <c r="X12" s="16" t="s">
        <v>87</v>
      </c>
      <c r="Y12" s="16" t="s">
        <v>87</v>
      </c>
      <c r="Z12" s="14"/>
    </row>
    <row r="13" spans="1:26" ht="13.5">
      <c r="A13" s="76" t="s">
        <v>90</v>
      </c>
      <c r="B13" s="77"/>
      <c r="C13" s="77"/>
      <c r="D13" s="77"/>
      <c r="E13" s="77"/>
      <c r="F13" s="77"/>
      <c r="G13" s="77"/>
      <c r="H13" s="77"/>
      <c r="I13" s="77"/>
      <c r="J13" s="77"/>
      <c r="K13" s="77"/>
      <c r="L13" s="77"/>
      <c r="M13" s="77"/>
      <c r="N13" s="77"/>
      <c r="O13" s="77"/>
      <c r="P13" s="77"/>
      <c r="Q13" s="77"/>
      <c r="R13" s="77"/>
      <c r="S13" s="77"/>
      <c r="T13" s="77"/>
      <c r="U13" s="77"/>
      <c r="V13" s="77"/>
      <c r="W13" s="77"/>
      <c r="X13" s="77"/>
      <c r="Y13" s="77"/>
      <c r="Z13" s="78"/>
    </row>
    <row r="14" spans="1:26" s="40" customFormat="1">
      <c r="A14" s="51" t="s">
        <v>91</v>
      </c>
      <c r="B14" s="52"/>
      <c r="C14" s="52"/>
      <c r="D14" s="52"/>
      <c r="E14" s="57"/>
      <c r="F14" s="52"/>
      <c r="G14" s="52"/>
      <c r="H14" s="52"/>
      <c r="I14" s="52"/>
      <c r="J14" s="52"/>
      <c r="K14" s="52"/>
      <c r="L14" s="52"/>
      <c r="M14" s="52"/>
      <c r="N14" s="52"/>
      <c r="O14" s="52"/>
      <c r="P14" s="52"/>
      <c r="Q14" s="52"/>
      <c r="R14" s="52"/>
      <c r="S14" s="52"/>
      <c r="T14" s="52"/>
      <c r="U14" s="52"/>
      <c r="V14" s="52"/>
      <c r="W14" s="52"/>
      <c r="X14" s="52"/>
      <c r="Y14" s="52"/>
      <c r="Z14" s="52"/>
    </row>
    <row r="15" spans="1:26" s="45" customFormat="1" ht="13.5">
      <c r="A15" s="58" t="s">
        <v>92</v>
      </c>
      <c r="B15" s="59" t="s">
        <v>66</v>
      </c>
      <c r="C15" s="59">
        <v>2478</v>
      </c>
      <c r="D15" s="59">
        <v>10</v>
      </c>
      <c r="E15" s="60">
        <v>37.5</v>
      </c>
      <c r="F15" s="59">
        <v>0</v>
      </c>
      <c r="G15" s="59">
        <v>0</v>
      </c>
      <c r="H15" s="59">
        <v>0</v>
      </c>
      <c r="I15" s="59">
        <v>0</v>
      </c>
      <c r="J15" s="59">
        <v>0</v>
      </c>
      <c r="K15" s="59">
        <v>0</v>
      </c>
      <c r="L15" s="59">
        <v>929</v>
      </c>
      <c r="M15" s="59">
        <v>581</v>
      </c>
      <c r="N15" s="59">
        <v>363</v>
      </c>
      <c r="O15" s="59">
        <v>227</v>
      </c>
      <c r="P15" s="59">
        <v>142</v>
      </c>
      <c r="Q15" s="59">
        <v>89</v>
      </c>
      <c r="R15" s="59">
        <v>55</v>
      </c>
      <c r="S15" s="59">
        <v>35</v>
      </c>
      <c r="T15" s="59">
        <v>21</v>
      </c>
      <c r="U15" s="59">
        <v>14</v>
      </c>
      <c r="V15" s="59">
        <v>8</v>
      </c>
      <c r="W15" s="59">
        <v>5</v>
      </c>
      <c r="X15" s="59">
        <v>3</v>
      </c>
      <c r="Y15" s="59">
        <v>2</v>
      </c>
      <c r="Z15" s="59">
        <v>4</v>
      </c>
    </row>
    <row r="16" spans="1:26" s="45" customFormat="1" ht="13.5">
      <c r="A16" s="58" t="s">
        <v>93</v>
      </c>
      <c r="B16" s="59" t="s">
        <v>66</v>
      </c>
      <c r="C16" s="59">
        <v>0</v>
      </c>
      <c r="D16" s="59">
        <v>5</v>
      </c>
      <c r="E16" s="60">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row>
    <row r="17" spans="1:26" s="45" customFormat="1" ht="13.5">
      <c r="A17" s="58" t="s">
        <v>94</v>
      </c>
      <c r="B17" s="59" t="s">
        <v>66</v>
      </c>
      <c r="C17" s="59">
        <v>693</v>
      </c>
      <c r="D17" s="59">
        <v>10</v>
      </c>
      <c r="E17" s="60">
        <v>37.5</v>
      </c>
      <c r="F17" s="59">
        <v>130</v>
      </c>
      <c r="G17" s="59">
        <v>211</v>
      </c>
      <c r="H17" s="59">
        <v>132</v>
      </c>
      <c r="I17" s="59">
        <v>83</v>
      </c>
      <c r="J17" s="59">
        <v>51</v>
      </c>
      <c r="K17" s="59">
        <v>32</v>
      </c>
      <c r="L17" s="59">
        <v>20</v>
      </c>
      <c r="M17" s="59">
        <v>13</v>
      </c>
      <c r="N17" s="59">
        <v>8</v>
      </c>
      <c r="O17" s="59">
        <v>5</v>
      </c>
      <c r="P17" s="59">
        <v>3</v>
      </c>
      <c r="Q17" s="59">
        <v>2</v>
      </c>
      <c r="R17" s="59">
        <v>1</v>
      </c>
      <c r="S17" s="59">
        <v>1</v>
      </c>
      <c r="T17" s="59">
        <v>1</v>
      </c>
      <c r="U17" s="59">
        <v>0</v>
      </c>
      <c r="V17" s="59">
        <v>0</v>
      </c>
      <c r="W17" s="59">
        <v>0</v>
      </c>
      <c r="X17" s="59">
        <v>0</v>
      </c>
      <c r="Y17" s="59">
        <v>0</v>
      </c>
      <c r="Z17" s="59">
        <v>0</v>
      </c>
    </row>
    <row r="18" spans="1:26" s="45" customFormat="1" ht="13.5">
      <c r="A18" s="58" t="s">
        <v>95</v>
      </c>
      <c r="B18" s="59" t="s">
        <v>66</v>
      </c>
      <c r="C18" s="59">
        <v>963</v>
      </c>
      <c r="D18" s="59">
        <v>15</v>
      </c>
      <c r="E18" s="60">
        <v>37.5</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361</v>
      </c>
      <c r="Z18" s="59">
        <v>602</v>
      </c>
    </row>
    <row r="19" spans="1:26" s="45" customFormat="1" ht="13.5">
      <c r="A19" s="58" t="s">
        <v>96</v>
      </c>
      <c r="B19" s="59" t="s">
        <v>66</v>
      </c>
      <c r="C19" s="59">
        <v>0</v>
      </c>
      <c r="D19" s="59">
        <v>10</v>
      </c>
      <c r="E19" s="60">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row>
    <row r="20" spans="1:26" s="45" customFormat="1" ht="13.5">
      <c r="A20" s="58" t="s">
        <v>97</v>
      </c>
      <c r="B20" s="59" t="s">
        <v>66</v>
      </c>
      <c r="C20" s="59">
        <v>803</v>
      </c>
      <c r="D20" s="59">
        <v>15</v>
      </c>
      <c r="E20" s="60">
        <v>37.5</v>
      </c>
      <c r="F20" s="59">
        <v>151</v>
      </c>
      <c r="G20" s="59">
        <v>245</v>
      </c>
      <c r="H20" s="59">
        <v>153</v>
      </c>
      <c r="I20" s="59">
        <v>95</v>
      </c>
      <c r="J20" s="59">
        <v>60</v>
      </c>
      <c r="K20" s="59">
        <v>37</v>
      </c>
      <c r="L20" s="59">
        <v>23</v>
      </c>
      <c r="M20" s="59">
        <v>15</v>
      </c>
      <c r="N20" s="59">
        <v>9</v>
      </c>
      <c r="O20" s="59">
        <v>6</v>
      </c>
      <c r="P20" s="59">
        <v>3</v>
      </c>
      <c r="Q20" s="59">
        <v>2</v>
      </c>
      <c r="R20" s="59">
        <v>2</v>
      </c>
      <c r="S20" s="59">
        <v>1</v>
      </c>
      <c r="T20" s="59">
        <v>1</v>
      </c>
      <c r="U20" s="59">
        <v>0</v>
      </c>
      <c r="V20" s="59">
        <v>0</v>
      </c>
      <c r="W20" s="59">
        <v>0</v>
      </c>
      <c r="X20" s="59">
        <v>0</v>
      </c>
      <c r="Y20" s="59">
        <v>0</v>
      </c>
      <c r="Z20" s="59">
        <v>0</v>
      </c>
    </row>
    <row r="21" spans="1:26" s="45" customFormat="1" ht="13.5">
      <c r="A21" s="58" t="s">
        <v>98</v>
      </c>
      <c r="B21" s="59" t="s">
        <v>66</v>
      </c>
      <c r="C21" s="59">
        <v>913</v>
      </c>
      <c r="D21" s="59">
        <v>12</v>
      </c>
      <c r="E21" s="60">
        <v>37.5</v>
      </c>
      <c r="F21" s="59">
        <v>0</v>
      </c>
      <c r="G21" s="59">
        <v>0</v>
      </c>
      <c r="H21" s="59">
        <v>0</v>
      </c>
      <c r="I21" s="59">
        <v>0</v>
      </c>
      <c r="J21" s="59">
        <v>0</v>
      </c>
      <c r="K21" s="59">
        <v>342</v>
      </c>
      <c r="L21" s="59">
        <v>214</v>
      </c>
      <c r="M21" s="59">
        <v>134</v>
      </c>
      <c r="N21" s="59">
        <v>84</v>
      </c>
      <c r="O21" s="59">
        <v>52</v>
      </c>
      <c r="P21" s="59">
        <v>33</v>
      </c>
      <c r="Q21" s="59">
        <v>20</v>
      </c>
      <c r="R21" s="59">
        <v>13</v>
      </c>
      <c r="S21" s="59">
        <v>8</v>
      </c>
      <c r="T21" s="59">
        <v>5</v>
      </c>
      <c r="U21" s="59">
        <v>3</v>
      </c>
      <c r="V21" s="59">
        <v>2</v>
      </c>
      <c r="W21" s="59">
        <v>1</v>
      </c>
      <c r="X21" s="59">
        <v>1</v>
      </c>
      <c r="Y21" s="59">
        <v>1</v>
      </c>
      <c r="Z21" s="59">
        <v>0</v>
      </c>
    </row>
    <row r="22" spans="1:26" s="45" customFormat="1" ht="13.5">
      <c r="A22" s="58" t="s">
        <v>99</v>
      </c>
      <c r="B22" s="59" t="s">
        <v>66</v>
      </c>
      <c r="C22" s="59">
        <v>535</v>
      </c>
      <c r="D22" s="59">
        <v>5</v>
      </c>
      <c r="E22" s="60">
        <v>37.5</v>
      </c>
      <c r="F22" s="59">
        <v>100</v>
      </c>
      <c r="G22" s="59">
        <v>163</v>
      </c>
      <c r="H22" s="59">
        <v>102</v>
      </c>
      <c r="I22" s="59">
        <v>64</v>
      </c>
      <c r="J22" s="59">
        <v>40</v>
      </c>
      <c r="K22" s="59">
        <v>25</v>
      </c>
      <c r="L22" s="59">
        <v>15</v>
      </c>
      <c r="M22" s="59">
        <v>10</v>
      </c>
      <c r="N22" s="59">
        <v>6</v>
      </c>
      <c r="O22" s="59">
        <v>4</v>
      </c>
      <c r="P22" s="59">
        <v>2</v>
      </c>
      <c r="Q22" s="59">
        <v>2</v>
      </c>
      <c r="R22" s="59">
        <v>1</v>
      </c>
      <c r="S22" s="59">
        <v>1</v>
      </c>
      <c r="T22" s="59">
        <v>0</v>
      </c>
      <c r="U22" s="59">
        <v>0</v>
      </c>
      <c r="V22" s="59">
        <v>0</v>
      </c>
      <c r="W22" s="59">
        <v>0</v>
      </c>
      <c r="X22" s="59">
        <v>0</v>
      </c>
      <c r="Y22" s="59">
        <v>0</v>
      </c>
      <c r="Z22" s="59">
        <v>0</v>
      </c>
    </row>
    <row r="23" spans="1:26" s="45" customFormat="1" ht="13.5">
      <c r="A23" s="58" t="s">
        <v>100</v>
      </c>
      <c r="B23" s="59" t="s">
        <v>66</v>
      </c>
      <c r="C23" s="59">
        <v>0</v>
      </c>
      <c r="D23" s="59">
        <v>2</v>
      </c>
      <c r="E23" s="60">
        <v>0</v>
      </c>
      <c r="F23" s="59">
        <v>0</v>
      </c>
      <c r="G23" s="59">
        <v>0</v>
      </c>
      <c r="H23" s="59">
        <v>0</v>
      </c>
      <c r="I23" s="59">
        <v>0</v>
      </c>
      <c r="J23" s="59">
        <v>0</v>
      </c>
      <c r="K23" s="59">
        <v>0</v>
      </c>
      <c r="L23" s="59">
        <v>0</v>
      </c>
      <c r="M23" s="59">
        <v>0</v>
      </c>
      <c r="N23" s="59">
        <v>0</v>
      </c>
      <c r="O23" s="59">
        <v>0</v>
      </c>
      <c r="P23" s="59">
        <v>0</v>
      </c>
      <c r="Q23" s="59">
        <v>0</v>
      </c>
      <c r="R23" s="59">
        <v>0</v>
      </c>
      <c r="S23" s="59">
        <v>0</v>
      </c>
      <c r="T23" s="59">
        <v>0</v>
      </c>
      <c r="U23" s="59">
        <v>0</v>
      </c>
      <c r="V23" s="59">
        <v>0</v>
      </c>
      <c r="W23" s="59">
        <v>0</v>
      </c>
      <c r="X23" s="59">
        <v>0</v>
      </c>
      <c r="Y23" s="59">
        <v>0</v>
      </c>
      <c r="Z23" s="59">
        <v>0</v>
      </c>
    </row>
    <row r="24" spans="1:26" s="45" customFormat="1" ht="13.5">
      <c r="A24" s="58" t="s">
        <v>101</v>
      </c>
      <c r="B24" s="59" t="s">
        <v>66</v>
      </c>
      <c r="C24" s="59">
        <v>0</v>
      </c>
      <c r="D24" s="59">
        <v>6</v>
      </c>
      <c r="E24" s="60">
        <v>0</v>
      </c>
      <c r="F24" s="59">
        <v>0</v>
      </c>
      <c r="G24" s="59">
        <v>0</v>
      </c>
      <c r="H24" s="59">
        <v>0</v>
      </c>
      <c r="I24" s="59">
        <v>0</v>
      </c>
      <c r="J24" s="59">
        <v>0</v>
      </c>
      <c r="K24" s="59">
        <v>0</v>
      </c>
      <c r="L24" s="59">
        <v>0</v>
      </c>
      <c r="M24" s="59">
        <v>0</v>
      </c>
      <c r="N24" s="59">
        <v>0</v>
      </c>
      <c r="O24" s="59">
        <v>0</v>
      </c>
      <c r="P24" s="59">
        <v>0</v>
      </c>
      <c r="Q24" s="59">
        <v>0</v>
      </c>
      <c r="R24" s="59">
        <v>0</v>
      </c>
      <c r="S24" s="59">
        <v>0</v>
      </c>
      <c r="T24" s="59">
        <v>0</v>
      </c>
      <c r="U24" s="59">
        <v>0</v>
      </c>
      <c r="V24" s="59">
        <v>0</v>
      </c>
      <c r="W24" s="59">
        <v>0</v>
      </c>
      <c r="X24" s="59">
        <v>0</v>
      </c>
      <c r="Y24" s="59">
        <v>0</v>
      </c>
      <c r="Z24" s="59">
        <v>0</v>
      </c>
    </row>
    <row r="25" spans="1:26" s="45" customFormat="1" ht="13.5">
      <c r="A25" s="58" t="s">
        <v>102</v>
      </c>
      <c r="B25" s="59" t="s">
        <v>66</v>
      </c>
      <c r="C25" s="59">
        <v>658</v>
      </c>
      <c r="D25" s="59">
        <v>20</v>
      </c>
      <c r="E25" s="60">
        <v>37.5</v>
      </c>
      <c r="F25" s="59">
        <v>123</v>
      </c>
      <c r="G25" s="59">
        <v>201</v>
      </c>
      <c r="H25" s="59">
        <v>125</v>
      </c>
      <c r="I25" s="59">
        <v>78</v>
      </c>
      <c r="J25" s="59">
        <v>49</v>
      </c>
      <c r="K25" s="59">
        <v>31</v>
      </c>
      <c r="L25" s="59">
        <v>19</v>
      </c>
      <c r="M25" s="59">
        <v>12</v>
      </c>
      <c r="N25" s="59">
        <v>8</v>
      </c>
      <c r="O25" s="59">
        <v>5</v>
      </c>
      <c r="P25" s="59">
        <v>3</v>
      </c>
      <c r="Q25" s="59">
        <v>2</v>
      </c>
      <c r="R25" s="59">
        <v>1</v>
      </c>
      <c r="S25" s="59">
        <v>1</v>
      </c>
      <c r="T25" s="59">
        <v>0</v>
      </c>
      <c r="U25" s="59">
        <v>0</v>
      </c>
      <c r="V25" s="59">
        <v>0</v>
      </c>
      <c r="W25" s="59">
        <v>0</v>
      </c>
      <c r="X25" s="59">
        <v>0</v>
      </c>
      <c r="Y25" s="59">
        <v>0</v>
      </c>
      <c r="Z25" s="59">
        <v>0</v>
      </c>
    </row>
    <row r="26" spans="1:26" s="40" customFormat="1">
      <c r="A26" s="51" t="s">
        <v>103</v>
      </c>
      <c r="B26" s="52">
        <v>0</v>
      </c>
      <c r="C26" s="52">
        <v>2689</v>
      </c>
      <c r="D26" s="52" t="s">
        <v>66</v>
      </c>
      <c r="E26" s="57" t="s">
        <v>66</v>
      </c>
      <c r="F26" s="52">
        <v>504</v>
      </c>
      <c r="G26" s="52">
        <v>820</v>
      </c>
      <c r="H26" s="52">
        <v>512</v>
      </c>
      <c r="I26" s="52">
        <v>320</v>
      </c>
      <c r="J26" s="52">
        <v>200</v>
      </c>
      <c r="K26" s="52">
        <v>467</v>
      </c>
      <c r="L26" s="52">
        <v>1220</v>
      </c>
      <c r="M26" s="52">
        <v>765</v>
      </c>
      <c r="N26" s="52">
        <v>478</v>
      </c>
      <c r="O26" s="52">
        <v>299</v>
      </c>
      <c r="P26" s="52">
        <v>186</v>
      </c>
      <c r="Q26" s="52">
        <v>117</v>
      </c>
      <c r="R26" s="52">
        <v>73</v>
      </c>
      <c r="S26" s="52">
        <v>47</v>
      </c>
      <c r="T26" s="52">
        <v>28</v>
      </c>
      <c r="U26" s="52">
        <v>17</v>
      </c>
      <c r="V26" s="52">
        <v>10</v>
      </c>
      <c r="W26" s="52">
        <v>6</v>
      </c>
      <c r="X26" s="52">
        <v>4</v>
      </c>
      <c r="Y26" s="52">
        <v>364</v>
      </c>
      <c r="Z26" s="52">
        <v>606</v>
      </c>
    </row>
    <row r="27" spans="1:26" s="40" customFormat="1">
      <c r="A27" s="51" t="s">
        <v>104</v>
      </c>
      <c r="B27" s="52"/>
      <c r="C27" s="52"/>
      <c r="D27" s="52"/>
      <c r="E27" s="57"/>
      <c r="F27" s="52"/>
      <c r="G27" s="52"/>
      <c r="H27" s="52"/>
      <c r="I27" s="52"/>
      <c r="J27" s="52"/>
      <c r="K27" s="52"/>
      <c r="L27" s="52"/>
      <c r="M27" s="52"/>
      <c r="N27" s="52"/>
      <c r="O27" s="52"/>
      <c r="P27" s="52"/>
      <c r="Q27" s="52"/>
      <c r="R27" s="52"/>
      <c r="S27" s="52"/>
      <c r="T27" s="52"/>
      <c r="U27" s="52"/>
      <c r="V27" s="52"/>
      <c r="W27" s="52"/>
      <c r="X27" s="52"/>
      <c r="Y27" s="52"/>
      <c r="Z27" s="52"/>
    </row>
    <row r="28" spans="1:26" s="45" customFormat="1" ht="13.5">
      <c r="A28" s="58" t="s">
        <v>105</v>
      </c>
      <c r="B28" s="59" t="s">
        <v>66</v>
      </c>
      <c r="C28" s="59">
        <v>0</v>
      </c>
      <c r="D28" s="59">
        <v>5</v>
      </c>
      <c r="E28" s="60">
        <v>0</v>
      </c>
      <c r="F28" s="59">
        <v>0</v>
      </c>
      <c r="G28" s="59">
        <v>0</v>
      </c>
      <c r="H28" s="59">
        <v>0</v>
      </c>
      <c r="I28" s="59">
        <v>0</v>
      </c>
      <c r="J28" s="59">
        <v>0</v>
      </c>
      <c r="K28" s="59">
        <v>0</v>
      </c>
      <c r="L28" s="59">
        <v>0</v>
      </c>
      <c r="M28" s="59">
        <v>0</v>
      </c>
      <c r="N28" s="59">
        <v>0</v>
      </c>
      <c r="O28" s="59">
        <v>0</v>
      </c>
      <c r="P28" s="59">
        <v>0</v>
      </c>
      <c r="Q28" s="59">
        <v>0</v>
      </c>
      <c r="R28" s="59">
        <v>0</v>
      </c>
      <c r="S28" s="59">
        <v>0</v>
      </c>
      <c r="T28" s="59">
        <v>0</v>
      </c>
      <c r="U28" s="59">
        <v>0</v>
      </c>
      <c r="V28" s="59">
        <v>0</v>
      </c>
      <c r="W28" s="59">
        <v>0</v>
      </c>
      <c r="X28" s="59">
        <v>0</v>
      </c>
      <c r="Y28" s="59">
        <v>0</v>
      </c>
      <c r="Z28" s="59">
        <v>0</v>
      </c>
    </row>
    <row r="29" spans="1:26" s="45" customFormat="1" ht="13.5">
      <c r="A29" s="58" t="s">
        <v>106</v>
      </c>
      <c r="B29" s="59" t="s">
        <v>66</v>
      </c>
      <c r="C29" s="59">
        <v>365</v>
      </c>
      <c r="D29" s="59">
        <v>10</v>
      </c>
      <c r="E29" s="60">
        <v>37.5</v>
      </c>
      <c r="F29" s="59">
        <v>68</v>
      </c>
      <c r="G29" s="59">
        <v>111</v>
      </c>
      <c r="H29" s="59">
        <v>70</v>
      </c>
      <c r="I29" s="59">
        <v>44</v>
      </c>
      <c r="J29" s="59">
        <v>27</v>
      </c>
      <c r="K29" s="59">
        <v>17</v>
      </c>
      <c r="L29" s="59">
        <v>11</v>
      </c>
      <c r="M29" s="59">
        <v>6</v>
      </c>
      <c r="N29" s="59">
        <v>4</v>
      </c>
      <c r="O29" s="59">
        <v>3</v>
      </c>
      <c r="P29" s="59">
        <v>2</v>
      </c>
      <c r="Q29" s="59">
        <v>1</v>
      </c>
      <c r="R29" s="59">
        <v>1</v>
      </c>
      <c r="S29" s="59">
        <v>0</v>
      </c>
      <c r="T29" s="59">
        <v>0</v>
      </c>
      <c r="U29" s="59">
        <v>0</v>
      </c>
      <c r="V29" s="59">
        <v>0</v>
      </c>
      <c r="W29" s="59">
        <v>0</v>
      </c>
      <c r="X29" s="59">
        <v>0</v>
      </c>
      <c r="Y29" s="59">
        <v>0</v>
      </c>
      <c r="Z29" s="59">
        <v>0</v>
      </c>
    </row>
    <row r="30" spans="1:26" s="45" customFormat="1" ht="13.5">
      <c r="A30" s="58" t="s">
        <v>107</v>
      </c>
      <c r="B30" s="59" t="s">
        <v>66</v>
      </c>
      <c r="C30" s="59">
        <v>0</v>
      </c>
      <c r="D30" s="59">
        <v>10</v>
      </c>
      <c r="E30" s="60">
        <v>0</v>
      </c>
      <c r="F30" s="59">
        <v>0</v>
      </c>
      <c r="G30" s="59">
        <v>0</v>
      </c>
      <c r="H30" s="59">
        <v>0</v>
      </c>
      <c r="I30" s="59">
        <v>0</v>
      </c>
      <c r="J30" s="59">
        <v>0</v>
      </c>
      <c r="K30" s="59">
        <v>0</v>
      </c>
      <c r="L30" s="59">
        <v>0</v>
      </c>
      <c r="M30" s="59">
        <v>0</v>
      </c>
      <c r="N30" s="59">
        <v>0</v>
      </c>
      <c r="O30" s="59">
        <v>0</v>
      </c>
      <c r="P30" s="59">
        <v>0</v>
      </c>
      <c r="Q30" s="59">
        <v>0</v>
      </c>
      <c r="R30" s="59">
        <v>0</v>
      </c>
      <c r="S30" s="59">
        <v>0</v>
      </c>
      <c r="T30" s="59">
        <v>0</v>
      </c>
      <c r="U30" s="59">
        <v>0</v>
      </c>
      <c r="V30" s="59">
        <v>0</v>
      </c>
      <c r="W30" s="59">
        <v>0</v>
      </c>
      <c r="X30" s="59">
        <v>0</v>
      </c>
      <c r="Y30" s="59">
        <v>0</v>
      </c>
      <c r="Z30" s="59">
        <v>0</v>
      </c>
    </row>
    <row r="31" spans="1:26" s="45" customFormat="1" ht="13.5">
      <c r="A31" s="58" t="s">
        <v>108</v>
      </c>
      <c r="B31" s="59" t="s">
        <v>66</v>
      </c>
      <c r="C31" s="59">
        <v>0</v>
      </c>
      <c r="D31" s="59">
        <v>5</v>
      </c>
      <c r="E31" s="60">
        <v>0</v>
      </c>
      <c r="F31" s="59">
        <v>0</v>
      </c>
      <c r="G31" s="59">
        <v>0</v>
      </c>
      <c r="H31" s="59">
        <v>0</v>
      </c>
      <c r="I31" s="59">
        <v>0</v>
      </c>
      <c r="J31" s="59">
        <v>0</v>
      </c>
      <c r="K31" s="59">
        <v>0</v>
      </c>
      <c r="L31" s="59">
        <v>0</v>
      </c>
      <c r="M31" s="59">
        <v>0</v>
      </c>
      <c r="N31" s="59">
        <v>0</v>
      </c>
      <c r="O31" s="59">
        <v>0</v>
      </c>
      <c r="P31" s="59">
        <v>0</v>
      </c>
      <c r="Q31" s="59">
        <v>0</v>
      </c>
      <c r="R31" s="59">
        <v>0</v>
      </c>
      <c r="S31" s="59">
        <v>0</v>
      </c>
      <c r="T31" s="59">
        <v>0</v>
      </c>
      <c r="U31" s="59">
        <v>0</v>
      </c>
      <c r="V31" s="59">
        <v>0</v>
      </c>
      <c r="W31" s="59">
        <v>0</v>
      </c>
      <c r="X31" s="59">
        <v>0</v>
      </c>
      <c r="Y31" s="59">
        <v>0</v>
      </c>
      <c r="Z31" s="59">
        <v>0</v>
      </c>
    </row>
    <row r="32" spans="1:26" s="45" customFormat="1" ht="13.5">
      <c r="A32" s="58" t="s">
        <v>109</v>
      </c>
      <c r="B32" s="59" t="s">
        <v>66</v>
      </c>
      <c r="C32" s="59">
        <v>0</v>
      </c>
      <c r="D32" s="59">
        <v>5</v>
      </c>
      <c r="E32" s="60">
        <v>0</v>
      </c>
      <c r="F32" s="59">
        <v>0</v>
      </c>
      <c r="G32" s="59">
        <v>0</v>
      </c>
      <c r="H32" s="59">
        <v>0</v>
      </c>
      <c r="I32" s="59">
        <v>0</v>
      </c>
      <c r="J32" s="59">
        <v>0</v>
      </c>
      <c r="K32" s="59">
        <v>0</v>
      </c>
      <c r="L32" s="59">
        <v>0</v>
      </c>
      <c r="M32" s="59">
        <v>0</v>
      </c>
      <c r="N32" s="59">
        <v>0</v>
      </c>
      <c r="O32" s="59">
        <v>0</v>
      </c>
      <c r="P32" s="59">
        <v>0</v>
      </c>
      <c r="Q32" s="59">
        <v>0</v>
      </c>
      <c r="R32" s="59">
        <v>0</v>
      </c>
      <c r="S32" s="59">
        <v>0</v>
      </c>
      <c r="T32" s="59">
        <v>0</v>
      </c>
      <c r="U32" s="59">
        <v>0</v>
      </c>
      <c r="V32" s="59">
        <v>0</v>
      </c>
      <c r="W32" s="59">
        <v>0</v>
      </c>
      <c r="X32" s="59">
        <v>0</v>
      </c>
      <c r="Y32" s="59">
        <v>0</v>
      </c>
      <c r="Z32" s="59">
        <v>0</v>
      </c>
    </row>
    <row r="33" spans="1:26" s="45" customFormat="1" ht="13.5">
      <c r="A33" s="58" t="s">
        <v>110</v>
      </c>
      <c r="B33" s="59" t="s">
        <v>66</v>
      </c>
      <c r="C33" s="59">
        <v>571</v>
      </c>
      <c r="D33" s="59">
        <v>12</v>
      </c>
      <c r="E33" s="60">
        <v>37.5</v>
      </c>
      <c r="F33" s="59">
        <v>107</v>
      </c>
      <c r="G33" s="59">
        <v>174</v>
      </c>
      <c r="H33" s="59">
        <v>109</v>
      </c>
      <c r="I33" s="59">
        <v>68</v>
      </c>
      <c r="J33" s="59">
        <v>42</v>
      </c>
      <c r="K33" s="59">
        <v>27</v>
      </c>
      <c r="L33" s="59">
        <v>17</v>
      </c>
      <c r="M33" s="59">
        <v>10</v>
      </c>
      <c r="N33" s="59">
        <v>6</v>
      </c>
      <c r="O33" s="59">
        <v>4</v>
      </c>
      <c r="P33" s="59">
        <v>3</v>
      </c>
      <c r="Q33" s="59">
        <v>2</v>
      </c>
      <c r="R33" s="59">
        <v>1</v>
      </c>
      <c r="S33" s="59">
        <v>1</v>
      </c>
      <c r="T33" s="59">
        <v>0</v>
      </c>
      <c r="U33" s="59">
        <v>0</v>
      </c>
      <c r="V33" s="59">
        <v>0</v>
      </c>
      <c r="W33" s="59">
        <v>0</v>
      </c>
      <c r="X33" s="59">
        <v>0</v>
      </c>
      <c r="Y33" s="59">
        <v>0</v>
      </c>
      <c r="Z33" s="59">
        <v>0</v>
      </c>
    </row>
    <row r="34" spans="1:26" s="45" customFormat="1" ht="13.5">
      <c r="A34" s="58" t="s">
        <v>111</v>
      </c>
      <c r="B34" s="59" t="s">
        <v>66</v>
      </c>
      <c r="C34" s="59">
        <v>0</v>
      </c>
      <c r="D34" s="59">
        <v>12</v>
      </c>
      <c r="E34" s="60">
        <v>0</v>
      </c>
      <c r="F34" s="59">
        <v>0</v>
      </c>
      <c r="G34" s="59">
        <v>0</v>
      </c>
      <c r="H34" s="59">
        <v>0</v>
      </c>
      <c r="I34" s="59">
        <v>0</v>
      </c>
      <c r="J34" s="59">
        <v>0</v>
      </c>
      <c r="K34" s="59">
        <v>0</v>
      </c>
      <c r="L34" s="59">
        <v>0</v>
      </c>
      <c r="M34" s="59">
        <v>0</v>
      </c>
      <c r="N34" s="59">
        <v>0</v>
      </c>
      <c r="O34" s="59">
        <v>0</v>
      </c>
      <c r="P34" s="59">
        <v>0</v>
      </c>
      <c r="Q34" s="59">
        <v>0</v>
      </c>
      <c r="R34" s="59">
        <v>0</v>
      </c>
      <c r="S34" s="59">
        <v>0</v>
      </c>
      <c r="T34" s="59">
        <v>0</v>
      </c>
      <c r="U34" s="59">
        <v>0</v>
      </c>
      <c r="V34" s="59">
        <v>0</v>
      </c>
      <c r="W34" s="59">
        <v>0</v>
      </c>
      <c r="X34" s="59">
        <v>0</v>
      </c>
      <c r="Y34" s="59">
        <v>0</v>
      </c>
      <c r="Z34" s="59">
        <v>0</v>
      </c>
    </row>
    <row r="35" spans="1:26" s="45" customFormat="1" ht="13.5">
      <c r="A35" s="58" t="s">
        <v>112</v>
      </c>
      <c r="B35" s="59" t="s">
        <v>66</v>
      </c>
      <c r="C35" s="59">
        <v>791</v>
      </c>
      <c r="D35" s="59">
        <v>10</v>
      </c>
      <c r="E35" s="60">
        <v>37.5</v>
      </c>
      <c r="F35" s="59">
        <v>148</v>
      </c>
      <c r="G35" s="59">
        <v>241</v>
      </c>
      <c r="H35" s="59">
        <v>151</v>
      </c>
      <c r="I35" s="59">
        <v>94</v>
      </c>
      <c r="J35" s="59">
        <v>59</v>
      </c>
      <c r="K35" s="59">
        <v>37</v>
      </c>
      <c r="L35" s="59">
        <v>23</v>
      </c>
      <c r="M35" s="59">
        <v>14</v>
      </c>
      <c r="N35" s="59">
        <v>9</v>
      </c>
      <c r="O35" s="59">
        <v>6</v>
      </c>
      <c r="P35" s="59">
        <v>3</v>
      </c>
      <c r="Q35" s="59">
        <v>2</v>
      </c>
      <c r="R35" s="59">
        <v>2</v>
      </c>
      <c r="S35" s="59">
        <v>1</v>
      </c>
      <c r="T35" s="59">
        <v>1</v>
      </c>
      <c r="U35" s="59">
        <v>0</v>
      </c>
      <c r="V35" s="59">
        <v>0</v>
      </c>
      <c r="W35" s="59">
        <v>0</v>
      </c>
      <c r="X35" s="59">
        <v>0</v>
      </c>
      <c r="Y35" s="59">
        <v>0</v>
      </c>
      <c r="Z35" s="59">
        <v>0</v>
      </c>
    </row>
    <row r="36" spans="1:26" s="45" customFormat="1" ht="13.5">
      <c r="A36" s="58" t="s">
        <v>113</v>
      </c>
      <c r="B36" s="59" t="s">
        <v>66</v>
      </c>
      <c r="C36" s="59">
        <v>869</v>
      </c>
      <c r="D36" s="59">
        <v>10</v>
      </c>
      <c r="E36" s="60">
        <v>37.5</v>
      </c>
      <c r="F36" s="59">
        <v>0</v>
      </c>
      <c r="G36" s="59">
        <v>0</v>
      </c>
      <c r="H36" s="59">
        <v>0</v>
      </c>
      <c r="I36" s="59">
        <v>0</v>
      </c>
      <c r="J36" s="59">
        <v>326</v>
      </c>
      <c r="K36" s="59">
        <v>204</v>
      </c>
      <c r="L36" s="59">
        <v>127</v>
      </c>
      <c r="M36" s="59">
        <v>80</v>
      </c>
      <c r="N36" s="59">
        <v>50</v>
      </c>
      <c r="O36" s="59">
        <v>31</v>
      </c>
      <c r="P36" s="59">
        <v>19</v>
      </c>
      <c r="Q36" s="59">
        <v>12</v>
      </c>
      <c r="R36" s="59">
        <v>8</v>
      </c>
      <c r="S36" s="59">
        <v>5</v>
      </c>
      <c r="T36" s="59">
        <v>3</v>
      </c>
      <c r="U36" s="59">
        <v>2</v>
      </c>
      <c r="V36" s="59">
        <v>1</v>
      </c>
      <c r="W36" s="59">
        <v>1</v>
      </c>
      <c r="X36" s="59">
        <v>0</v>
      </c>
      <c r="Y36" s="59">
        <v>0</v>
      </c>
      <c r="Z36" s="59">
        <v>0</v>
      </c>
    </row>
    <row r="37" spans="1:26" s="45" customFormat="1" ht="13.5">
      <c r="A37" s="58" t="s">
        <v>114</v>
      </c>
      <c r="B37" s="59" t="s">
        <v>66</v>
      </c>
      <c r="C37" s="59">
        <v>481</v>
      </c>
      <c r="D37" s="59">
        <v>12</v>
      </c>
      <c r="E37" s="60">
        <v>37.5</v>
      </c>
      <c r="F37" s="59">
        <v>90</v>
      </c>
      <c r="G37" s="59">
        <v>147</v>
      </c>
      <c r="H37" s="59">
        <v>92</v>
      </c>
      <c r="I37" s="59">
        <v>57</v>
      </c>
      <c r="J37" s="59">
        <v>36</v>
      </c>
      <c r="K37" s="59">
        <v>22</v>
      </c>
      <c r="L37" s="59">
        <v>14</v>
      </c>
      <c r="M37" s="59">
        <v>9</v>
      </c>
      <c r="N37" s="59">
        <v>5</v>
      </c>
      <c r="O37" s="59">
        <v>3</v>
      </c>
      <c r="P37" s="59">
        <v>2</v>
      </c>
      <c r="Q37" s="59">
        <v>2</v>
      </c>
      <c r="R37" s="59">
        <v>1</v>
      </c>
      <c r="S37" s="59">
        <v>1</v>
      </c>
      <c r="T37" s="59">
        <v>0</v>
      </c>
      <c r="U37" s="59">
        <v>0</v>
      </c>
      <c r="V37" s="59">
        <v>0</v>
      </c>
      <c r="W37" s="59">
        <v>0</v>
      </c>
      <c r="X37" s="59">
        <v>0</v>
      </c>
      <c r="Y37" s="59">
        <v>0</v>
      </c>
      <c r="Z37" s="59">
        <v>0</v>
      </c>
    </row>
    <row r="38" spans="1:26" s="45" customFormat="1" ht="13.5">
      <c r="A38" s="58" t="s">
        <v>115</v>
      </c>
      <c r="B38" s="59" t="s">
        <v>66</v>
      </c>
      <c r="C38" s="59">
        <v>0</v>
      </c>
      <c r="D38" s="59">
        <v>5</v>
      </c>
      <c r="E38" s="60">
        <v>0</v>
      </c>
      <c r="F38" s="59">
        <v>0</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59">
        <v>0</v>
      </c>
      <c r="Y38" s="59">
        <v>0</v>
      </c>
      <c r="Z38" s="59">
        <v>0</v>
      </c>
    </row>
    <row r="39" spans="1:26" s="45" customFormat="1" ht="13.5">
      <c r="A39" s="58" t="s">
        <v>116</v>
      </c>
      <c r="B39" s="59" t="s">
        <v>66</v>
      </c>
      <c r="C39" s="59">
        <v>329</v>
      </c>
      <c r="D39" s="59">
        <v>5</v>
      </c>
      <c r="E39" s="60">
        <v>37.5</v>
      </c>
      <c r="F39" s="59">
        <v>62</v>
      </c>
      <c r="G39" s="59">
        <v>100</v>
      </c>
      <c r="H39" s="59">
        <v>63</v>
      </c>
      <c r="I39" s="59">
        <v>39</v>
      </c>
      <c r="J39" s="59">
        <v>24</v>
      </c>
      <c r="K39" s="59">
        <v>15</v>
      </c>
      <c r="L39" s="59">
        <v>10</v>
      </c>
      <c r="M39" s="59">
        <v>6</v>
      </c>
      <c r="N39" s="59">
        <v>4</v>
      </c>
      <c r="O39" s="59">
        <v>2</v>
      </c>
      <c r="P39" s="59">
        <v>2</v>
      </c>
      <c r="Q39" s="59">
        <v>1</v>
      </c>
      <c r="R39" s="59">
        <v>1</v>
      </c>
      <c r="S39" s="59">
        <v>0</v>
      </c>
      <c r="T39" s="59">
        <v>0</v>
      </c>
      <c r="U39" s="59">
        <v>0</v>
      </c>
      <c r="V39" s="59">
        <v>0</v>
      </c>
      <c r="W39" s="59">
        <v>0</v>
      </c>
      <c r="X39" s="59">
        <v>0</v>
      </c>
      <c r="Y39" s="59">
        <v>0</v>
      </c>
      <c r="Z39" s="59">
        <v>0</v>
      </c>
    </row>
    <row r="40" spans="1:26" s="45" customFormat="1" ht="13.5">
      <c r="A40" s="58" t="s">
        <v>117</v>
      </c>
      <c r="B40" s="59" t="s">
        <v>66</v>
      </c>
      <c r="C40" s="59">
        <v>0</v>
      </c>
      <c r="D40" s="59">
        <v>5</v>
      </c>
      <c r="E40" s="60">
        <v>0</v>
      </c>
      <c r="F40" s="59">
        <v>0</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59">
        <v>0</v>
      </c>
      <c r="Y40" s="59">
        <v>0</v>
      </c>
      <c r="Z40" s="59">
        <v>0</v>
      </c>
    </row>
    <row r="41" spans="1:26" s="45" customFormat="1" ht="13.5">
      <c r="A41" s="58" t="s">
        <v>118</v>
      </c>
      <c r="B41" s="59" t="s">
        <v>66</v>
      </c>
      <c r="C41" s="59">
        <v>413</v>
      </c>
      <c r="D41" s="59">
        <v>10</v>
      </c>
      <c r="E41" s="60">
        <v>37.5</v>
      </c>
      <c r="F41" s="59">
        <v>77</v>
      </c>
      <c r="G41" s="59">
        <v>126</v>
      </c>
      <c r="H41" s="59">
        <v>79</v>
      </c>
      <c r="I41" s="59">
        <v>49</v>
      </c>
      <c r="J41" s="59">
        <v>31</v>
      </c>
      <c r="K41" s="59">
        <v>19</v>
      </c>
      <c r="L41" s="59">
        <v>12</v>
      </c>
      <c r="M41" s="59">
        <v>8</v>
      </c>
      <c r="N41" s="59">
        <v>5</v>
      </c>
      <c r="O41" s="59">
        <v>3</v>
      </c>
      <c r="P41" s="59">
        <v>2</v>
      </c>
      <c r="Q41" s="59">
        <v>1</v>
      </c>
      <c r="R41" s="59">
        <v>1</v>
      </c>
      <c r="S41" s="59">
        <v>0</v>
      </c>
      <c r="T41" s="59">
        <v>0</v>
      </c>
      <c r="U41" s="59">
        <v>0</v>
      </c>
      <c r="V41" s="59">
        <v>0</v>
      </c>
      <c r="W41" s="59">
        <v>0</v>
      </c>
      <c r="X41" s="59">
        <v>0</v>
      </c>
      <c r="Y41" s="59">
        <v>0</v>
      </c>
      <c r="Z41" s="59">
        <v>0</v>
      </c>
    </row>
    <row r="42" spans="1:26" s="45" customFormat="1" ht="13.5">
      <c r="A42" s="58" t="s">
        <v>119</v>
      </c>
      <c r="B42" s="59" t="s">
        <v>66</v>
      </c>
      <c r="C42" s="59">
        <v>0</v>
      </c>
      <c r="D42" s="59">
        <v>5</v>
      </c>
      <c r="E42" s="60">
        <v>0</v>
      </c>
      <c r="F42" s="59">
        <v>0</v>
      </c>
      <c r="G42" s="59">
        <v>0</v>
      </c>
      <c r="H42" s="59">
        <v>0</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row>
    <row r="43" spans="1:26" s="45" customFormat="1" ht="13.5">
      <c r="A43" s="58" t="s">
        <v>120</v>
      </c>
      <c r="B43" s="59" t="s">
        <v>66</v>
      </c>
      <c r="C43" s="59">
        <v>0</v>
      </c>
      <c r="D43" s="59">
        <v>10</v>
      </c>
      <c r="E43" s="60">
        <v>0</v>
      </c>
      <c r="F43" s="59">
        <v>0</v>
      </c>
      <c r="G43" s="59">
        <v>0</v>
      </c>
      <c r="H43" s="59">
        <v>0</v>
      </c>
      <c r="I43" s="59">
        <v>0</v>
      </c>
      <c r="J43" s="59">
        <v>0</v>
      </c>
      <c r="K43" s="59">
        <v>0</v>
      </c>
      <c r="L43" s="59">
        <v>0</v>
      </c>
      <c r="M43" s="59">
        <v>0</v>
      </c>
      <c r="N43" s="59">
        <v>0</v>
      </c>
      <c r="O43" s="59">
        <v>0</v>
      </c>
      <c r="P43" s="59">
        <v>0</v>
      </c>
      <c r="Q43" s="59">
        <v>0</v>
      </c>
      <c r="R43" s="59">
        <v>0</v>
      </c>
      <c r="S43" s="59">
        <v>0</v>
      </c>
      <c r="T43" s="59">
        <v>0</v>
      </c>
      <c r="U43" s="59">
        <v>0</v>
      </c>
      <c r="V43" s="59">
        <v>0</v>
      </c>
      <c r="W43" s="59">
        <v>0</v>
      </c>
      <c r="X43" s="59">
        <v>0</v>
      </c>
      <c r="Y43" s="59">
        <v>0</v>
      </c>
      <c r="Z43" s="59">
        <v>0</v>
      </c>
    </row>
    <row r="44" spans="1:26" s="45" customFormat="1" ht="13.5">
      <c r="A44" s="58" t="s">
        <v>121</v>
      </c>
      <c r="B44" s="59" t="s">
        <v>66</v>
      </c>
      <c r="C44" s="59">
        <v>0</v>
      </c>
      <c r="D44" s="59">
        <v>5</v>
      </c>
      <c r="E44" s="60">
        <v>0</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0</v>
      </c>
      <c r="Y44" s="59">
        <v>0</v>
      </c>
      <c r="Z44" s="59">
        <v>0</v>
      </c>
    </row>
    <row r="45" spans="1:26" s="45" customFormat="1" ht="13.5">
      <c r="A45" s="58" t="s">
        <v>122</v>
      </c>
      <c r="B45" s="59" t="s">
        <v>66</v>
      </c>
      <c r="C45" s="59">
        <v>590</v>
      </c>
      <c r="D45" s="59">
        <v>10</v>
      </c>
      <c r="E45" s="60">
        <v>37.5</v>
      </c>
      <c r="F45" s="59">
        <v>0</v>
      </c>
      <c r="G45" s="59">
        <v>0</v>
      </c>
      <c r="H45" s="59">
        <v>111</v>
      </c>
      <c r="I45" s="59">
        <v>180</v>
      </c>
      <c r="J45" s="59">
        <v>112</v>
      </c>
      <c r="K45" s="59">
        <v>70</v>
      </c>
      <c r="L45" s="59">
        <v>44</v>
      </c>
      <c r="M45" s="59">
        <v>27</v>
      </c>
      <c r="N45" s="59">
        <v>17</v>
      </c>
      <c r="O45" s="59">
        <v>11</v>
      </c>
      <c r="P45" s="59">
        <v>7</v>
      </c>
      <c r="Q45" s="59">
        <v>4</v>
      </c>
      <c r="R45" s="59">
        <v>3</v>
      </c>
      <c r="S45" s="59">
        <v>2</v>
      </c>
      <c r="T45" s="59">
        <v>1</v>
      </c>
      <c r="U45" s="59">
        <v>1</v>
      </c>
      <c r="V45" s="59">
        <v>0</v>
      </c>
      <c r="W45" s="59">
        <v>0</v>
      </c>
      <c r="X45" s="59">
        <v>0</v>
      </c>
      <c r="Y45" s="59">
        <v>0</v>
      </c>
      <c r="Z45" s="59">
        <v>0</v>
      </c>
    </row>
    <row r="46" spans="1:26" s="40" customFormat="1">
      <c r="A46" s="61" t="s">
        <v>103</v>
      </c>
      <c r="B46" s="62">
        <v>0</v>
      </c>
      <c r="C46" s="62">
        <v>2950</v>
      </c>
      <c r="D46" s="62" t="s">
        <v>66</v>
      </c>
      <c r="E46" s="63" t="s">
        <v>66</v>
      </c>
      <c r="F46" s="62">
        <v>552</v>
      </c>
      <c r="G46" s="62">
        <v>899</v>
      </c>
      <c r="H46" s="62">
        <v>675</v>
      </c>
      <c r="I46" s="62">
        <v>531</v>
      </c>
      <c r="J46" s="62">
        <v>657</v>
      </c>
      <c r="K46" s="62">
        <v>411</v>
      </c>
      <c r="L46" s="62">
        <v>258</v>
      </c>
      <c r="M46" s="62">
        <v>160</v>
      </c>
      <c r="N46" s="62">
        <v>100</v>
      </c>
      <c r="O46" s="62">
        <v>63</v>
      </c>
      <c r="P46" s="62">
        <v>40</v>
      </c>
      <c r="Q46" s="62">
        <v>25</v>
      </c>
      <c r="R46" s="62">
        <v>18</v>
      </c>
      <c r="S46" s="62">
        <v>10</v>
      </c>
      <c r="T46" s="62">
        <v>5</v>
      </c>
      <c r="U46" s="62">
        <v>3</v>
      </c>
      <c r="V46" s="62">
        <v>1</v>
      </c>
      <c r="W46" s="62">
        <v>1</v>
      </c>
      <c r="X46" s="62">
        <v>0</v>
      </c>
      <c r="Y46" s="62">
        <v>0</v>
      </c>
      <c r="Z46" s="62">
        <v>0</v>
      </c>
    </row>
    <row r="47" spans="1:26" s="40" customFormat="1">
      <c r="A47" s="61" t="s">
        <v>123</v>
      </c>
      <c r="B47" s="62">
        <v>0</v>
      </c>
      <c r="C47" s="62">
        <v>5639</v>
      </c>
      <c r="D47" s="62" t="s">
        <v>66</v>
      </c>
      <c r="E47" s="63" t="s">
        <v>66</v>
      </c>
      <c r="F47" s="62">
        <v>1056</v>
      </c>
      <c r="G47" s="62">
        <v>1719</v>
      </c>
      <c r="H47" s="62">
        <v>1187</v>
      </c>
      <c r="I47" s="62">
        <v>851</v>
      </c>
      <c r="J47" s="62">
        <v>857</v>
      </c>
      <c r="K47" s="62">
        <v>878</v>
      </c>
      <c r="L47" s="62">
        <v>1478</v>
      </c>
      <c r="M47" s="62">
        <v>925</v>
      </c>
      <c r="N47" s="62">
        <v>578</v>
      </c>
      <c r="O47" s="62">
        <v>362</v>
      </c>
      <c r="P47" s="62">
        <v>226</v>
      </c>
      <c r="Q47" s="62">
        <v>142</v>
      </c>
      <c r="R47" s="62">
        <v>91</v>
      </c>
      <c r="S47" s="62">
        <v>57</v>
      </c>
      <c r="T47" s="62">
        <v>33</v>
      </c>
      <c r="U47" s="62">
        <v>20</v>
      </c>
      <c r="V47" s="62">
        <v>11</v>
      </c>
      <c r="W47" s="62">
        <v>7</v>
      </c>
      <c r="X47" s="62">
        <v>4</v>
      </c>
      <c r="Y47" s="62">
        <v>364</v>
      </c>
      <c r="Z47" s="62">
        <v>606</v>
      </c>
    </row>
    <row r="48" spans="1:26">
      <c r="A48" s="10" t="s">
        <v>53</v>
      </c>
    </row>
    <row r="49" spans="1:1">
      <c r="A49" s="10" t="s">
        <v>54</v>
      </c>
    </row>
  </sheetData>
  <mergeCells count="2">
    <mergeCell ref="A13:Z13"/>
    <mergeCell ref="F8:Y8"/>
  </mergeCells>
  <phoneticPr fontId="0" type="noConversion"/>
  <pageMargins left="0.75" right="0.75" top="1" bottom="1" header="0.5" footer="0.5"/>
  <pageSetup paperSize="9"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workbookViewId="0">
      <selection activeCell="C11" sqref="C11"/>
    </sheetView>
  </sheetViews>
  <sheetFormatPr defaultRowHeight="12.75"/>
  <cols>
    <col min="1" max="1" width="50.7109375" customWidth="1"/>
    <col min="2" max="2" width="10.28515625" hidden="1" customWidth="1"/>
    <col min="3" max="29" width="10.28515625" customWidth="1"/>
  </cols>
  <sheetData>
    <row r="1" spans="1:26" ht="33">
      <c r="A1" s="1" t="s">
        <v>0</v>
      </c>
    </row>
    <row r="2" spans="1:26">
      <c r="A2" s="2" t="s">
        <v>1</v>
      </c>
    </row>
    <row r="3" spans="1:26" ht="25.5">
      <c r="A3" s="3" t="s">
        <v>124</v>
      </c>
    </row>
    <row r="4" spans="1:26" ht="13.5">
      <c r="A4" s="4" t="s">
        <v>3</v>
      </c>
    </row>
    <row r="5" spans="1:26" ht="13.5">
      <c r="A5" s="4" t="s">
        <v>4</v>
      </c>
    </row>
    <row r="6" spans="1:26" ht="13.5">
      <c r="A6" s="4" t="s">
        <v>5</v>
      </c>
    </row>
    <row r="7" spans="1:26" ht="13.5">
      <c r="A7" s="4"/>
    </row>
    <row r="8" spans="1:26">
      <c r="A8" s="12" t="s">
        <v>56</v>
      </c>
      <c r="B8" s="12" t="s">
        <v>57</v>
      </c>
      <c r="C8" s="12" t="s">
        <v>57</v>
      </c>
      <c r="D8" s="12" t="s">
        <v>58</v>
      </c>
      <c r="E8" s="12" t="s">
        <v>59</v>
      </c>
      <c r="F8" s="81" t="s">
        <v>60</v>
      </c>
      <c r="G8" s="82"/>
      <c r="H8" s="82"/>
      <c r="I8" s="82"/>
      <c r="J8" s="82"/>
      <c r="K8" s="82"/>
      <c r="L8" s="82"/>
      <c r="M8" s="82"/>
      <c r="N8" s="82"/>
      <c r="O8" s="82"/>
      <c r="P8" s="82"/>
      <c r="Q8" s="82"/>
      <c r="R8" s="82"/>
      <c r="S8" s="82"/>
      <c r="T8" s="82"/>
      <c r="U8" s="82"/>
      <c r="V8" s="82"/>
      <c r="W8" s="82"/>
      <c r="X8" s="82"/>
      <c r="Y8" s="83"/>
      <c r="Z8" s="12" t="s">
        <v>61</v>
      </c>
    </row>
    <row r="9" spans="1:26" ht="13.5">
      <c r="A9" s="15"/>
      <c r="B9" s="15" t="s">
        <v>62</v>
      </c>
      <c r="C9" s="15" t="s">
        <v>62</v>
      </c>
      <c r="D9" s="17" t="s">
        <v>63</v>
      </c>
      <c r="E9" s="15" t="s">
        <v>125</v>
      </c>
      <c r="F9" s="19">
        <v>41627</v>
      </c>
      <c r="G9" s="19">
        <v>41821</v>
      </c>
      <c r="H9" s="19">
        <v>42186</v>
      </c>
      <c r="I9" s="19">
        <v>42552</v>
      </c>
      <c r="J9" s="19">
        <v>42917</v>
      </c>
      <c r="K9" s="19">
        <v>43282</v>
      </c>
      <c r="L9" s="19">
        <v>43647</v>
      </c>
      <c r="M9" s="19">
        <v>44013</v>
      </c>
      <c r="N9" s="19">
        <v>44378</v>
      </c>
      <c r="O9" s="19">
        <v>44743</v>
      </c>
      <c r="P9" s="19">
        <v>45108</v>
      </c>
      <c r="Q9" s="19">
        <v>45474</v>
      </c>
      <c r="R9" s="19">
        <v>45839</v>
      </c>
      <c r="S9" s="19">
        <v>46204</v>
      </c>
      <c r="T9" s="19">
        <v>46569</v>
      </c>
      <c r="U9" s="19">
        <v>46935</v>
      </c>
      <c r="V9" s="19">
        <v>47300</v>
      </c>
      <c r="W9" s="19">
        <v>47665</v>
      </c>
      <c r="X9" s="19">
        <v>48030</v>
      </c>
      <c r="Y9" s="19">
        <v>48396</v>
      </c>
      <c r="Z9" s="13" t="s">
        <v>62</v>
      </c>
    </row>
    <row r="10" spans="1:26" ht="13.5">
      <c r="A10" s="15"/>
      <c r="B10" s="18">
        <v>41627</v>
      </c>
      <c r="C10" s="18">
        <v>41627</v>
      </c>
      <c r="D10" s="15"/>
      <c r="E10" s="15"/>
      <c r="F10" s="18">
        <v>41820</v>
      </c>
      <c r="G10" s="18">
        <v>42185</v>
      </c>
      <c r="H10" s="18">
        <v>42551</v>
      </c>
      <c r="I10" s="18">
        <v>42916</v>
      </c>
      <c r="J10" s="18">
        <v>43281</v>
      </c>
      <c r="K10" s="18">
        <v>43646</v>
      </c>
      <c r="L10" s="18">
        <v>44012</v>
      </c>
      <c r="M10" s="18">
        <v>44377</v>
      </c>
      <c r="N10" s="18">
        <v>44742</v>
      </c>
      <c r="O10" s="18">
        <v>45107</v>
      </c>
      <c r="P10" s="18">
        <v>45473</v>
      </c>
      <c r="Q10" s="18">
        <v>45838</v>
      </c>
      <c r="R10" s="18">
        <v>46203</v>
      </c>
      <c r="S10" s="18">
        <v>46568</v>
      </c>
      <c r="T10" s="18">
        <v>46934</v>
      </c>
      <c r="U10" s="18">
        <v>47299</v>
      </c>
      <c r="V10" s="18">
        <v>47664</v>
      </c>
      <c r="W10" s="18">
        <v>48029</v>
      </c>
      <c r="X10" s="18">
        <v>48395</v>
      </c>
      <c r="Y10" s="18">
        <v>48760</v>
      </c>
      <c r="Z10" s="20">
        <v>48761</v>
      </c>
    </row>
    <row r="11" spans="1:26" ht="13.5">
      <c r="A11" s="15"/>
      <c r="B11" s="38" t="s">
        <v>66</v>
      </c>
      <c r="C11" s="39" t="s">
        <v>66</v>
      </c>
      <c r="D11" s="15"/>
      <c r="E11" s="15"/>
      <c r="F11" s="15" t="s">
        <v>67</v>
      </c>
      <c r="G11" s="15" t="s">
        <v>68</v>
      </c>
      <c r="H11" s="15" t="s">
        <v>69</v>
      </c>
      <c r="I11" s="15" t="s">
        <v>70</v>
      </c>
      <c r="J11" s="15" t="s">
        <v>71</v>
      </c>
      <c r="K11" s="15" t="s">
        <v>72</v>
      </c>
      <c r="L11" s="15" t="s">
        <v>73</v>
      </c>
      <c r="M11" s="15" t="s">
        <v>74</v>
      </c>
      <c r="N11" s="15" t="s">
        <v>75</v>
      </c>
      <c r="O11" s="15" t="s">
        <v>76</v>
      </c>
      <c r="P11" s="15" t="s">
        <v>77</v>
      </c>
      <c r="Q11" s="15" t="s">
        <v>78</v>
      </c>
      <c r="R11" s="15" t="s">
        <v>79</v>
      </c>
      <c r="S11" s="15" t="s">
        <v>80</v>
      </c>
      <c r="T11" s="15" t="s">
        <v>81</v>
      </c>
      <c r="U11" s="15" t="s">
        <v>82</v>
      </c>
      <c r="V11" s="15" t="s">
        <v>83</v>
      </c>
      <c r="W11" s="15" t="s">
        <v>84</v>
      </c>
      <c r="X11" s="15" t="s">
        <v>85</v>
      </c>
      <c r="Y11" s="15" t="s">
        <v>86</v>
      </c>
      <c r="Z11" s="13" t="s">
        <v>87</v>
      </c>
    </row>
    <row r="12" spans="1:26" ht="13.5">
      <c r="A12" s="15"/>
      <c r="B12" s="15" t="s">
        <v>87</v>
      </c>
      <c r="C12" s="15" t="s">
        <v>87</v>
      </c>
      <c r="D12" s="15" t="s">
        <v>88</v>
      </c>
      <c r="E12" s="15" t="s">
        <v>89</v>
      </c>
      <c r="F12" s="16" t="s">
        <v>87</v>
      </c>
      <c r="G12" s="16" t="s">
        <v>87</v>
      </c>
      <c r="H12" s="16" t="s">
        <v>87</v>
      </c>
      <c r="I12" s="16" t="s">
        <v>87</v>
      </c>
      <c r="J12" s="16" t="s">
        <v>87</v>
      </c>
      <c r="K12" s="16" t="s">
        <v>87</v>
      </c>
      <c r="L12" s="16" t="s">
        <v>87</v>
      </c>
      <c r="M12" s="16" t="s">
        <v>87</v>
      </c>
      <c r="N12" s="16" t="s">
        <v>87</v>
      </c>
      <c r="O12" s="16" t="s">
        <v>87</v>
      </c>
      <c r="P12" s="16" t="s">
        <v>87</v>
      </c>
      <c r="Q12" s="16" t="s">
        <v>87</v>
      </c>
      <c r="R12" s="16" t="s">
        <v>87</v>
      </c>
      <c r="S12" s="16" t="s">
        <v>87</v>
      </c>
      <c r="T12" s="16" t="s">
        <v>87</v>
      </c>
      <c r="U12" s="16" t="s">
        <v>87</v>
      </c>
      <c r="V12" s="16" t="s">
        <v>87</v>
      </c>
      <c r="W12" s="16" t="s">
        <v>87</v>
      </c>
      <c r="X12" s="16" t="s">
        <v>87</v>
      </c>
      <c r="Y12" s="16" t="s">
        <v>87</v>
      </c>
      <c r="Z12" s="14"/>
    </row>
    <row r="13" spans="1:26" ht="13.5">
      <c r="A13" s="76" t="s">
        <v>90</v>
      </c>
      <c r="B13" s="77"/>
      <c r="C13" s="77"/>
      <c r="D13" s="77"/>
      <c r="E13" s="77"/>
      <c r="F13" s="77"/>
      <c r="G13" s="77"/>
      <c r="H13" s="77"/>
      <c r="I13" s="77"/>
      <c r="J13" s="77"/>
      <c r="K13" s="77"/>
      <c r="L13" s="77"/>
      <c r="M13" s="77"/>
      <c r="N13" s="77"/>
      <c r="O13" s="77"/>
      <c r="P13" s="77"/>
      <c r="Q13" s="77"/>
      <c r="R13" s="77"/>
      <c r="S13" s="77"/>
      <c r="T13" s="77"/>
      <c r="U13" s="77"/>
      <c r="V13" s="77"/>
      <c r="W13" s="77"/>
      <c r="X13" s="77"/>
      <c r="Y13" s="77"/>
      <c r="Z13" s="78"/>
    </row>
    <row r="14" spans="1:26" s="40" customFormat="1">
      <c r="A14" s="51" t="s">
        <v>91</v>
      </c>
      <c r="B14" s="52"/>
      <c r="C14" s="52"/>
      <c r="D14" s="52"/>
      <c r="E14" s="57"/>
      <c r="F14" s="52"/>
      <c r="G14" s="52"/>
      <c r="H14" s="52"/>
      <c r="I14" s="52"/>
      <c r="J14" s="52"/>
      <c r="K14" s="52"/>
      <c r="L14" s="52"/>
      <c r="M14" s="52"/>
      <c r="N14" s="52"/>
      <c r="O14" s="52"/>
      <c r="P14" s="52"/>
      <c r="Q14" s="52"/>
      <c r="R14" s="52"/>
      <c r="S14" s="52"/>
      <c r="T14" s="52"/>
      <c r="U14" s="52"/>
      <c r="V14" s="52"/>
      <c r="W14" s="52"/>
      <c r="X14" s="52"/>
      <c r="Y14" s="52"/>
      <c r="Z14" s="52"/>
    </row>
    <row r="15" spans="1:26" s="45" customFormat="1" ht="13.5">
      <c r="A15" s="58" t="s">
        <v>92</v>
      </c>
      <c r="B15" s="59" t="s">
        <v>66</v>
      </c>
      <c r="C15" s="59">
        <v>8462</v>
      </c>
      <c r="D15" s="59">
        <v>10</v>
      </c>
      <c r="E15" s="60">
        <v>10</v>
      </c>
      <c r="F15" s="59">
        <v>450</v>
      </c>
      <c r="G15" s="59">
        <v>846</v>
      </c>
      <c r="H15" s="59">
        <v>846</v>
      </c>
      <c r="I15" s="59">
        <v>846</v>
      </c>
      <c r="J15" s="59">
        <v>846</v>
      </c>
      <c r="K15" s="59">
        <v>846</v>
      </c>
      <c r="L15" s="59">
        <v>846</v>
      </c>
      <c r="M15" s="59">
        <v>846</v>
      </c>
      <c r="N15" s="59">
        <v>846</v>
      </c>
      <c r="O15" s="59">
        <v>846</v>
      </c>
      <c r="P15" s="59">
        <v>398</v>
      </c>
      <c r="Q15" s="59">
        <v>0</v>
      </c>
      <c r="R15" s="59">
        <v>0</v>
      </c>
      <c r="S15" s="59">
        <v>0</v>
      </c>
      <c r="T15" s="59">
        <v>0</v>
      </c>
      <c r="U15" s="59">
        <v>0</v>
      </c>
      <c r="V15" s="59">
        <v>0</v>
      </c>
      <c r="W15" s="59">
        <v>0</v>
      </c>
      <c r="X15" s="59">
        <v>0</v>
      </c>
      <c r="Y15" s="59">
        <v>0</v>
      </c>
      <c r="Z15" s="59">
        <v>0</v>
      </c>
    </row>
    <row r="16" spans="1:26" s="45" customFormat="1" ht="13.5">
      <c r="A16" s="58" t="s">
        <v>93</v>
      </c>
      <c r="B16" s="59" t="s">
        <v>66</v>
      </c>
      <c r="C16" s="59">
        <v>167</v>
      </c>
      <c r="D16" s="59">
        <v>5</v>
      </c>
      <c r="E16" s="60">
        <v>100</v>
      </c>
      <c r="F16" s="59">
        <v>167</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row>
    <row r="17" spans="1:26" s="45" customFormat="1" ht="13.5">
      <c r="A17" s="58" t="s">
        <v>94</v>
      </c>
      <c r="B17" s="59" t="s">
        <v>66</v>
      </c>
      <c r="C17" s="59">
        <v>693</v>
      </c>
      <c r="D17" s="59">
        <v>10</v>
      </c>
      <c r="E17" s="60">
        <v>10</v>
      </c>
      <c r="F17" s="59">
        <v>37</v>
      </c>
      <c r="G17" s="59">
        <v>69</v>
      </c>
      <c r="H17" s="59">
        <v>69</v>
      </c>
      <c r="I17" s="59">
        <v>69</v>
      </c>
      <c r="J17" s="59">
        <v>69</v>
      </c>
      <c r="K17" s="59">
        <v>69</v>
      </c>
      <c r="L17" s="59">
        <v>69</v>
      </c>
      <c r="M17" s="59">
        <v>69</v>
      </c>
      <c r="N17" s="59">
        <v>69</v>
      </c>
      <c r="O17" s="59">
        <v>69</v>
      </c>
      <c r="P17" s="59">
        <v>35</v>
      </c>
      <c r="Q17" s="59">
        <v>0</v>
      </c>
      <c r="R17" s="59">
        <v>0</v>
      </c>
      <c r="S17" s="59">
        <v>0</v>
      </c>
      <c r="T17" s="59">
        <v>0</v>
      </c>
      <c r="U17" s="59">
        <v>0</v>
      </c>
      <c r="V17" s="59">
        <v>0</v>
      </c>
      <c r="W17" s="59">
        <v>0</v>
      </c>
      <c r="X17" s="59">
        <v>0</v>
      </c>
      <c r="Y17" s="59">
        <v>0</v>
      </c>
      <c r="Z17" s="59">
        <v>0</v>
      </c>
    </row>
    <row r="18" spans="1:26" s="45" customFormat="1" ht="13.5">
      <c r="A18" s="58" t="s">
        <v>95</v>
      </c>
      <c r="B18" s="59" t="s">
        <v>66</v>
      </c>
      <c r="C18" s="59">
        <v>13609</v>
      </c>
      <c r="D18" s="59">
        <v>15</v>
      </c>
      <c r="E18" s="60">
        <v>6.6666666666666705</v>
      </c>
      <c r="F18" s="59">
        <v>482</v>
      </c>
      <c r="G18" s="59">
        <v>907</v>
      </c>
      <c r="H18" s="59">
        <v>907</v>
      </c>
      <c r="I18" s="59">
        <v>907</v>
      </c>
      <c r="J18" s="59">
        <v>907</v>
      </c>
      <c r="K18" s="59">
        <v>907</v>
      </c>
      <c r="L18" s="59">
        <v>907</v>
      </c>
      <c r="M18" s="59">
        <v>907</v>
      </c>
      <c r="N18" s="59">
        <v>907</v>
      </c>
      <c r="O18" s="59">
        <v>907</v>
      </c>
      <c r="P18" s="59">
        <v>907</v>
      </c>
      <c r="Q18" s="59">
        <v>907</v>
      </c>
      <c r="R18" s="59">
        <v>907</v>
      </c>
      <c r="S18" s="59">
        <v>907</v>
      </c>
      <c r="T18" s="59">
        <v>907</v>
      </c>
      <c r="U18" s="59">
        <v>429</v>
      </c>
      <c r="V18" s="59">
        <v>0</v>
      </c>
      <c r="W18" s="59">
        <v>0</v>
      </c>
      <c r="X18" s="59">
        <v>0</v>
      </c>
      <c r="Y18" s="59">
        <v>0</v>
      </c>
      <c r="Z18" s="59">
        <v>0</v>
      </c>
    </row>
    <row r="19" spans="1:26" s="45" customFormat="1" ht="13.5">
      <c r="A19" s="58" t="s">
        <v>96</v>
      </c>
      <c r="B19" s="59" t="s">
        <v>66</v>
      </c>
      <c r="C19" s="59">
        <v>286</v>
      </c>
      <c r="D19" s="59">
        <v>10</v>
      </c>
      <c r="E19" s="60">
        <v>100</v>
      </c>
      <c r="F19" s="59">
        <v>286</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row>
    <row r="20" spans="1:26" s="45" customFormat="1" ht="13.5">
      <c r="A20" s="58" t="s">
        <v>97</v>
      </c>
      <c r="B20" s="59" t="s">
        <v>66</v>
      </c>
      <c r="C20" s="59">
        <v>803</v>
      </c>
      <c r="D20" s="59">
        <v>15</v>
      </c>
      <c r="E20" s="60">
        <v>6.6666666666666705</v>
      </c>
      <c r="F20" s="59">
        <v>28</v>
      </c>
      <c r="G20" s="59">
        <v>54</v>
      </c>
      <c r="H20" s="59">
        <v>54</v>
      </c>
      <c r="I20" s="59">
        <v>54</v>
      </c>
      <c r="J20" s="59">
        <v>54</v>
      </c>
      <c r="K20" s="59">
        <v>54</v>
      </c>
      <c r="L20" s="59">
        <v>54</v>
      </c>
      <c r="M20" s="59">
        <v>54</v>
      </c>
      <c r="N20" s="59">
        <v>54</v>
      </c>
      <c r="O20" s="59">
        <v>54</v>
      </c>
      <c r="P20" s="59">
        <v>54</v>
      </c>
      <c r="Q20" s="59">
        <v>54</v>
      </c>
      <c r="R20" s="59">
        <v>54</v>
      </c>
      <c r="S20" s="59">
        <v>54</v>
      </c>
      <c r="T20" s="59">
        <v>54</v>
      </c>
      <c r="U20" s="59">
        <v>19</v>
      </c>
      <c r="V20" s="59">
        <v>0</v>
      </c>
      <c r="W20" s="59">
        <v>0</v>
      </c>
      <c r="X20" s="59">
        <v>0</v>
      </c>
      <c r="Y20" s="59">
        <v>0</v>
      </c>
      <c r="Z20" s="59">
        <v>0</v>
      </c>
    </row>
    <row r="21" spans="1:26" s="45" customFormat="1" ht="13.5">
      <c r="A21" s="58" t="s">
        <v>98</v>
      </c>
      <c r="B21" s="59" t="s">
        <v>66</v>
      </c>
      <c r="C21" s="59">
        <v>2078</v>
      </c>
      <c r="D21" s="59">
        <v>12</v>
      </c>
      <c r="E21" s="60">
        <v>8.3333333333333304</v>
      </c>
      <c r="F21" s="59">
        <v>92</v>
      </c>
      <c r="G21" s="59">
        <v>173</v>
      </c>
      <c r="H21" s="59">
        <v>173</v>
      </c>
      <c r="I21" s="59">
        <v>173</v>
      </c>
      <c r="J21" s="59">
        <v>173</v>
      </c>
      <c r="K21" s="59">
        <v>173</v>
      </c>
      <c r="L21" s="59">
        <v>173</v>
      </c>
      <c r="M21" s="59">
        <v>173</v>
      </c>
      <c r="N21" s="59">
        <v>173</v>
      </c>
      <c r="O21" s="59">
        <v>173</v>
      </c>
      <c r="P21" s="59">
        <v>173</v>
      </c>
      <c r="Q21" s="59">
        <v>173</v>
      </c>
      <c r="R21" s="59">
        <v>83</v>
      </c>
      <c r="S21" s="59">
        <v>0</v>
      </c>
      <c r="T21" s="59">
        <v>0</v>
      </c>
      <c r="U21" s="59">
        <v>0</v>
      </c>
      <c r="V21" s="59">
        <v>0</v>
      </c>
      <c r="W21" s="59">
        <v>0</v>
      </c>
      <c r="X21" s="59">
        <v>0</v>
      </c>
      <c r="Y21" s="59">
        <v>0</v>
      </c>
      <c r="Z21" s="59">
        <v>0</v>
      </c>
    </row>
    <row r="22" spans="1:26" s="45" customFormat="1" ht="13.5">
      <c r="A22" s="58" t="s">
        <v>99</v>
      </c>
      <c r="B22" s="59" t="s">
        <v>66</v>
      </c>
      <c r="C22" s="59">
        <v>535</v>
      </c>
      <c r="D22" s="59">
        <v>5</v>
      </c>
      <c r="E22" s="60">
        <v>20</v>
      </c>
      <c r="F22" s="59">
        <v>57</v>
      </c>
      <c r="G22" s="59">
        <v>107</v>
      </c>
      <c r="H22" s="59">
        <v>107</v>
      </c>
      <c r="I22" s="59">
        <v>107</v>
      </c>
      <c r="J22" s="59">
        <v>107</v>
      </c>
      <c r="K22" s="59">
        <v>50</v>
      </c>
      <c r="L22" s="59">
        <v>0</v>
      </c>
      <c r="M22" s="59">
        <v>0</v>
      </c>
      <c r="N22" s="59">
        <v>0</v>
      </c>
      <c r="O22" s="59">
        <v>0</v>
      </c>
      <c r="P22" s="59">
        <v>0</v>
      </c>
      <c r="Q22" s="59">
        <v>0</v>
      </c>
      <c r="R22" s="59">
        <v>0</v>
      </c>
      <c r="S22" s="59">
        <v>0</v>
      </c>
      <c r="T22" s="59">
        <v>0</v>
      </c>
      <c r="U22" s="59">
        <v>0</v>
      </c>
      <c r="V22" s="59">
        <v>0</v>
      </c>
      <c r="W22" s="59">
        <v>0</v>
      </c>
      <c r="X22" s="59">
        <v>0</v>
      </c>
      <c r="Y22" s="59">
        <v>0</v>
      </c>
      <c r="Z22" s="59">
        <v>0</v>
      </c>
    </row>
    <row r="23" spans="1:26" s="45" customFormat="1" ht="13.5">
      <c r="A23" s="58" t="s">
        <v>100</v>
      </c>
      <c r="B23" s="59" t="s">
        <v>66</v>
      </c>
      <c r="C23" s="59">
        <v>79</v>
      </c>
      <c r="D23" s="59">
        <v>2</v>
      </c>
      <c r="E23" s="60">
        <v>100</v>
      </c>
      <c r="F23" s="59">
        <v>79</v>
      </c>
      <c r="G23" s="59">
        <v>0</v>
      </c>
      <c r="H23" s="59">
        <v>0</v>
      </c>
      <c r="I23" s="59">
        <v>0</v>
      </c>
      <c r="J23" s="59">
        <v>0</v>
      </c>
      <c r="K23" s="59">
        <v>0</v>
      </c>
      <c r="L23" s="59">
        <v>0</v>
      </c>
      <c r="M23" s="59">
        <v>0</v>
      </c>
      <c r="N23" s="59">
        <v>0</v>
      </c>
      <c r="O23" s="59">
        <v>0</v>
      </c>
      <c r="P23" s="59">
        <v>0</v>
      </c>
      <c r="Q23" s="59">
        <v>0</v>
      </c>
      <c r="R23" s="59">
        <v>0</v>
      </c>
      <c r="S23" s="59">
        <v>0</v>
      </c>
      <c r="T23" s="59">
        <v>0</v>
      </c>
      <c r="U23" s="59">
        <v>0</v>
      </c>
      <c r="V23" s="59">
        <v>0</v>
      </c>
      <c r="W23" s="59">
        <v>0</v>
      </c>
      <c r="X23" s="59">
        <v>0</v>
      </c>
      <c r="Y23" s="59">
        <v>0</v>
      </c>
      <c r="Z23" s="59">
        <v>0</v>
      </c>
    </row>
    <row r="24" spans="1:26" s="45" customFormat="1" ht="13.5">
      <c r="A24" s="58" t="s">
        <v>101</v>
      </c>
      <c r="B24" s="59" t="s">
        <v>66</v>
      </c>
      <c r="C24" s="59">
        <v>297</v>
      </c>
      <c r="D24" s="59">
        <v>6</v>
      </c>
      <c r="E24" s="60">
        <v>100</v>
      </c>
      <c r="F24" s="59">
        <v>297</v>
      </c>
      <c r="G24" s="59">
        <v>0</v>
      </c>
      <c r="H24" s="59">
        <v>0</v>
      </c>
      <c r="I24" s="59">
        <v>0</v>
      </c>
      <c r="J24" s="59">
        <v>0</v>
      </c>
      <c r="K24" s="59">
        <v>0</v>
      </c>
      <c r="L24" s="59">
        <v>0</v>
      </c>
      <c r="M24" s="59">
        <v>0</v>
      </c>
      <c r="N24" s="59">
        <v>0</v>
      </c>
      <c r="O24" s="59">
        <v>0</v>
      </c>
      <c r="P24" s="59">
        <v>0</v>
      </c>
      <c r="Q24" s="59">
        <v>0</v>
      </c>
      <c r="R24" s="59">
        <v>0</v>
      </c>
      <c r="S24" s="59">
        <v>0</v>
      </c>
      <c r="T24" s="59">
        <v>0</v>
      </c>
      <c r="U24" s="59">
        <v>0</v>
      </c>
      <c r="V24" s="59">
        <v>0</v>
      </c>
      <c r="W24" s="59">
        <v>0</v>
      </c>
      <c r="X24" s="59">
        <v>0</v>
      </c>
      <c r="Y24" s="59">
        <v>0</v>
      </c>
      <c r="Z24" s="59">
        <v>0</v>
      </c>
    </row>
    <row r="25" spans="1:26" s="45" customFormat="1" ht="13.5">
      <c r="A25" s="58" t="s">
        <v>102</v>
      </c>
      <c r="B25" s="59" t="s">
        <v>66</v>
      </c>
      <c r="C25" s="59">
        <v>658</v>
      </c>
      <c r="D25" s="59">
        <v>20</v>
      </c>
      <c r="E25" s="60">
        <v>5</v>
      </c>
      <c r="F25" s="59">
        <v>17</v>
      </c>
      <c r="G25" s="59">
        <v>33</v>
      </c>
      <c r="H25" s="59">
        <v>33</v>
      </c>
      <c r="I25" s="59">
        <v>33</v>
      </c>
      <c r="J25" s="59">
        <v>33</v>
      </c>
      <c r="K25" s="59">
        <v>33</v>
      </c>
      <c r="L25" s="59">
        <v>33</v>
      </c>
      <c r="M25" s="59">
        <v>33</v>
      </c>
      <c r="N25" s="59">
        <v>33</v>
      </c>
      <c r="O25" s="59">
        <v>33</v>
      </c>
      <c r="P25" s="59">
        <v>33</v>
      </c>
      <c r="Q25" s="59">
        <v>33</v>
      </c>
      <c r="R25" s="59">
        <v>33</v>
      </c>
      <c r="S25" s="59">
        <v>33</v>
      </c>
      <c r="T25" s="59">
        <v>33</v>
      </c>
      <c r="U25" s="59">
        <v>33</v>
      </c>
      <c r="V25" s="59">
        <v>33</v>
      </c>
      <c r="W25" s="59">
        <v>33</v>
      </c>
      <c r="X25" s="59">
        <v>33</v>
      </c>
      <c r="Y25" s="59">
        <v>33</v>
      </c>
      <c r="Z25" s="59">
        <v>14</v>
      </c>
    </row>
    <row r="26" spans="1:26" s="40" customFormat="1">
      <c r="A26" s="51" t="s">
        <v>103</v>
      </c>
      <c r="B26" s="52" t="s">
        <v>66</v>
      </c>
      <c r="C26" s="52">
        <v>27667</v>
      </c>
      <c r="D26" s="52" t="s">
        <v>66</v>
      </c>
      <c r="E26" s="57" t="s">
        <v>66</v>
      </c>
      <c r="F26" s="52">
        <v>1992</v>
      </c>
      <c r="G26" s="52">
        <v>2189</v>
      </c>
      <c r="H26" s="52">
        <v>2189</v>
      </c>
      <c r="I26" s="52">
        <v>2189</v>
      </c>
      <c r="J26" s="52">
        <v>2189</v>
      </c>
      <c r="K26" s="52">
        <v>2132</v>
      </c>
      <c r="L26" s="52">
        <v>2082</v>
      </c>
      <c r="M26" s="52">
        <v>2082</v>
      </c>
      <c r="N26" s="52">
        <v>2082</v>
      </c>
      <c r="O26" s="52">
        <v>2082</v>
      </c>
      <c r="P26" s="52">
        <v>1600</v>
      </c>
      <c r="Q26" s="52">
        <v>1167</v>
      </c>
      <c r="R26" s="52">
        <v>1077</v>
      </c>
      <c r="S26" s="52">
        <v>994</v>
      </c>
      <c r="T26" s="52">
        <v>994</v>
      </c>
      <c r="U26" s="52">
        <v>481</v>
      </c>
      <c r="V26" s="52">
        <v>33</v>
      </c>
      <c r="W26" s="52">
        <v>33</v>
      </c>
      <c r="X26" s="52">
        <v>33</v>
      </c>
      <c r="Y26" s="52">
        <v>33</v>
      </c>
      <c r="Z26" s="52">
        <v>14</v>
      </c>
    </row>
    <row r="27" spans="1:26" s="40" customFormat="1">
      <c r="A27" s="51" t="s">
        <v>104</v>
      </c>
      <c r="B27" s="52"/>
      <c r="C27" s="52"/>
      <c r="D27" s="52"/>
      <c r="E27" s="57"/>
      <c r="F27" s="52"/>
      <c r="G27" s="52"/>
      <c r="H27" s="52"/>
      <c r="I27" s="52"/>
      <c r="J27" s="52"/>
      <c r="K27" s="52"/>
      <c r="L27" s="52"/>
      <c r="M27" s="52"/>
      <c r="N27" s="52"/>
      <c r="O27" s="52"/>
      <c r="P27" s="52"/>
      <c r="Q27" s="52"/>
      <c r="R27" s="52"/>
      <c r="S27" s="52"/>
      <c r="T27" s="52"/>
      <c r="U27" s="52"/>
      <c r="V27" s="52"/>
      <c r="W27" s="52"/>
      <c r="X27" s="52"/>
      <c r="Y27" s="52"/>
      <c r="Z27" s="52"/>
    </row>
    <row r="28" spans="1:26" s="45" customFormat="1" ht="13.5">
      <c r="A28" s="58" t="s">
        <v>105</v>
      </c>
      <c r="B28" s="59" t="s">
        <v>66</v>
      </c>
      <c r="C28" s="59">
        <v>156</v>
      </c>
      <c r="D28" s="59">
        <v>5</v>
      </c>
      <c r="E28" s="60">
        <v>100</v>
      </c>
      <c r="F28" s="59">
        <v>156</v>
      </c>
      <c r="G28" s="59">
        <v>0</v>
      </c>
      <c r="H28" s="59">
        <v>0</v>
      </c>
      <c r="I28" s="59">
        <v>0</v>
      </c>
      <c r="J28" s="59">
        <v>0</v>
      </c>
      <c r="K28" s="59">
        <v>0</v>
      </c>
      <c r="L28" s="59">
        <v>0</v>
      </c>
      <c r="M28" s="59">
        <v>0</v>
      </c>
      <c r="N28" s="59">
        <v>0</v>
      </c>
      <c r="O28" s="59">
        <v>0</v>
      </c>
      <c r="P28" s="59">
        <v>0</v>
      </c>
      <c r="Q28" s="59">
        <v>0</v>
      </c>
      <c r="R28" s="59">
        <v>0</v>
      </c>
      <c r="S28" s="59">
        <v>0</v>
      </c>
      <c r="T28" s="59">
        <v>0</v>
      </c>
      <c r="U28" s="59">
        <v>0</v>
      </c>
      <c r="V28" s="59">
        <v>0</v>
      </c>
      <c r="W28" s="59">
        <v>0</v>
      </c>
      <c r="X28" s="59">
        <v>0</v>
      </c>
      <c r="Y28" s="59">
        <v>0</v>
      </c>
      <c r="Z28" s="59">
        <v>0</v>
      </c>
    </row>
    <row r="29" spans="1:26" s="45" customFormat="1" ht="13.5">
      <c r="A29" s="58" t="s">
        <v>106</v>
      </c>
      <c r="B29" s="59" t="s">
        <v>66</v>
      </c>
      <c r="C29" s="59">
        <v>365</v>
      </c>
      <c r="D29" s="59">
        <v>10</v>
      </c>
      <c r="E29" s="60">
        <v>10</v>
      </c>
      <c r="F29" s="59">
        <v>18</v>
      </c>
      <c r="G29" s="59">
        <v>37</v>
      </c>
      <c r="H29" s="59">
        <v>37</v>
      </c>
      <c r="I29" s="59">
        <v>37</v>
      </c>
      <c r="J29" s="59">
        <v>37</v>
      </c>
      <c r="K29" s="59">
        <v>37</v>
      </c>
      <c r="L29" s="59">
        <v>37</v>
      </c>
      <c r="M29" s="59">
        <v>37</v>
      </c>
      <c r="N29" s="59">
        <v>37</v>
      </c>
      <c r="O29" s="59">
        <v>37</v>
      </c>
      <c r="P29" s="59">
        <v>14</v>
      </c>
      <c r="Q29" s="59">
        <v>0</v>
      </c>
      <c r="R29" s="59">
        <v>0</v>
      </c>
      <c r="S29" s="59">
        <v>0</v>
      </c>
      <c r="T29" s="59">
        <v>0</v>
      </c>
      <c r="U29" s="59">
        <v>0</v>
      </c>
      <c r="V29" s="59">
        <v>0</v>
      </c>
      <c r="W29" s="59">
        <v>0</v>
      </c>
      <c r="X29" s="59">
        <v>0</v>
      </c>
      <c r="Y29" s="59">
        <v>0</v>
      </c>
      <c r="Z29" s="59">
        <v>0</v>
      </c>
    </row>
    <row r="30" spans="1:26" s="45" customFormat="1" ht="13.5">
      <c r="A30" s="58" t="s">
        <v>107</v>
      </c>
      <c r="B30" s="59" t="s">
        <v>66</v>
      </c>
      <c r="C30" s="59">
        <v>106</v>
      </c>
      <c r="D30" s="59">
        <v>10</v>
      </c>
      <c r="E30" s="60">
        <v>100</v>
      </c>
      <c r="F30" s="59">
        <v>106</v>
      </c>
      <c r="G30" s="59">
        <v>0</v>
      </c>
      <c r="H30" s="59">
        <v>0</v>
      </c>
      <c r="I30" s="59">
        <v>0</v>
      </c>
      <c r="J30" s="59">
        <v>0</v>
      </c>
      <c r="K30" s="59">
        <v>0</v>
      </c>
      <c r="L30" s="59">
        <v>0</v>
      </c>
      <c r="M30" s="59">
        <v>0</v>
      </c>
      <c r="N30" s="59">
        <v>0</v>
      </c>
      <c r="O30" s="59">
        <v>0</v>
      </c>
      <c r="P30" s="59">
        <v>0</v>
      </c>
      <c r="Q30" s="59">
        <v>0</v>
      </c>
      <c r="R30" s="59">
        <v>0</v>
      </c>
      <c r="S30" s="59">
        <v>0</v>
      </c>
      <c r="T30" s="59">
        <v>0</v>
      </c>
      <c r="U30" s="59">
        <v>0</v>
      </c>
      <c r="V30" s="59">
        <v>0</v>
      </c>
      <c r="W30" s="59">
        <v>0</v>
      </c>
      <c r="X30" s="59">
        <v>0</v>
      </c>
      <c r="Y30" s="59">
        <v>0</v>
      </c>
      <c r="Z30" s="59">
        <v>0</v>
      </c>
    </row>
    <row r="31" spans="1:26" s="45" customFormat="1" ht="13.5">
      <c r="A31" s="58" t="s">
        <v>108</v>
      </c>
      <c r="B31" s="59" t="s">
        <v>66</v>
      </c>
      <c r="C31" s="59">
        <v>32</v>
      </c>
      <c r="D31" s="59">
        <v>5</v>
      </c>
      <c r="E31" s="60">
        <v>100</v>
      </c>
      <c r="F31" s="59">
        <v>32</v>
      </c>
      <c r="G31" s="59">
        <v>0</v>
      </c>
      <c r="H31" s="59">
        <v>0</v>
      </c>
      <c r="I31" s="59">
        <v>0</v>
      </c>
      <c r="J31" s="59">
        <v>0</v>
      </c>
      <c r="K31" s="59">
        <v>0</v>
      </c>
      <c r="L31" s="59">
        <v>0</v>
      </c>
      <c r="M31" s="59">
        <v>0</v>
      </c>
      <c r="N31" s="59">
        <v>0</v>
      </c>
      <c r="O31" s="59">
        <v>0</v>
      </c>
      <c r="P31" s="59">
        <v>0</v>
      </c>
      <c r="Q31" s="59">
        <v>0</v>
      </c>
      <c r="R31" s="59">
        <v>0</v>
      </c>
      <c r="S31" s="59">
        <v>0</v>
      </c>
      <c r="T31" s="59">
        <v>0</v>
      </c>
      <c r="U31" s="59">
        <v>0</v>
      </c>
      <c r="V31" s="59">
        <v>0</v>
      </c>
      <c r="W31" s="59">
        <v>0</v>
      </c>
      <c r="X31" s="59">
        <v>0</v>
      </c>
      <c r="Y31" s="59">
        <v>0</v>
      </c>
      <c r="Z31" s="59">
        <v>0</v>
      </c>
    </row>
    <row r="32" spans="1:26" s="45" customFormat="1" ht="13.5">
      <c r="A32" s="58" t="s">
        <v>109</v>
      </c>
      <c r="B32" s="59" t="s">
        <v>66</v>
      </c>
      <c r="C32" s="59">
        <v>29</v>
      </c>
      <c r="D32" s="59">
        <v>5</v>
      </c>
      <c r="E32" s="60">
        <v>100</v>
      </c>
      <c r="F32" s="59">
        <v>29</v>
      </c>
      <c r="G32" s="59">
        <v>0</v>
      </c>
      <c r="H32" s="59">
        <v>0</v>
      </c>
      <c r="I32" s="59">
        <v>0</v>
      </c>
      <c r="J32" s="59">
        <v>0</v>
      </c>
      <c r="K32" s="59">
        <v>0</v>
      </c>
      <c r="L32" s="59">
        <v>0</v>
      </c>
      <c r="M32" s="59">
        <v>0</v>
      </c>
      <c r="N32" s="59">
        <v>0</v>
      </c>
      <c r="O32" s="59">
        <v>0</v>
      </c>
      <c r="P32" s="59">
        <v>0</v>
      </c>
      <c r="Q32" s="59">
        <v>0</v>
      </c>
      <c r="R32" s="59">
        <v>0</v>
      </c>
      <c r="S32" s="59">
        <v>0</v>
      </c>
      <c r="T32" s="59">
        <v>0</v>
      </c>
      <c r="U32" s="59">
        <v>0</v>
      </c>
      <c r="V32" s="59">
        <v>0</v>
      </c>
      <c r="W32" s="59">
        <v>0</v>
      </c>
      <c r="X32" s="59">
        <v>0</v>
      </c>
      <c r="Y32" s="59">
        <v>0</v>
      </c>
      <c r="Z32" s="59">
        <v>0</v>
      </c>
    </row>
    <row r="33" spans="1:26" s="45" customFormat="1" ht="13.5">
      <c r="A33" s="58" t="s">
        <v>110</v>
      </c>
      <c r="B33" s="59" t="s">
        <v>66</v>
      </c>
      <c r="C33" s="59">
        <v>571</v>
      </c>
      <c r="D33" s="59">
        <v>12</v>
      </c>
      <c r="E33" s="60">
        <v>8.3333333333333304</v>
      </c>
      <c r="F33" s="59">
        <v>24</v>
      </c>
      <c r="G33" s="59">
        <v>48</v>
      </c>
      <c r="H33" s="59">
        <v>48</v>
      </c>
      <c r="I33" s="59">
        <v>48</v>
      </c>
      <c r="J33" s="59">
        <v>48</v>
      </c>
      <c r="K33" s="59">
        <v>48</v>
      </c>
      <c r="L33" s="59">
        <v>48</v>
      </c>
      <c r="M33" s="59">
        <v>48</v>
      </c>
      <c r="N33" s="59">
        <v>48</v>
      </c>
      <c r="O33" s="59">
        <v>48</v>
      </c>
      <c r="P33" s="59">
        <v>48</v>
      </c>
      <c r="Q33" s="59">
        <v>48</v>
      </c>
      <c r="R33" s="59">
        <v>19</v>
      </c>
      <c r="S33" s="59">
        <v>0</v>
      </c>
      <c r="T33" s="59">
        <v>0</v>
      </c>
      <c r="U33" s="59">
        <v>0</v>
      </c>
      <c r="V33" s="59">
        <v>0</v>
      </c>
      <c r="W33" s="59">
        <v>0</v>
      </c>
      <c r="X33" s="59">
        <v>0</v>
      </c>
      <c r="Y33" s="59">
        <v>0</v>
      </c>
      <c r="Z33" s="59">
        <v>0</v>
      </c>
    </row>
    <row r="34" spans="1:26" s="45" customFormat="1" ht="13.5">
      <c r="A34" s="58" t="s">
        <v>111</v>
      </c>
      <c r="B34" s="59" t="s">
        <v>66</v>
      </c>
      <c r="C34" s="59">
        <v>265</v>
      </c>
      <c r="D34" s="59">
        <v>12</v>
      </c>
      <c r="E34" s="60">
        <v>100</v>
      </c>
      <c r="F34" s="59">
        <v>265</v>
      </c>
      <c r="G34" s="59">
        <v>0</v>
      </c>
      <c r="H34" s="59">
        <v>0</v>
      </c>
      <c r="I34" s="59">
        <v>0</v>
      </c>
      <c r="J34" s="59">
        <v>0</v>
      </c>
      <c r="K34" s="59">
        <v>0</v>
      </c>
      <c r="L34" s="59">
        <v>0</v>
      </c>
      <c r="M34" s="59">
        <v>0</v>
      </c>
      <c r="N34" s="59">
        <v>0</v>
      </c>
      <c r="O34" s="59">
        <v>0</v>
      </c>
      <c r="P34" s="59">
        <v>0</v>
      </c>
      <c r="Q34" s="59">
        <v>0</v>
      </c>
      <c r="R34" s="59">
        <v>0</v>
      </c>
      <c r="S34" s="59">
        <v>0</v>
      </c>
      <c r="T34" s="59">
        <v>0</v>
      </c>
      <c r="U34" s="59">
        <v>0</v>
      </c>
      <c r="V34" s="59">
        <v>0</v>
      </c>
      <c r="W34" s="59">
        <v>0</v>
      </c>
      <c r="X34" s="59">
        <v>0</v>
      </c>
      <c r="Y34" s="59">
        <v>0</v>
      </c>
      <c r="Z34" s="59">
        <v>0</v>
      </c>
    </row>
    <row r="35" spans="1:26" s="45" customFormat="1" ht="13.5">
      <c r="A35" s="58" t="s">
        <v>112</v>
      </c>
      <c r="B35" s="59" t="s">
        <v>66</v>
      </c>
      <c r="C35" s="59">
        <v>791</v>
      </c>
      <c r="D35" s="59">
        <v>10</v>
      </c>
      <c r="E35" s="60">
        <v>10</v>
      </c>
      <c r="F35" s="59">
        <v>35</v>
      </c>
      <c r="G35" s="59">
        <v>79</v>
      </c>
      <c r="H35" s="59">
        <v>79</v>
      </c>
      <c r="I35" s="59">
        <v>79</v>
      </c>
      <c r="J35" s="59">
        <v>79</v>
      </c>
      <c r="K35" s="59">
        <v>79</v>
      </c>
      <c r="L35" s="59">
        <v>79</v>
      </c>
      <c r="M35" s="59">
        <v>79</v>
      </c>
      <c r="N35" s="59">
        <v>79</v>
      </c>
      <c r="O35" s="59">
        <v>79</v>
      </c>
      <c r="P35" s="59">
        <v>45</v>
      </c>
      <c r="Q35" s="59">
        <v>0</v>
      </c>
      <c r="R35" s="59">
        <v>0</v>
      </c>
      <c r="S35" s="59">
        <v>0</v>
      </c>
      <c r="T35" s="59">
        <v>0</v>
      </c>
      <c r="U35" s="59">
        <v>0</v>
      </c>
      <c r="V35" s="59">
        <v>0</v>
      </c>
      <c r="W35" s="59">
        <v>0</v>
      </c>
      <c r="X35" s="59">
        <v>0</v>
      </c>
      <c r="Y35" s="59">
        <v>0</v>
      </c>
      <c r="Z35" s="59">
        <v>0</v>
      </c>
    </row>
    <row r="36" spans="1:26" s="45" customFormat="1" ht="13.5">
      <c r="A36" s="58" t="s">
        <v>113</v>
      </c>
      <c r="B36" s="59" t="s">
        <v>66</v>
      </c>
      <c r="C36" s="59">
        <v>1860</v>
      </c>
      <c r="D36" s="59">
        <v>10</v>
      </c>
      <c r="E36" s="60">
        <v>10</v>
      </c>
      <c r="F36" s="59">
        <v>82</v>
      </c>
      <c r="G36" s="59">
        <v>186</v>
      </c>
      <c r="H36" s="59">
        <v>186</v>
      </c>
      <c r="I36" s="59">
        <v>186</v>
      </c>
      <c r="J36" s="59">
        <v>186</v>
      </c>
      <c r="K36" s="59">
        <v>186</v>
      </c>
      <c r="L36" s="59">
        <v>186</v>
      </c>
      <c r="M36" s="59">
        <v>186</v>
      </c>
      <c r="N36" s="59">
        <v>186</v>
      </c>
      <c r="O36" s="59">
        <v>186</v>
      </c>
      <c r="P36" s="59">
        <v>104</v>
      </c>
      <c r="Q36" s="59">
        <v>0</v>
      </c>
      <c r="R36" s="59">
        <v>0</v>
      </c>
      <c r="S36" s="59">
        <v>0</v>
      </c>
      <c r="T36" s="59">
        <v>0</v>
      </c>
      <c r="U36" s="59">
        <v>0</v>
      </c>
      <c r="V36" s="59">
        <v>0</v>
      </c>
      <c r="W36" s="59">
        <v>0</v>
      </c>
      <c r="X36" s="59">
        <v>0</v>
      </c>
      <c r="Y36" s="59">
        <v>0</v>
      </c>
      <c r="Z36" s="59">
        <v>0</v>
      </c>
    </row>
    <row r="37" spans="1:26" s="45" customFormat="1" ht="13.5">
      <c r="A37" s="58" t="s">
        <v>114</v>
      </c>
      <c r="B37" s="59" t="s">
        <v>66</v>
      </c>
      <c r="C37" s="59">
        <v>481</v>
      </c>
      <c r="D37" s="59">
        <v>12</v>
      </c>
      <c r="E37" s="60">
        <v>8.3333333333333304</v>
      </c>
      <c r="F37" s="59">
        <v>18</v>
      </c>
      <c r="G37" s="59">
        <v>40</v>
      </c>
      <c r="H37" s="59">
        <v>40</v>
      </c>
      <c r="I37" s="59">
        <v>40</v>
      </c>
      <c r="J37" s="59">
        <v>40</v>
      </c>
      <c r="K37" s="59">
        <v>40</v>
      </c>
      <c r="L37" s="59">
        <v>40</v>
      </c>
      <c r="M37" s="59">
        <v>40</v>
      </c>
      <c r="N37" s="59">
        <v>40</v>
      </c>
      <c r="O37" s="59">
        <v>40</v>
      </c>
      <c r="P37" s="59">
        <v>40</v>
      </c>
      <c r="Q37" s="59">
        <v>40</v>
      </c>
      <c r="R37" s="59">
        <v>23</v>
      </c>
      <c r="S37" s="59">
        <v>0</v>
      </c>
      <c r="T37" s="59">
        <v>0</v>
      </c>
      <c r="U37" s="59">
        <v>0</v>
      </c>
      <c r="V37" s="59">
        <v>0</v>
      </c>
      <c r="W37" s="59">
        <v>0</v>
      </c>
      <c r="X37" s="59">
        <v>0</v>
      </c>
      <c r="Y37" s="59">
        <v>0</v>
      </c>
      <c r="Z37" s="59">
        <v>0</v>
      </c>
    </row>
    <row r="38" spans="1:26" s="45" customFormat="1" ht="13.5">
      <c r="A38" s="58" t="s">
        <v>115</v>
      </c>
      <c r="B38" s="59" t="s">
        <v>66</v>
      </c>
      <c r="C38" s="59">
        <v>16</v>
      </c>
      <c r="D38" s="59">
        <v>5</v>
      </c>
      <c r="E38" s="60">
        <v>100</v>
      </c>
      <c r="F38" s="59">
        <v>16</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59">
        <v>0</v>
      </c>
      <c r="Y38" s="59">
        <v>0</v>
      </c>
      <c r="Z38" s="59">
        <v>0</v>
      </c>
    </row>
    <row r="39" spans="1:26" s="45" customFormat="1" ht="13.5">
      <c r="A39" s="58" t="s">
        <v>116</v>
      </c>
      <c r="B39" s="59" t="s">
        <v>66</v>
      </c>
      <c r="C39" s="59">
        <v>329</v>
      </c>
      <c r="D39" s="59">
        <v>5</v>
      </c>
      <c r="E39" s="60">
        <v>20</v>
      </c>
      <c r="F39" s="59">
        <v>29</v>
      </c>
      <c r="G39" s="59">
        <v>66</v>
      </c>
      <c r="H39" s="59">
        <v>66</v>
      </c>
      <c r="I39" s="59">
        <v>66</v>
      </c>
      <c r="J39" s="59">
        <v>66</v>
      </c>
      <c r="K39" s="59">
        <v>36</v>
      </c>
      <c r="L39" s="59">
        <v>0</v>
      </c>
      <c r="M39" s="59">
        <v>0</v>
      </c>
      <c r="N39" s="59">
        <v>0</v>
      </c>
      <c r="O39" s="59">
        <v>0</v>
      </c>
      <c r="P39" s="59">
        <v>0</v>
      </c>
      <c r="Q39" s="59">
        <v>0</v>
      </c>
      <c r="R39" s="59">
        <v>0</v>
      </c>
      <c r="S39" s="59">
        <v>0</v>
      </c>
      <c r="T39" s="59">
        <v>0</v>
      </c>
      <c r="U39" s="59">
        <v>0</v>
      </c>
      <c r="V39" s="59">
        <v>0</v>
      </c>
      <c r="W39" s="59">
        <v>0</v>
      </c>
      <c r="X39" s="59">
        <v>0</v>
      </c>
      <c r="Y39" s="59">
        <v>0</v>
      </c>
      <c r="Z39" s="59">
        <v>0</v>
      </c>
    </row>
    <row r="40" spans="1:26" s="45" customFormat="1" ht="13.5">
      <c r="A40" s="58" t="s">
        <v>117</v>
      </c>
      <c r="B40" s="59" t="s">
        <v>66</v>
      </c>
      <c r="C40" s="59">
        <v>7</v>
      </c>
      <c r="D40" s="59">
        <v>5</v>
      </c>
      <c r="E40" s="60">
        <v>100</v>
      </c>
      <c r="F40" s="59">
        <v>7</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59">
        <v>0</v>
      </c>
      <c r="Y40" s="59">
        <v>0</v>
      </c>
      <c r="Z40" s="59">
        <v>0</v>
      </c>
    </row>
    <row r="41" spans="1:26" s="45" customFormat="1" ht="13.5">
      <c r="A41" s="58" t="s">
        <v>118</v>
      </c>
      <c r="B41" s="59" t="s">
        <v>66</v>
      </c>
      <c r="C41" s="59">
        <v>413</v>
      </c>
      <c r="D41" s="59">
        <v>10</v>
      </c>
      <c r="E41" s="60">
        <v>10</v>
      </c>
      <c r="F41" s="59">
        <v>15</v>
      </c>
      <c r="G41" s="59">
        <v>41</v>
      </c>
      <c r="H41" s="59">
        <v>41</v>
      </c>
      <c r="I41" s="59">
        <v>41</v>
      </c>
      <c r="J41" s="59">
        <v>41</v>
      </c>
      <c r="K41" s="59">
        <v>41</v>
      </c>
      <c r="L41" s="59">
        <v>41</v>
      </c>
      <c r="M41" s="59">
        <v>41</v>
      </c>
      <c r="N41" s="59">
        <v>41</v>
      </c>
      <c r="O41" s="59">
        <v>41</v>
      </c>
      <c r="P41" s="59">
        <v>29</v>
      </c>
      <c r="Q41" s="59">
        <v>0</v>
      </c>
      <c r="R41" s="59">
        <v>0</v>
      </c>
      <c r="S41" s="59">
        <v>0</v>
      </c>
      <c r="T41" s="59">
        <v>0</v>
      </c>
      <c r="U41" s="59">
        <v>0</v>
      </c>
      <c r="V41" s="59">
        <v>0</v>
      </c>
      <c r="W41" s="59">
        <v>0</v>
      </c>
      <c r="X41" s="59">
        <v>0</v>
      </c>
      <c r="Y41" s="59">
        <v>0</v>
      </c>
      <c r="Z41" s="59">
        <v>0</v>
      </c>
    </row>
    <row r="42" spans="1:26" s="45" customFormat="1" ht="13.5">
      <c r="A42" s="58" t="s">
        <v>119</v>
      </c>
      <c r="B42" s="59" t="s">
        <v>66</v>
      </c>
      <c r="C42" s="59">
        <v>15</v>
      </c>
      <c r="D42" s="59">
        <v>5</v>
      </c>
      <c r="E42" s="60">
        <v>100</v>
      </c>
      <c r="F42" s="59">
        <v>15</v>
      </c>
      <c r="G42" s="59">
        <v>0</v>
      </c>
      <c r="H42" s="59">
        <v>0</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row>
    <row r="43" spans="1:26" s="45" customFormat="1" ht="13.5">
      <c r="A43" s="58" t="s">
        <v>120</v>
      </c>
      <c r="B43" s="59" t="s">
        <v>66</v>
      </c>
      <c r="C43" s="59">
        <v>163</v>
      </c>
      <c r="D43" s="59">
        <v>10</v>
      </c>
      <c r="E43" s="60">
        <v>100</v>
      </c>
      <c r="F43" s="59">
        <v>163</v>
      </c>
      <c r="G43" s="59">
        <v>0</v>
      </c>
      <c r="H43" s="59">
        <v>0</v>
      </c>
      <c r="I43" s="59">
        <v>0</v>
      </c>
      <c r="J43" s="59">
        <v>0</v>
      </c>
      <c r="K43" s="59">
        <v>0</v>
      </c>
      <c r="L43" s="59">
        <v>0</v>
      </c>
      <c r="M43" s="59">
        <v>0</v>
      </c>
      <c r="N43" s="59">
        <v>0</v>
      </c>
      <c r="O43" s="59">
        <v>0</v>
      </c>
      <c r="P43" s="59">
        <v>0</v>
      </c>
      <c r="Q43" s="59">
        <v>0</v>
      </c>
      <c r="R43" s="59">
        <v>0</v>
      </c>
      <c r="S43" s="59">
        <v>0</v>
      </c>
      <c r="T43" s="59">
        <v>0</v>
      </c>
      <c r="U43" s="59">
        <v>0</v>
      </c>
      <c r="V43" s="59">
        <v>0</v>
      </c>
      <c r="W43" s="59">
        <v>0</v>
      </c>
      <c r="X43" s="59">
        <v>0</v>
      </c>
      <c r="Y43" s="59">
        <v>0</v>
      </c>
      <c r="Z43" s="59">
        <v>0</v>
      </c>
    </row>
    <row r="44" spans="1:26" s="45" customFormat="1" ht="13.5">
      <c r="A44" s="58" t="s">
        <v>121</v>
      </c>
      <c r="B44" s="59" t="s">
        <v>66</v>
      </c>
      <c r="C44" s="59">
        <v>75</v>
      </c>
      <c r="D44" s="59">
        <v>5</v>
      </c>
      <c r="E44" s="60">
        <v>100</v>
      </c>
      <c r="F44" s="59">
        <v>0</v>
      </c>
      <c r="G44" s="59">
        <v>75</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0</v>
      </c>
      <c r="Y44" s="59">
        <v>0</v>
      </c>
      <c r="Z44" s="59">
        <v>0</v>
      </c>
    </row>
    <row r="45" spans="1:26" s="45" customFormat="1" ht="13.5">
      <c r="A45" s="58" t="s">
        <v>122</v>
      </c>
      <c r="B45" s="59" t="s">
        <v>66</v>
      </c>
      <c r="C45" s="59">
        <v>590</v>
      </c>
      <c r="D45" s="59">
        <v>10</v>
      </c>
      <c r="E45" s="60">
        <v>10</v>
      </c>
      <c r="F45" s="59">
        <v>0</v>
      </c>
      <c r="G45" s="59">
        <v>0</v>
      </c>
      <c r="H45" s="59">
        <v>1</v>
      </c>
      <c r="I45" s="59">
        <v>59</v>
      </c>
      <c r="J45" s="59">
        <v>59</v>
      </c>
      <c r="K45" s="59">
        <v>59</v>
      </c>
      <c r="L45" s="59">
        <v>59</v>
      </c>
      <c r="M45" s="59">
        <v>59</v>
      </c>
      <c r="N45" s="59">
        <v>59</v>
      </c>
      <c r="O45" s="59">
        <v>59</v>
      </c>
      <c r="P45" s="59">
        <v>59</v>
      </c>
      <c r="Q45" s="59">
        <v>59</v>
      </c>
      <c r="R45" s="59">
        <v>58</v>
      </c>
      <c r="S45" s="59">
        <v>0</v>
      </c>
      <c r="T45" s="59">
        <v>0</v>
      </c>
      <c r="U45" s="59">
        <v>0</v>
      </c>
      <c r="V45" s="59">
        <v>0</v>
      </c>
      <c r="W45" s="59">
        <v>0</v>
      </c>
      <c r="X45" s="59">
        <v>0</v>
      </c>
      <c r="Y45" s="59">
        <v>0</v>
      </c>
      <c r="Z45" s="59">
        <v>0</v>
      </c>
    </row>
    <row r="46" spans="1:26" s="40" customFormat="1">
      <c r="A46" s="61" t="s">
        <v>103</v>
      </c>
      <c r="B46" s="62" t="s">
        <v>66</v>
      </c>
      <c r="C46" s="62">
        <v>6264</v>
      </c>
      <c r="D46" s="62" t="s">
        <v>66</v>
      </c>
      <c r="E46" s="63" t="s">
        <v>66</v>
      </c>
      <c r="F46" s="62">
        <v>1010</v>
      </c>
      <c r="G46" s="62">
        <v>572</v>
      </c>
      <c r="H46" s="62">
        <v>498</v>
      </c>
      <c r="I46" s="62">
        <v>556</v>
      </c>
      <c r="J46" s="62">
        <v>556</v>
      </c>
      <c r="K46" s="62">
        <v>526</v>
      </c>
      <c r="L46" s="62">
        <v>490</v>
      </c>
      <c r="M46" s="62">
        <v>490</v>
      </c>
      <c r="N46" s="62">
        <v>490</v>
      </c>
      <c r="O46" s="62">
        <v>490</v>
      </c>
      <c r="P46" s="62">
        <v>339</v>
      </c>
      <c r="Q46" s="62">
        <v>147</v>
      </c>
      <c r="R46" s="62">
        <v>100</v>
      </c>
      <c r="S46" s="62">
        <v>0</v>
      </c>
      <c r="T46" s="62">
        <v>0</v>
      </c>
      <c r="U46" s="62">
        <v>0</v>
      </c>
      <c r="V46" s="62">
        <v>0</v>
      </c>
      <c r="W46" s="62">
        <v>0</v>
      </c>
      <c r="X46" s="62">
        <v>0</v>
      </c>
      <c r="Y46" s="62">
        <v>0</v>
      </c>
      <c r="Z46" s="62">
        <v>0</v>
      </c>
    </row>
    <row r="47" spans="1:26" s="40" customFormat="1">
      <c r="A47" s="61" t="s">
        <v>126</v>
      </c>
      <c r="B47" s="62" t="s">
        <v>66</v>
      </c>
      <c r="C47" s="62">
        <v>33931</v>
      </c>
      <c r="D47" s="62" t="s">
        <v>66</v>
      </c>
      <c r="E47" s="63" t="s">
        <v>66</v>
      </c>
      <c r="F47" s="62">
        <v>3002</v>
      </c>
      <c r="G47" s="62">
        <v>2761</v>
      </c>
      <c r="H47" s="62">
        <v>2687</v>
      </c>
      <c r="I47" s="62">
        <v>2745</v>
      </c>
      <c r="J47" s="62">
        <v>2745</v>
      </c>
      <c r="K47" s="62">
        <v>2658</v>
      </c>
      <c r="L47" s="62">
        <v>2572</v>
      </c>
      <c r="M47" s="62">
        <v>2572</v>
      </c>
      <c r="N47" s="62">
        <v>2572</v>
      </c>
      <c r="O47" s="62">
        <v>2572</v>
      </c>
      <c r="P47" s="62">
        <v>1939</v>
      </c>
      <c r="Q47" s="62">
        <v>1314</v>
      </c>
      <c r="R47" s="62">
        <v>1177</v>
      </c>
      <c r="S47" s="62">
        <v>994</v>
      </c>
      <c r="T47" s="62">
        <v>994</v>
      </c>
      <c r="U47" s="62">
        <v>481</v>
      </c>
      <c r="V47" s="62">
        <v>33</v>
      </c>
      <c r="W47" s="62">
        <v>33</v>
      </c>
      <c r="X47" s="62">
        <v>33</v>
      </c>
      <c r="Y47" s="62">
        <v>33</v>
      </c>
      <c r="Z47" s="62">
        <v>14</v>
      </c>
    </row>
    <row r="48" spans="1:26" ht="13.5">
      <c r="A48" s="79" t="s">
        <v>127</v>
      </c>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s="50" customFormat="1" ht="13.5">
      <c r="A49" s="51" t="s">
        <v>128</v>
      </c>
      <c r="B49" s="52">
        <v>230462</v>
      </c>
      <c r="C49" s="52">
        <v>230462</v>
      </c>
      <c r="D49" s="52"/>
      <c r="E49" s="57"/>
      <c r="F49" s="52">
        <v>3879</v>
      </c>
      <c r="G49" s="52">
        <v>7338</v>
      </c>
      <c r="H49" s="52">
        <v>7361</v>
      </c>
      <c r="I49" s="52">
        <v>7361</v>
      </c>
      <c r="J49" s="52">
        <v>7361</v>
      </c>
      <c r="K49" s="52">
        <v>7361</v>
      </c>
      <c r="L49" s="52">
        <v>7361</v>
      </c>
      <c r="M49" s="52">
        <v>7361</v>
      </c>
      <c r="N49" s="52">
        <v>7361</v>
      </c>
      <c r="O49" s="52">
        <v>7361</v>
      </c>
      <c r="P49" s="52">
        <v>7361</v>
      </c>
      <c r="Q49" s="52">
        <v>7361</v>
      </c>
      <c r="R49" s="52">
        <v>7361</v>
      </c>
      <c r="S49" s="52">
        <v>7361</v>
      </c>
      <c r="T49" s="52">
        <v>7361</v>
      </c>
      <c r="U49" s="52">
        <v>7361</v>
      </c>
      <c r="V49" s="52">
        <v>7361</v>
      </c>
      <c r="W49" s="52">
        <v>7361</v>
      </c>
      <c r="X49" s="52">
        <v>7361</v>
      </c>
      <c r="Y49" s="52">
        <v>7361</v>
      </c>
      <c r="Z49" s="52">
        <v>86747</v>
      </c>
    </row>
    <row r="50" spans="1:26" s="40" customFormat="1">
      <c r="A50" s="64" t="s">
        <v>129</v>
      </c>
      <c r="B50" s="65">
        <v>264393</v>
      </c>
      <c r="C50" s="65">
        <v>264393</v>
      </c>
      <c r="D50" s="65"/>
      <c r="E50" s="66"/>
      <c r="F50" s="65">
        <v>6881</v>
      </c>
      <c r="G50" s="65">
        <v>10099</v>
      </c>
      <c r="H50" s="65">
        <v>10048</v>
      </c>
      <c r="I50" s="65">
        <v>10106</v>
      </c>
      <c r="J50" s="65">
        <v>10106</v>
      </c>
      <c r="K50" s="65">
        <v>10019</v>
      </c>
      <c r="L50" s="65">
        <v>9933</v>
      </c>
      <c r="M50" s="65">
        <v>9933</v>
      </c>
      <c r="N50" s="65">
        <v>9933</v>
      </c>
      <c r="O50" s="65">
        <v>9933</v>
      </c>
      <c r="P50" s="65">
        <v>9300</v>
      </c>
      <c r="Q50" s="65">
        <v>8675</v>
      </c>
      <c r="R50" s="65">
        <v>8538</v>
      </c>
      <c r="S50" s="65">
        <v>8355</v>
      </c>
      <c r="T50" s="65">
        <v>8355</v>
      </c>
      <c r="U50" s="65">
        <v>7842</v>
      </c>
      <c r="V50" s="65">
        <v>7394</v>
      </c>
      <c r="W50" s="65">
        <v>7394</v>
      </c>
      <c r="X50" s="65">
        <v>7394</v>
      </c>
      <c r="Y50" s="65">
        <v>7394</v>
      </c>
      <c r="Z50" s="65">
        <v>86761</v>
      </c>
    </row>
    <row r="51" spans="1:26">
      <c r="A51" s="10" t="s">
        <v>53</v>
      </c>
    </row>
    <row r="52" spans="1:26">
      <c r="A52" s="10" t="s">
        <v>54</v>
      </c>
    </row>
  </sheetData>
  <mergeCells count="3">
    <mergeCell ref="A13:Z13"/>
    <mergeCell ref="A48:Z48"/>
    <mergeCell ref="F8:Y8"/>
  </mergeCells>
  <phoneticPr fontId="0" type="noConversion"/>
  <pageMargins left="0.75" right="0.75" top="1" bottom="1" header="0.5" footer="0.5"/>
  <pageSetup paperSize="9"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B10" sqref="B10"/>
    </sheetView>
  </sheetViews>
  <sheetFormatPr defaultRowHeight="12.75"/>
  <cols>
    <col min="1" max="1" width="37.7109375" customWidth="1"/>
    <col min="2" max="6" width="14.7109375" customWidth="1"/>
  </cols>
  <sheetData>
    <row r="1" spans="1:6" ht="33">
      <c r="A1" s="1" t="s">
        <v>0</v>
      </c>
    </row>
    <row r="2" spans="1:6">
      <c r="A2" s="2" t="s">
        <v>1</v>
      </c>
    </row>
    <row r="3" spans="1:6" ht="25.5">
      <c r="A3" s="3" t="s">
        <v>2</v>
      </c>
    </row>
    <row r="4" spans="1:6" ht="13.5">
      <c r="A4" s="4" t="s">
        <v>3</v>
      </c>
    </row>
    <row r="5" spans="1:6" ht="13.5">
      <c r="A5" s="4" t="s">
        <v>4</v>
      </c>
    </row>
    <row r="6" spans="1:6" ht="13.5">
      <c r="A6" s="4" t="s">
        <v>5</v>
      </c>
    </row>
    <row r="7" spans="1:6" ht="13.5">
      <c r="A7" s="4"/>
    </row>
    <row r="8" spans="1:6">
      <c r="A8" s="35" t="s">
        <v>6</v>
      </c>
      <c r="B8" s="34" t="s">
        <v>7</v>
      </c>
      <c r="C8" s="34" t="s">
        <v>8</v>
      </c>
      <c r="D8" s="34" t="s">
        <v>9</v>
      </c>
      <c r="E8" s="35" t="s">
        <v>10</v>
      </c>
      <c r="F8" s="35" t="s">
        <v>11</v>
      </c>
    </row>
    <row r="9" spans="1:6" ht="13.5">
      <c r="A9" s="7" t="s">
        <v>12</v>
      </c>
      <c r="B9" s="11">
        <v>3829</v>
      </c>
      <c r="C9" s="11">
        <v>1056</v>
      </c>
      <c r="D9" s="11">
        <v>4885</v>
      </c>
      <c r="E9" s="11">
        <v>3879</v>
      </c>
      <c r="F9" s="11">
        <v>8764</v>
      </c>
    </row>
    <row r="10" spans="1:6" ht="13.5">
      <c r="A10" s="7" t="s">
        <v>13</v>
      </c>
      <c r="B10" s="11">
        <v>3928</v>
      </c>
      <c r="C10" s="11">
        <v>1719</v>
      </c>
      <c r="D10" s="11">
        <v>5647</v>
      </c>
      <c r="E10" s="11">
        <v>7338</v>
      </c>
      <c r="F10" s="11">
        <v>12985</v>
      </c>
    </row>
    <row r="11" spans="1:6" ht="13.5">
      <c r="A11" s="7" t="s">
        <v>14</v>
      </c>
      <c r="B11" s="11">
        <v>3206</v>
      </c>
      <c r="C11" s="11">
        <v>1187</v>
      </c>
      <c r="D11" s="11">
        <v>4393</v>
      </c>
      <c r="E11" s="11">
        <v>7361</v>
      </c>
      <c r="F11" s="11">
        <v>11754</v>
      </c>
    </row>
    <row r="12" spans="1:6" ht="13.5">
      <c r="A12" s="7" t="s">
        <v>15</v>
      </c>
      <c r="B12" s="11">
        <v>2670</v>
      </c>
      <c r="C12" s="11">
        <v>851</v>
      </c>
      <c r="D12" s="11">
        <v>3521</v>
      </c>
      <c r="E12" s="11">
        <v>7361</v>
      </c>
      <c r="F12" s="11">
        <v>10882</v>
      </c>
    </row>
    <row r="13" spans="1:6" ht="13.5">
      <c r="A13" s="7" t="s">
        <v>16</v>
      </c>
      <c r="B13" s="11">
        <v>2055</v>
      </c>
      <c r="C13" s="11">
        <v>857</v>
      </c>
      <c r="D13" s="11">
        <v>2912</v>
      </c>
      <c r="E13" s="11">
        <v>7361</v>
      </c>
      <c r="F13" s="11">
        <v>10273</v>
      </c>
    </row>
    <row r="14" spans="1:6" ht="13.5">
      <c r="A14" s="7" t="s">
        <v>17</v>
      </c>
      <c r="B14" s="11">
        <v>1571</v>
      </c>
      <c r="C14" s="11">
        <v>878</v>
      </c>
      <c r="D14" s="11">
        <v>2449</v>
      </c>
      <c r="E14" s="11">
        <v>7361</v>
      </c>
      <c r="F14" s="11">
        <v>9810</v>
      </c>
    </row>
    <row r="15" spans="1:6" ht="13.5">
      <c r="A15" s="7" t="s">
        <v>18</v>
      </c>
      <c r="B15" s="11">
        <v>824</v>
      </c>
      <c r="C15" s="11">
        <v>1478</v>
      </c>
      <c r="D15" s="11">
        <v>2302</v>
      </c>
      <c r="E15" s="11">
        <v>7361</v>
      </c>
      <c r="F15" s="11">
        <v>9663</v>
      </c>
    </row>
    <row r="16" spans="1:6" ht="13.5">
      <c r="A16" s="7" t="s">
        <v>19</v>
      </c>
      <c r="B16" s="11">
        <v>715</v>
      </c>
      <c r="C16" s="11">
        <v>925</v>
      </c>
      <c r="D16" s="11">
        <v>1640</v>
      </c>
      <c r="E16" s="11">
        <v>7361</v>
      </c>
      <c r="F16" s="11">
        <v>9001</v>
      </c>
    </row>
    <row r="17" spans="1:6" ht="13.5">
      <c r="A17" s="7" t="s">
        <v>20</v>
      </c>
      <c r="B17" s="11">
        <v>619</v>
      </c>
      <c r="C17" s="11">
        <v>578</v>
      </c>
      <c r="D17" s="11">
        <v>1197</v>
      </c>
      <c r="E17" s="11">
        <v>7361</v>
      </c>
      <c r="F17" s="11">
        <v>8558</v>
      </c>
    </row>
    <row r="18" spans="1:6" ht="13.5">
      <c r="A18" s="7" t="s">
        <v>21</v>
      </c>
      <c r="B18" s="11">
        <v>537</v>
      </c>
      <c r="C18" s="11">
        <v>362</v>
      </c>
      <c r="D18" s="11">
        <v>899</v>
      </c>
      <c r="E18" s="11">
        <v>7361</v>
      </c>
      <c r="F18" s="11">
        <v>8260</v>
      </c>
    </row>
    <row r="19" spans="1:6" ht="13.5">
      <c r="A19" s="7" t="s">
        <v>22</v>
      </c>
      <c r="B19" s="11">
        <v>465</v>
      </c>
      <c r="C19" s="11">
        <v>226</v>
      </c>
      <c r="D19" s="11">
        <v>691</v>
      </c>
      <c r="E19" s="11">
        <v>7361</v>
      </c>
      <c r="F19" s="11">
        <v>8052</v>
      </c>
    </row>
    <row r="20" spans="1:6" ht="13.5">
      <c r="A20" s="7" t="s">
        <v>23</v>
      </c>
      <c r="B20" s="11">
        <v>403</v>
      </c>
      <c r="C20" s="11">
        <v>142</v>
      </c>
      <c r="D20" s="11">
        <v>545</v>
      </c>
      <c r="E20" s="11">
        <v>7361</v>
      </c>
      <c r="F20" s="11">
        <v>7906</v>
      </c>
    </row>
    <row r="21" spans="1:6" ht="13.5">
      <c r="A21" s="7" t="s">
        <v>24</v>
      </c>
      <c r="B21" s="11">
        <v>349</v>
      </c>
      <c r="C21" s="11">
        <v>91</v>
      </c>
      <c r="D21" s="11">
        <v>440</v>
      </c>
      <c r="E21" s="11">
        <v>7361</v>
      </c>
      <c r="F21" s="11">
        <v>7801</v>
      </c>
    </row>
    <row r="22" spans="1:6" ht="13.5">
      <c r="A22" s="7" t="s">
        <v>25</v>
      </c>
      <c r="B22" s="11">
        <v>303</v>
      </c>
      <c r="C22" s="11">
        <v>57</v>
      </c>
      <c r="D22" s="11">
        <v>360</v>
      </c>
      <c r="E22" s="11">
        <v>7361</v>
      </c>
      <c r="F22" s="11">
        <v>7721</v>
      </c>
    </row>
    <row r="23" spans="1:6" ht="13.5">
      <c r="A23" s="7" t="s">
        <v>26</v>
      </c>
      <c r="B23" s="11">
        <v>262</v>
      </c>
      <c r="C23" s="11">
        <v>33</v>
      </c>
      <c r="D23" s="11">
        <v>295</v>
      </c>
      <c r="E23" s="11">
        <v>7361</v>
      </c>
      <c r="F23" s="11">
        <v>7656</v>
      </c>
    </row>
    <row r="24" spans="1:6" ht="13.5">
      <c r="A24" s="7" t="s">
        <v>27</v>
      </c>
      <c r="B24" s="11">
        <v>227</v>
      </c>
      <c r="C24" s="11">
        <v>20</v>
      </c>
      <c r="D24" s="11">
        <v>247</v>
      </c>
      <c r="E24" s="11">
        <v>7361</v>
      </c>
      <c r="F24" s="11">
        <v>7608</v>
      </c>
    </row>
    <row r="25" spans="1:6" ht="13.5">
      <c r="A25" s="7" t="s">
        <v>28</v>
      </c>
      <c r="B25" s="11">
        <v>197</v>
      </c>
      <c r="C25" s="11">
        <v>11</v>
      </c>
      <c r="D25" s="11">
        <v>208</v>
      </c>
      <c r="E25" s="11">
        <v>7361</v>
      </c>
      <c r="F25" s="11">
        <v>7569</v>
      </c>
    </row>
    <row r="26" spans="1:6" ht="13.5">
      <c r="A26" s="7" t="s">
        <v>29</v>
      </c>
      <c r="B26" s="11">
        <v>171</v>
      </c>
      <c r="C26" s="11">
        <v>7</v>
      </c>
      <c r="D26" s="11">
        <v>178</v>
      </c>
      <c r="E26" s="11">
        <v>7361</v>
      </c>
      <c r="F26" s="11">
        <v>7539</v>
      </c>
    </row>
    <row r="27" spans="1:6" ht="13.5">
      <c r="A27" s="7" t="s">
        <v>30</v>
      </c>
      <c r="B27" s="11">
        <v>148</v>
      </c>
      <c r="C27" s="11">
        <v>4</v>
      </c>
      <c r="D27" s="11">
        <v>152</v>
      </c>
      <c r="E27" s="11">
        <v>7361</v>
      </c>
      <c r="F27" s="11">
        <v>7513</v>
      </c>
    </row>
    <row r="28" spans="1:6" ht="13.5">
      <c r="A28" s="7" t="s">
        <v>31</v>
      </c>
      <c r="B28" s="11">
        <v>0</v>
      </c>
      <c r="C28" s="11">
        <v>364</v>
      </c>
      <c r="D28" s="11">
        <v>364</v>
      </c>
      <c r="E28" s="11">
        <v>7361</v>
      </c>
      <c r="F28" s="11">
        <v>7725</v>
      </c>
    </row>
    <row r="29" spans="1:6" ht="13.5">
      <c r="A29" s="7" t="s">
        <v>32</v>
      </c>
      <c r="B29" s="11">
        <v>0</v>
      </c>
      <c r="C29" s="11">
        <v>228</v>
      </c>
      <c r="D29" s="11">
        <v>228</v>
      </c>
      <c r="E29" s="11">
        <v>7361</v>
      </c>
      <c r="F29" s="11">
        <v>7589</v>
      </c>
    </row>
    <row r="30" spans="1:6" ht="13.5">
      <c r="A30" s="7" t="s">
        <v>33</v>
      </c>
      <c r="B30" s="11">
        <v>0</v>
      </c>
      <c r="C30" s="11">
        <v>142</v>
      </c>
      <c r="D30" s="11">
        <v>142</v>
      </c>
      <c r="E30" s="11">
        <v>7361</v>
      </c>
      <c r="F30" s="11">
        <v>7503</v>
      </c>
    </row>
    <row r="31" spans="1:6" ht="13.5">
      <c r="A31" s="7" t="s">
        <v>34</v>
      </c>
      <c r="B31" s="11">
        <v>0</v>
      </c>
      <c r="C31" s="11">
        <v>89</v>
      </c>
      <c r="D31" s="11">
        <v>89</v>
      </c>
      <c r="E31" s="11">
        <v>7361</v>
      </c>
      <c r="F31" s="11">
        <v>7450</v>
      </c>
    </row>
    <row r="32" spans="1:6" ht="13.5">
      <c r="A32" s="7" t="s">
        <v>35</v>
      </c>
      <c r="B32" s="11">
        <v>0</v>
      </c>
      <c r="C32" s="11">
        <v>55</v>
      </c>
      <c r="D32" s="11">
        <v>55</v>
      </c>
      <c r="E32" s="11">
        <v>7361</v>
      </c>
      <c r="F32" s="11">
        <v>7416</v>
      </c>
    </row>
    <row r="33" spans="1:6" ht="13.5">
      <c r="A33" s="7" t="s">
        <v>36</v>
      </c>
      <c r="B33" s="11">
        <v>0</v>
      </c>
      <c r="C33" s="11">
        <v>35</v>
      </c>
      <c r="D33" s="11">
        <v>35</v>
      </c>
      <c r="E33" s="11">
        <v>7361</v>
      </c>
      <c r="F33" s="11">
        <v>7396</v>
      </c>
    </row>
    <row r="34" spans="1:6" ht="13.5">
      <c r="A34" s="7" t="s">
        <v>37</v>
      </c>
      <c r="B34" s="11">
        <v>0</v>
      </c>
      <c r="C34" s="11">
        <v>21</v>
      </c>
      <c r="D34" s="11">
        <v>21</v>
      </c>
      <c r="E34" s="11">
        <v>7361</v>
      </c>
      <c r="F34" s="11">
        <v>7382</v>
      </c>
    </row>
    <row r="35" spans="1:6" ht="13.5">
      <c r="A35" s="7" t="s">
        <v>38</v>
      </c>
      <c r="B35" s="11">
        <v>0</v>
      </c>
      <c r="C35" s="11">
        <v>14</v>
      </c>
      <c r="D35" s="11">
        <v>14</v>
      </c>
      <c r="E35" s="11">
        <v>7361</v>
      </c>
      <c r="F35" s="11">
        <v>7375</v>
      </c>
    </row>
    <row r="36" spans="1:6" ht="13.5">
      <c r="A36" s="7" t="s">
        <v>39</v>
      </c>
      <c r="B36" s="11">
        <v>0</v>
      </c>
      <c r="C36" s="11">
        <v>8</v>
      </c>
      <c r="D36" s="11">
        <v>8</v>
      </c>
      <c r="E36" s="11">
        <v>7361</v>
      </c>
      <c r="F36" s="11">
        <v>7369</v>
      </c>
    </row>
    <row r="37" spans="1:6" ht="13.5">
      <c r="A37" s="7" t="s">
        <v>40</v>
      </c>
      <c r="B37" s="11">
        <v>0</v>
      </c>
      <c r="C37" s="11">
        <v>5</v>
      </c>
      <c r="D37" s="11">
        <v>5</v>
      </c>
      <c r="E37" s="11">
        <v>7361</v>
      </c>
      <c r="F37" s="11">
        <v>7366</v>
      </c>
    </row>
    <row r="38" spans="1:6" ht="13.5">
      <c r="A38" s="7" t="s">
        <v>41</v>
      </c>
      <c r="B38" s="11">
        <v>0</v>
      </c>
      <c r="C38" s="11">
        <v>3</v>
      </c>
      <c r="D38" s="11">
        <v>3</v>
      </c>
      <c r="E38" s="11">
        <v>7361</v>
      </c>
      <c r="F38" s="11">
        <v>7364</v>
      </c>
    </row>
    <row r="39" spans="1:6" ht="13.5">
      <c r="A39" s="7" t="s">
        <v>42</v>
      </c>
      <c r="B39" s="11">
        <v>0</v>
      </c>
      <c r="C39" s="11">
        <v>2</v>
      </c>
      <c r="D39" s="11">
        <v>2</v>
      </c>
      <c r="E39" s="11">
        <v>7361</v>
      </c>
      <c r="F39" s="11">
        <v>7363</v>
      </c>
    </row>
    <row r="40" spans="1:6" ht="13.5">
      <c r="A40" s="7" t="s">
        <v>43</v>
      </c>
      <c r="B40" s="11">
        <v>0</v>
      </c>
      <c r="C40" s="11">
        <v>2</v>
      </c>
      <c r="D40" s="11">
        <v>2</v>
      </c>
      <c r="E40" s="11">
        <v>1966</v>
      </c>
      <c r="F40" s="11">
        <v>1968</v>
      </c>
    </row>
    <row r="41" spans="1:6" ht="13.5">
      <c r="A41" s="7" t="s">
        <v>44</v>
      </c>
      <c r="B41" s="11">
        <v>0</v>
      </c>
      <c r="C41" s="11">
        <v>1</v>
      </c>
      <c r="D41" s="11">
        <v>1</v>
      </c>
      <c r="E41" s="11">
        <v>437</v>
      </c>
      <c r="F41" s="11">
        <v>438</v>
      </c>
    </row>
    <row r="42" spans="1:6" ht="13.5">
      <c r="A42" s="7" t="s">
        <v>45</v>
      </c>
      <c r="B42" s="11">
        <v>0</v>
      </c>
      <c r="C42" s="11">
        <v>1</v>
      </c>
      <c r="D42" s="11">
        <v>1</v>
      </c>
      <c r="E42" s="11">
        <v>437</v>
      </c>
      <c r="F42" s="11">
        <v>438</v>
      </c>
    </row>
    <row r="43" spans="1:6" ht="13.5">
      <c r="A43" s="7" t="s">
        <v>46</v>
      </c>
      <c r="B43" s="11">
        <v>0</v>
      </c>
      <c r="C43" s="11">
        <v>0</v>
      </c>
      <c r="D43" s="11">
        <v>0</v>
      </c>
      <c r="E43" s="11">
        <v>437</v>
      </c>
      <c r="F43" s="11">
        <v>437</v>
      </c>
    </row>
    <row r="44" spans="1:6" ht="13.5">
      <c r="A44" s="7" t="s">
        <v>47</v>
      </c>
      <c r="B44" s="11">
        <v>0</v>
      </c>
      <c r="C44" s="11">
        <v>0</v>
      </c>
      <c r="D44" s="11">
        <v>0</v>
      </c>
      <c r="E44" s="11">
        <v>437</v>
      </c>
      <c r="F44" s="11">
        <v>437</v>
      </c>
    </row>
    <row r="45" spans="1:6" ht="13.5">
      <c r="A45" s="7" t="s">
        <v>48</v>
      </c>
      <c r="B45" s="11">
        <v>0</v>
      </c>
      <c r="C45" s="11">
        <v>0</v>
      </c>
      <c r="D45" s="11">
        <v>0</v>
      </c>
      <c r="E45" s="11">
        <v>437</v>
      </c>
      <c r="F45" s="11">
        <v>437</v>
      </c>
    </row>
    <row r="46" spans="1:6" ht="13.5">
      <c r="A46" s="7" t="s">
        <v>49</v>
      </c>
      <c r="B46" s="11">
        <v>0</v>
      </c>
      <c r="C46" s="11">
        <v>0</v>
      </c>
      <c r="D46" s="11">
        <v>0</v>
      </c>
      <c r="E46" s="11">
        <v>437</v>
      </c>
      <c r="F46" s="11">
        <v>437</v>
      </c>
    </row>
    <row r="47" spans="1:6" ht="13.5">
      <c r="A47" s="7" t="s">
        <v>50</v>
      </c>
      <c r="B47" s="11">
        <v>0</v>
      </c>
      <c r="C47" s="11">
        <v>0</v>
      </c>
      <c r="D47" s="11">
        <v>0</v>
      </c>
      <c r="E47" s="11">
        <v>437</v>
      </c>
      <c r="F47" s="11">
        <v>437</v>
      </c>
    </row>
    <row r="48" spans="1:6" ht="13.5">
      <c r="A48" s="7" t="s">
        <v>51</v>
      </c>
      <c r="B48" s="11">
        <v>0</v>
      </c>
      <c r="C48" s="11">
        <v>0</v>
      </c>
      <c r="D48" s="11">
        <v>0</v>
      </c>
      <c r="E48" s="11">
        <v>437</v>
      </c>
      <c r="F48" s="11">
        <v>437</v>
      </c>
    </row>
    <row r="49" spans="1:14" ht="13.5">
      <c r="A49" s="7" t="s">
        <v>52</v>
      </c>
      <c r="B49" s="11">
        <v>0</v>
      </c>
      <c r="C49" s="11">
        <v>0</v>
      </c>
      <c r="D49" s="11">
        <v>0</v>
      </c>
      <c r="E49" s="11">
        <v>258</v>
      </c>
      <c r="F49" s="11">
        <v>258</v>
      </c>
    </row>
    <row r="50" spans="1:14">
      <c r="A50" s="36" t="s">
        <v>11</v>
      </c>
      <c r="B50" s="37">
        <v>22479</v>
      </c>
      <c r="C50" s="37">
        <v>11452</v>
      </c>
      <c r="D50" s="37">
        <v>33931</v>
      </c>
      <c r="E50" s="37">
        <v>230406</v>
      </c>
      <c r="F50" s="37">
        <v>264337</v>
      </c>
    </row>
    <row r="51" spans="1:14">
      <c r="A51" s="84" t="s">
        <v>53</v>
      </c>
      <c r="B51" s="84"/>
      <c r="C51" s="84"/>
      <c r="D51" s="84"/>
      <c r="E51" s="84"/>
      <c r="F51" s="84"/>
      <c r="G51" s="84"/>
      <c r="H51" s="84"/>
      <c r="I51" s="84"/>
      <c r="J51" s="84"/>
      <c r="K51" s="84"/>
      <c r="L51" s="84"/>
      <c r="M51" s="84"/>
      <c r="N51" s="84"/>
    </row>
    <row r="52" spans="1:14">
      <c r="A52" s="84" t="s">
        <v>54</v>
      </c>
      <c r="B52" s="84"/>
      <c r="C52" s="84"/>
      <c r="D52" s="84"/>
      <c r="E52" s="84"/>
      <c r="F52" s="84"/>
      <c r="G52" s="84"/>
      <c r="H52" s="84"/>
      <c r="I52" s="84"/>
      <c r="J52" s="84"/>
      <c r="K52" s="84"/>
      <c r="L52" s="84"/>
      <c r="M52" s="84"/>
    </row>
  </sheetData>
  <mergeCells count="2">
    <mergeCell ref="A52:M52"/>
    <mergeCell ref="A51:N51"/>
  </mergeCells>
  <phoneticPr fontId="0" type="noConversion"/>
  <pageMargins left="0.75" right="0.75" top="1" bottom="1" header="0.5" footer="0.5"/>
  <pageSetup paperSize="9"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heetViews>
  <sheetFormatPr defaultRowHeight="12.75"/>
  <cols>
    <col min="1" max="1" width="37.7109375" customWidth="1"/>
    <col min="2" max="6" width="14.7109375" customWidth="1"/>
  </cols>
  <sheetData>
    <row r="1" spans="1:4" ht="33">
      <c r="A1" s="1" t="s">
        <v>0</v>
      </c>
    </row>
    <row r="2" spans="1:4">
      <c r="A2" s="2" t="s">
        <v>1</v>
      </c>
    </row>
    <row r="3" spans="1:4" ht="25.5">
      <c r="A3" s="3" t="s">
        <v>144</v>
      </c>
    </row>
    <row r="4" spans="1:4" ht="13.5">
      <c r="A4" s="4" t="s">
        <v>3</v>
      </c>
    </row>
    <row r="5" spans="1:4" ht="13.5">
      <c r="A5" s="4" t="s">
        <v>4</v>
      </c>
    </row>
    <row r="6" spans="1:4" ht="13.5">
      <c r="A6" s="4" t="s">
        <v>5</v>
      </c>
    </row>
    <row r="7" spans="1:4" ht="13.5">
      <c r="A7" s="4"/>
    </row>
    <row r="8" spans="1:4">
      <c r="A8" s="6" t="s">
        <v>6</v>
      </c>
      <c r="B8" s="6" t="s">
        <v>7</v>
      </c>
      <c r="C8" s="6" t="s">
        <v>10</v>
      </c>
      <c r="D8" s="6" t="s">
        <v>11</v>
      </c>
    </row>
    <row r="9" spans="1:4" ht="13.5">
      <c r="A9" s="7" t="s">
        <v>12</v>
      </c>
      <c r="B9" s="11">
        <v>3002</v>
      </c>
      <c r="C9" s="11">
        <v>3879</v>
      </c>
      <c r="D9" s="11">
        <v>6881</v>
      </c>
    </row>
    <row r="10" spans="1:4" ht="13.5">
      <c r="A10" s="7" t="s">
        <v>13</v>
      </c>
      <c r="B10" s="11">
        <v>2761</v>
      </c>
      <c r="C10" s="11">
        <v>7338</v>
      </c>
      <c r="D10" s="11">
        <v>10099</v>
      </c>
    </row>
    <row r="11" spans="1:4" ht="13.5">
      <c r="A11" s="7" t="s">
        <v>14</v>
      </c>
      <c r="B11" s="11">
        <v>2687</v>
      </c>
      <c r="C11" s="11">
        <v>7361</v>
      </c>
      <c r="D11" s="11">
        <v>10048</v>
      </c>
    </row>
    <row r="12" spans="1:4" ht="13.5">
      <c r="A12" s="7" t="s">
        <v>15</v>
      </c>
      <c r="B12" s="11">
        <v>2745</v>
      </c>
      <c r="C12" s="11">
        <v>7361</v>
      </c>
      <c r="D12" s="11">
        <v>10106</v>
      </c>
    </row>
    <row r="13" spans="1:4" ht="13.5">
      <c r="A13" s="7" t="s">
        <v>16</v>
      </c>
      <c r="B13" s="11">
        <v>2745</v>
      </c>
      <c r="C13" s="11">
        <v>7361</v>
      </c>
      <c r="D13" s="11">
        <v>10106</v>
      </c>
    </row>
    <row r="14" spans="1:4" ht="13.5">
      <c r="A14" s="7" t="s">
        <v>17</v>
      </c>
      <c r="B14" s="11">
        <v>2658</v>
      </c>
      <c r="C14" s="11">
        <v>7361</v>
      </c>
      <c r="D14" s="11">
        <v>10019</v>
      </c>
    </row>
    <row r="15" spans="1:4" ht="13.5">
      <c r="A15" s="7" t="s">
        <v>18</v>
      </c>
      <c r="B15" s="11">
        <v>2572</v>
      </c>
      <c r="C15" s="11">
        <v>7361</v>
      </c>
      <c r="D15" s="11">
        <v>9933</v>
      </c>
    </row>
    <row r="16" spans="1:4" ht="13.5">
      <c r="A16" s="7" t="s">
        <v>19</v>
      </c>
      <c r="B16" s="11">
        <v>2572</v>
      </c>
      <c r="C16" s="11">
        <v>7361</v>
      </c>
      <c r="D16" s="11">
        <v>9933</v>
      </c>
    </row>
    <row r="17" spans="1:4" ht="13.5">
      <c r="A17" s="7" t="s">
        <v>20</v>
      </c>
      <c r="B17" s="11">
        <v>2572</v>
      </c>
      <c r="C17" s="11">
        <v>7361</v>
      </c>
      <c r="D17" s="11">
        <v>9933</v>
      </c>
    </row>
    <row r="18" spans="1:4" ht="13.5">
      <c r="A18" s="7" t="s">
        <v>21</v>
      </c>
      <c r="B18" s="11">
        <v>2572</v>
      </c>
      <c r="C18" s="11">
        <v>7361</v>
      </c>
      <c r="D18" s="11">
        <v>9933</v>
      </c>
    </row>
    <row r="19" spans="1:4" ht="13.5">
      <c r="A19" s="7" t="s">
        <v>22</v>
      </c>
      <c r="B19" s="11">
        <v>1939</v>
      </c>
      <c r="C19" s="11">
        <v>7361</v>
      </c>
      <c r="D19" s="11">
        <v>9300</v>
      </c>
    </row>
    <row r="20" spans="1:4" ht="13.5">
      <c r="A20" s="7" t="s">
        <v>23</v>
      </c>
      <c r="B20" s="11">
        <v>1314</v>
      </c>
      <c r="C20" s="11">
        <v>7361</v>
      </c>
      <c r="D20" s="11">
        <v>8675</v>
      </c>
    </row>
    <row r="21" spans="1:4" ht="13.5">
      <c r="A21" s="7" t="s">
        <v>24</v>
      </c>
      <c r="B21" s="11">
        <v>1177</v>
      </c>
      <c r="C21" s="11">
        <v>7361</v>
      </c>
      <c r="D21" s="11">
        <v>8538</v>
      </c>
    </row>
    <row r="22" spans="1:4" ht="13.5">
      <c r="A22" s="7" t="s">
        <v>25</v>
      </c>
      <c r="B22" s="11">
        <v>994</v>
      </c>
      <c r="C22" s="11">
        <v>7361</v>
      </c>
      <c r="D22" s="11">
        <v>8355</v>
      </c>
    </row>
    <row r="23" spans="1:4" ht="13.5">
      <c r="A23" s="7" t="s">
        <v>26</v>
      </c>
      <c r="B23" s="11">
        <v>994</v>
      </c>
      <c r="C23" s="11">
        <v>7361</v>
      </c>
      <c r="D23" s="11">
        <v>8355</v>
      </c>
    </row>
    <row r="24" spans="1:4" ht="13.5">
      <c r="A24" s="7" t="s">
        <v>27</v>
      </c>
      <c r="B24" s="11">
        <v>481</v>
      </c>
      <c r="C24" s="11">
        <v>7361</v>
      </c>
      <c r="D24" s="11">
        <v>7842</v>
      </c>
    </row>
    <row r="25" spans="1:4" ht="13.5">
      <c r="A25" s="7" t="s">
        <v>28</v>
      </c>
      <c r="B25" s="11">
        <v>33</v>
      </c>
      <c r="C25" s="11">
        <v>7361</v>
      </c>
      <c r="D25" s="11">
        <v>7394</v>
      </c>
    </row>
    <row r="26" spans="1:4" ht="13.5">
      <c r="A26" s="7" t="s">
        <v>29</v>
      </c>
      <c r="B26" s="11">
        <v>33</v>
      </c>
      <c r="C26" s="11">
        <v>7361</v>
      </c>
      <c r="D26" s="11">
        <v>7394</v>
      </c>
    </row>
    <row r="27" spans="1:4" ht="13.5">
      <c r="A27" s="7" t="s">
        <v>30</v>
      </c>
      <c r="B27" s="11">
        <v>33</v>
      </c>
      <c r="C27" s="11">
        <v>7361</v>
      </c>
      <c r="D27" s="11">
        <v>7394</v>
      </c>
    </row>
    <row r="28" spans="1:4" ht="13.5">
      <c r="A28" s="7" t="s">
        <v>31</v>
      </c>
      <c r="B28" s="11">
        <v>33</v>
      </c>
      <c r="C28" s="11">
        <v>7361</v>
      </c>
      <c r="D28" s="11">
        <v>7394</v>
      </c>
    </row>
    <row r="29" spans="1:4" ht="13.5">
      <c r="A29" s="7" t="s">
        <v>32</v>
      </c>
      <c r="B29" s="11">
        <v>14</v>
      </c>
      <c r="C29" s="11">
        <v>7361</v>
      </c>
      <c r="D29" s="11">
        <v>7375</v>
      </c>
    </row>
    <row r="30" spans="1:4" ht="13.5">
      <c r="A30" s="7" t="s">
        <v>33</v>
      </c>
      <c r="B30" s="11">
        <v>0</v>
      </c>
      <c r="C30" s="11">
        <v>7361</v>
      </c>
      <c r="D30" s="11">
        <v>7361</v>
      </c>
    </row>
    <row r="31" spans="1:4" ht="13.5">
      <c r="A31" s="7" t="s">
        <v>34</v>
      </c>
      <c r="B31" s="11">
        <v>0</v>
      </c>
      <c r="C31" s="11">
        <v>7361</v>
      </c>
      <c r="D31" s="11">
        <v>7361</v>
      </c>
    </row>
    <row r="32" spans="1:4" ht="13.5">
      <c r="A32" s="7" t="s">
        <v>35</v>
      </c>
      <c r="B32" s="11">
        <v>0</v>
      </c>
      <c r="C32" s="11">
        <v>7361</v>
      </c>
      <c r="D32" s="11">
        <v>7361</v>
      </c>
    </row>
    <row r="33" spans="1:4" ht="13.5">
      <c r="A33" s="7" t="s">
        <v>36</v>
      </c>
      <c r="B33" s="11">
        <v>0</v>
      </c>
      <c r="C33" s="11">
        <v>7361</v>
      </c>
      <c r="D33" s="11">
        <v>7361</v>
      </c>
    </row>
    <row r="34" spans="1:4" ht="13.5">
      <c r="A34" s="7" t="s">
        <v>37</v>
      </c>
      <c r="B34" s="11">
        <v>0</v>
      </c>
      <c r="C34" s="11">
        <v>7361</v>
      </c>
      <c r="D34" s="11">
        <v>7361</v>
      </c>
    </row>
    <row r="35" spans="1:4" ht="13.5">
      <c r="A35" s="7" t="s">
        <v>38</v>
      </c>
      <c r="B35" s="11">
        <v>0</v>
      </c>
      <c r="C35" s="11">
        <v>7361</v>
      </c>
      <c r="D35" s="11">
        <v>7361</v>
      </c>
    </row>
    <row r="36" spans="1:4" ht="13.5">
      <c r="A36" s="7" t="s">
        <v>39</v>
      </c>
      <c r="B36" s="11">
        <v>0</v>
      </c>
      <c r="C36" s="11">
        <v>7361</v>
      </c>
      <c r="D36" s="11">
        <v>7361</v>
      </c>
    </row>
    <row r="37" spans="1:4" ht="13.5">
      <c r="A37" s="7" t="s">
        <v>40</v>
      </c>
      <c r="B37" s="11">
        <v>0</v>
      </c>
      <c r="C37" s="11">
        <v>7361</v>
      </c>
      <c r="D37" s="11">
        <v>7361</v>
      </c>
    </row>
    <row r="38" spans="1:4" ht="13.5">
      <c r="A38" s="7" t="s">
        <v>41</v>
      </c>
      <c r="B38" s="11">
        <v>0</v>
      </c>
      <c r="C38" s="11">
        <v>7361</v>
      </c>
      <c r="D38" s="11">
        <v>7361</v>
      </c>
    </row>
    <row r="39" spans="1:4" ht="13.5">
      <c r="A39" s="7" t="s">
        <v>42</v>
      </c>
      <c r="B39" s="11">
        <v>0</v>
      </c>
      <c r="C39" s="11">
        <v>7361</v>
      </c>
      <c r="D39" s="11">
        <v>7361</v>
      </c>
    </row>
    <row r="40" spans="1:4" ht="13.5">
      <c r="A40" s="7" t="s">
        <v>43</v>
      </c>
      <c r="B40" s="11">
        <v>0</v>
      </c>
      <c r="C40" s="11">
        <v>1966</v>
      </c>
      <c r="D40" s="11">
        <v>1966</v>
      </c>
    </row>
    <row r="41" spans="1:4" ht="13.5">
      <c r="A41" s="7" t="s">
        <v>44</v>
      </c>
      <c r="B41" s="11">
        <v>0</v>
      </c>
      <c r="C41" s="11">
        <v>437</v>
      </c>
      <c r="D41" s="11">
        <v>437</v>
      </c>
    </row>
    <row r="42" spans="1:4" ht="13.5">
      <c r="A42" s="7" t="s">
        <v>45</v>
      </c>
      <c r="B42" s="11">
        <v>0</v>
      </c>
      <c r="C42" s="11">
        <v>437</v>
      </c>
      <c r="D42" s="11">
        <v>437</v>
      </c>
    </row>
    <row r="43" spans="1:4" ht="13.5">
      <c r="A43" s="7" t="s">
        <v>46</v>
      </c>
      <c r="B43" s="11">
        <v>0</v>
      </c>
      <c r="C43" s="11">
        <v>437</v>
      </c>
      <c r="D43" s="11">
        <v>437</v>
      </c>
    </row>
    <row r="44" spans="1:4" ht="13.5">
      <c r="A44" s="7" t="s">
        <v>47</v>
      </c>
      <c r="B44" s="11">
        <v>0</v>
      </c>
      <c r="C44" s="11">
        <v>437</v>
      </c>
      <c r="D44" s="11">
        <v>437</v>
      </c>
    </row>
    <row r="45" spans="1:4" ht="13.5">
      <c r="A45" s="7" t="s">
        <v>48</v>
      </c>
      <c r="B45" s="11">
        <v>0</v>
      </c>
      <c r="C45" s="11">
        <v>437</v>
      </c>
      <c r="D45" s="11">
        <v>437</v>
      </c>
    </row>
    <row r="46" spans="1:4" ht="13.5">
      <c r="A46" s="7" t="s">
        <v>49</v>
      </c>
      <c r="B46" s="11">
        <v>0</v>
      </c>
      <c r="C46" s="11">
        <v>437</v>
      </c>
      <c r="D46" s="11">
        <v>437</v>
      </c>
    </row>
    <row r="47" spans="1:4" ht="13.5">
      <c r="A47" s="7" t="s">
        <v>50</v>
      </c>
      <c r="B47" s="11">
        <v>0</v>
      </c>
      <c r="C47" s="11">
        <v>437</v>
      </c>
      <c r="D47" s="11">
        <v>437</v>
      </c>
    </row>
    <row r="48" spans="1:4" ht="13.5">
      <c r="A48" s="7" t="s">
        <v>51</v>
      </c>
      <c r="B48" s="11">
        <v>0</v>
      </c>
      <c r="C48" s="11">
        <v>437</v>
      </c>
      <c r="D48" s="11">
        <v>437</v>
      </c>
    </row>
    <row r="49" spans="1:13" ht="13.5">
      <c r="A49" s="7" t="s">
        <v>52</v>
      </c>
      <c r="B49" s="11">
        <v>0</v>
      </c>
      <c r="C49" s="11">
        <v>258</v>
      </c>
      <c r="D49" s="11">
        <v>258</v>
      </c>
    </row>
    <row r="50" spans="1:13">
      <c r="A50" s="36" t="s">
        <v>11</v>
      </c>
      <c r="B50" s="37">
        <v>33931</v>
      </c>
      <c r="C50" s="37">
        <v>230406</v>
      </c>
      <c r="D50" s="37">
        <v>264337</v>
      </c>
    </row>
    <row r="51" spans="1:13">
      <c r="A51" s="84" t="s">
        <v>53</v>
      </c>
      <c r="B51" s="84"/>
      <c r="C51" s="84"/>
      <c r="D51" s="84"/>
      <c r="E51" s="84"/>
      <c r="F51" s="84"/>
      <c r="G51" s="84"/>
      <c r="H51" s="84"/>
      <c r="I51" s="84"/>
      <c r="J51" s="84"/>
      <c r="K51" s="84"/>
      <c r="L51" s="84"/>
      <c r="M51" s="84"/>
    </row>
    <row r="52" spans="1:13">
      <c r="A52" s="84" t="s">
        <v>54</v>
      </c>
      <c r="B52" s="84"/>
      <c r="C52" s="84"/>
      <c r="D52" s="84"/>
      <c r="E52" s="84"/>
      <c r="F52" s="84"/>
      <c r="G52" s="84"/>
      <c r="H52" s="84"/>
      <c r="I52" s="84"/>
      <c r="J52" s="84"/>
      <c r="K52" s="84"/>
      <c r="L52" s="84"/>
      <c r="M52" s="84"/>
    </row>
  </sheetData>
  <mergeCells count="2">
    <mergeCell ref="A51:M51"/>
    <mergeCell ref="A52:M52"/>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0" workbookViewId="0"/>
  </sheetViews>
  <sheetFormatPr defaultRowHeight="12.75"/>
  <cols>
    <col min="1" max="1" width="25.7109375" customWidth="1"/>
    <col min="2" max="5" width="20.7109375" customWidth="1"/>
  </cols>
  <sheetData>
    <row r="1" spans="1:8" ht="33">
      <c r="A1" s="1" t="s">
        <v>0</v>
      </c>
    </row>
    <row r="2" spans="1:8">
      <c r="A2" s="2" t="s">
        <v>1</v>
      </c>
    </row>
    <row r="3" spans="1:8" ht="25.5">
      <c r="A3" s="3" t="s">
        <v>133</v>
      </c>
    </row>
    <row r="4" spans="1:8" ht="13.5">
      <c r="A4" s="4" t="s">
        <v>3</v>
      </c>
    </row>
    <row r="5" spans="1:8" ht="13.5">
      <c r="A5" s="4" t="s">
        <v>4</v>
      </c>
    </row>
    <row r="6" spans="1:8" ht="13.5">
      <c r="A6" s="4" t="s">
        <v>5</v>
      </c>
    </row>
    <row r="7" spans="1:8" ht="13.5">
      <c r="A7" s="4"/>
    </row>
    <row r="8" spans="1:8" ht="13.5" customHeight="1">
      <c r="A8" s="85" t="s">
        <v>134</v>
      </c>
      <c r="B8" s="85"/>
      <c r="C8" s="85"/>
      <c r="D8" s="85"/>
      <c r="E8" s="85"/>
      <c r="F8" s="85"/>
      <c r="G8" s="25"/>
      <c r="H8" s="25"/>
    </row>
    <row r="9" spans="1:8" ht="13.5" customHeight="1">
      <c r="A9" s="85" t="s">
        <v>135</v>
      </c>
      <c r="B9" s="85"/>
      <c r="C9" s="85"/>
      <c r="D9" s="85"/>
      <c r="E9" s="85"/>
      <c r="F9" s="85"/>
      <c r="G9" s="25"/>
    </row>
    <row r="10" spans="1:8">
      <c r="A10" s="6" t="s">
        <v>136</v>
      </c>
      <c r="B10" s="6" t="s">
        <v>6</v>
      </c>
      <c r="C10" s="6" t="s">
        <v>137</v>
      </c>
      <c r="D10" s="6" t="s">
        <v>138</v>
      </c>
    </row>
    <row r="11" spans="1:8" ht="13.5">
      <c r="A11" s="7" t="s">
        <v>139</v>
      </c>
      <c r="B11" s="8">
        <v>38250</v>
      </c>
      <c r="C11" s="9">
        <v>2.5000000000000001E-2</v>
      </c>
      <c r="D11" s="11">
        <v>276950</v>
      </c>
      <c r="E11" s="26"/>
    </row>
    <row r="12" spans="1:8" ht="13.5">
      <c r="A12" s="7" t="s">
        <v>140</v>
      </c>
      <c r="B12" s="8">
        <v>41638</v>
      </c>
      <c r="C12" s="9">
        <v>2.5000000000000001E-2</v>
      </c>
      <c r="D12" s="11">
        <v>8553</v>
      </c>
      <c r="E12" s="26"/>
    </row>
    <row r="13" spans="1:8" ht="13.5">
      <c r="A13" s="7" t="s">
        <v>140</v>
      </c>
      <c r="B13" s="8">
        <v>41661</v>
      </c>
      <c r="C13" s="9">
        <v>2.5000000000000001E-2</v>
      </c>
      <c r="D13" s="11">
        <v>6247</v>
      </c>
      <c r="E13" s="26"/>
    </row>
    <row r="14" spans="1:8" ht="13.5">
      <c r="A14" s="7" t="s">
        <v>140</v>
      </c>
      <c r="B14" s="8">
        <v>41688</v>
      </c>
      <c r="C14" s="9">
        <v>2.5000000000000001E-2</v>
      </c>
      <c r="D14" s="11">
        <v>170</v>
      </c>
      <c r="E14" s="26"/>
    </row>
    <row r="15" spans="1:8" ht="13.5">
      <c r="A15" s="7" t="s">
        <v>140</v>
      </c>
      <c r="B15" s="8">
        <v>41724</v>
      </c>
      <c r="C15" s="9">
        <v>2.5000000000000001E-2</v>
      </c>
      <c r="D15" s="11">
        <v>199</v>
      </c>
      <c r="E15" s="26"/>
    </row>
    <row r="16" spans="1:8" ht="13.5">
      <c r="A16" s="7" t="s">
        <v>140</v>
      </c>
      <c r="B16" s="8">
        <v>41739</v>
      </c>
      <c r="C16" s="9">
        <v>2.5000000000000001E-2</v>
      </c>
      <c r="D16" s="11">
        <v>94</v>
      </c>
      <c r="E16" s="26"/>
    </row>
    <row r="17" spans="1:12" ht="13.5">
      <c r="A17" s="7" t="s">
        <v>140</v>
      </c>
      <c r="B17" s="8">
        <v>41785</v>
      </c>
      <c r="C17" s="9">
        <v>2.5000000000000001E-2</v>
      </c>
      <c r="D17" s="11">
        <v>279</v>
      </c>
      <c r="E17" s="26"/>
    </row>
    <row r="18" spans="1:12" ht="13.5">
      <c r="A18" s="7" t="s">
        <v>140</v>
      </c>
      <c r="B18" s="8">
        <v>41997</v>
      </c>
      <c r="C18" s="9">
        <v>2.5000000000000001E-2</v>
      </c>
      <c r="D18" s="11">
        <v>1972</v>
      </c>
      <c r="E18" s="26"/>
    </row>
    <row r="20" spans="1:12" ht="13.5">
      <c r="A20" s="5" t="s">
        <v>141</v>
      </c>
    </row>
    <row r="21" spans="1:12">
      <c r="A21" s="6" t="s">
        <v>142</v>
      </c>
      <c r="B21" s="6" t="s">
        <v>143</v>
      </c>
    </row>
    <row r="22" spans="1:12" ht="13.5">
      <c r="A22" s="7" t="s">
        <v>12</v>
      </c>
      <c r="B22" s="11">
        <v>3879</v>
      </c>
      <c r="C22" s="26"/>
    </row>
    <row r="23" spans="1:12" ht="13.5">
      <c r="A23" s="7" t="s">
        <v>13</v>
      </c>
      <c r="B23" s="11">
        <v>7338</v>
      </c>
      <c r="C23" s="26"/>
    </row>
    <row r="24" spans="1:12" ht="13.5">
      <c r="A24" s="7" t="s">
        <v>14</v>
      </c>
      <c r="B24" s="11">
        <v>7361</v>
      </c>
      <c r="C24" s="26"/>
    </row>
    <row r="25" spans="1:12" ht="13.5">
      <c r="A25" s="7" t="s">
        <v>15</v>
      </c>
      <c r="B25" s="11">
        <v>7361</v>
      </c>
      <c r="C25" s="26"/>
    </row>
    <row r="26" spans="1:12" ht="13.5">
      <c r="A26" s="7" t="s">
        <v>16</v>
      </c>
      <c r="B26" s="11">
        <v>7361</v>
      </c>
      <c r="C26" s="26"/>
    </row>
    <row r="27" spans="1:12" ht="13.5">
      <c r="A27" s="7" t="s">
        <v>17</v>
      </c>
      <c r="B27" s="11">
        <v>7361</v>
      </c>
      <c r="C27" s="26"/>
    </row>
    <row r="28" spans="1:12" ht="13.5">
      <c r="A28" s="7" t="s">
        <v>18</v>
      </c>
      <c r="B28" s="11">
        <v>7361</v>
      </c>
      <c r="C28" s="26"/>
    </row>
    <row r="29" spans="1:12" ht="13.5">
      <c r="A29" s="7" t="s">
        <v>19</v>
      </c>
      <c r="B29" s="11">
        <v>7361</v>
      </c>
      <c r="C29" s="26"/>
    </row>
    <row r="30" spans="1:12" ht="13.5">
      <c r="A30" s="7" t="s">
        <v>20</v>
      </c>
      <c r="B30" s="11">
        <v>7361</v>
      </c>
      <c r="C30" s="26"/>
    </row>
    <row r="31" spans="1:12" ht="13.5">
      <c r="A31" s="7" t="s">
        <v>21</v>
      </c>
      <c r="B31" s="11">
        <v>7361</v>
      </c>
      <c r="C31" s="26"/>
    </row>
    <row r="32" spans="1:12">
      <c r="A32" s="84" t="s">
        <v>53</v>
      </c>
      <c r="B32" s="84"/>
      <c r="C32" s="84"/>
      <c r="D32" s="84"/>
      <c r="E32" s="84"/>
      <c r="F32" s="84"/>
      <c r="G32" s="84"/>
      <c r="H32" s="84"/>
      <c r="I32" s="84"/>
      <c r="J32" s="84"/>
      <c r="K32" s="84"/>
      <c r="L32" s="84"/>
    </row>
    <row r="33" spans="1:12">
      <c r="A33" s="84" t="s">
        <v>54</v>
      </c>
      <c r="B33" s="84"/>
      <c r="C33" s="84"/>
      <c r="D33" s="84"/>
      <c r="E33" s="84"/>
      <c r="F33" s="84"/>
      <c r="G33" s="84"/>
      <c r="H33" s="84"/>
      <c r="I33" s="84"/>
      <c r="J33" s="84"/>
      <c r="K33" s="84"/>
      <c r="L33" s="84"/>
    </row>
  </sheetData>
  <mergeCells count="4">
    <mergeCell ref="A8:F8"/>
    <mergeCell ref="A9:F9"/>
    <mergeCell ref="A32:L32"/>
    <mergeCell ref="A33:L33"/>
  </mergeCells>
  <phoneticPr fontId="0" type="noConversion"/>
  <pageMargins left="0.75" right="0.75" top="1" bottom="1" header="0.5" footer="0.5"/>
  <pageSetup paperSize="9" orientation="portrait"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Diminishing Value Method</vt:lpstr>
      <vt:lpstr>Pooling Schedule DV</vt:lpstr>
      <vt:lpstr>Prime Cost Method</vt:lpstr>
      <vt:lpstr>40 Year DV Projection</vt:lpstr>
      <vt:lpstr>40 Year PC Projection</vt:lpstr>
      <vt:lpstr>Capital Works Allowance Summary</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Wayne Read</cp:lastModifiedBy>
  <cp:lastPrinted>2020-05-19T02:10:35Z</cp:lastPrinted>
  <dcterms:created xsi:type="dcterms:W3CDTF">2015-03-03T03:12:45Z</dcterms:created>
  <dcterms:modified xsi:type="dcterms:W3CDTF">2023-05-22T02:29:24Z</dcterms:modified>
</cp:coreProperties>
</file>