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P\MMMMM\MACINTOSH SUPERANNUATION FUND\"/>
    </mc:Choice>
  </mc:AlternateContent>
  <xr:revisionPtr revIDLastSave="0" documentId="13_ncr:1_{1CF8BE93-9A6B-4604-AA30-09E2E4D34047}" xr6:coauthVersionLast="47" xr6:coauthVersionMax="47" xr10:uidLastSave="{00000000-0000-0000-0000-000000000000}"/>
  <bookViews>
    <workbookView xWindow="2250" yWindow="2250" windowWidth="21600" windowHeight="11385" xr2:uid="{5E51461C-3698-47B0-8C8D-687D0DC7CD59}"/>
  </bookViews>
  <sheets>
    <sheet name="Summary draft Super Fund ac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 i="2" l="1"/>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4" i="2"/>
  <c r="L39" i="2"/>
  <c r="K39" i="2"/>
  <c r="J39" i="2"/>
  <c r="I39" i="2"/>
  <c r="H39" i="2"/>
  <c r="G39" i="2"/>
  <c r="F39" i="2"/>
  <c r="E39" i="2"/>
  <c r="D39" i="2"/>
  <c r="C39" i="2"/>
  <c r="B39" i="2"/>
  <c r="K31" i="2"/>
  <c r="K33" i="2" s="1"/>
  <c r="G31" i="2"/>
  <c r="G33" i="2" s="1"/>
  <c r="C31" i="2"/>
  <c r="C33" i="2" s="1"/>
  <c r="L29" i="2"/>
  <c r="K29" i="2"/>
  <c r="J29" i="2"/>
  <c r="J31" i="2" s="1"/>
  <c r="J33" i="2" s="1"/>
  <c r="I29" i="2"/>
  <c r="H29" i="2"/>
  <c r="G29" i="2"/>
  <c r="F29" i="2"/>
  <c r="F31" i="2" s="1"/>
  <c r="F33" i="2" s="1"/>
  <c r="E29" i="2"/>
  <c r="D29" i="2"/>
  <c r="C29" i="2"/>
  <c r="B29" i="2"/>
  <c r="B31" i="2" s="1"/>
  <c r="B33" i="2" s="1"/>
  <c r="L23" i="2"/>
  <c r="L31" i="2" s="1"/>
  <c r="L33" i="2" s="1"/>
  <c r="K23" i="2"/>
  <c r="J23" i="2"/>
  <c r="I23" i="2"/>
  <c r="I31" i="2" s="1"/>
  <c r="I33" i="2" s="1"/>
  <c r="H23" i="2"/>
  <c r="H31" i="2" s="1"/>
  <c r="H33" i="2" s="1"/>
  <c r="G23" i="2"/>
  <c r="F23" i="2"/>
  <c r="E23" i="2"/>
  <c r="E31" i="2" s="1"/>
  <c r="E33" i="2" s="1"/>
  <c r="D23" i="2"/>
  <c r="D31" i="2" s="1"/>
  <c r="D33" i="2" s="1"/>
  <c r="C23" i="2"/>
  <c r="B23" i="2"/>
  <c r="F11" i="2"/>
  <c r="E11" i="2"/>
  <c r="D11" i="2"/>
  <c r="C11" i="2"/>
  <c r="B11" i="2"/>
  <c r="H10" i="2"/>
  <c r="H11" i="2" s="1"/>
  <c r="G10" i="2"/>
  <c r="G11" i="2" s="1"/>
  <c r="F7" i="2"/>
  <c r="F13" i="2" s="1"/>
  <c r="F16" i="2" s="1"/>
  <c r="F40" i="2" s="1"/>
  <c r="F4" i="2"/>
  <c r="G4" i="2" s="1"/>
  <c r="E4" i="2"/>
  <c r="E7" i="2" s="1"/>
  <c r="E13" i="2" s="1"/>
  <c r="E16" i="2" s="1"/>
  <c r="C4" i="2"/>
  <c r="D4" i="2" s="1"/>
  <c r="D7" i="2" s="1"/>
  <c r="D13" i="2" s="1"/>
  <c r="D16" i="2" s="1"/>
  <c r="B4" i="2"/>
  <c r="B7" i="2" s="1"/>
  <c r="B13" i="2" s="1"/>
  <c r="B16" i="2" s="1"/>
  <c r="B40" i="2" s="1"/>
  <c r="C7" i="2" l="1"/>
  <c r="C13" i="2" s="1"/>
  <c r="C16" i="2" s="1"/>
  <c r="E40" i="2"/>
  <c r="H4" i="2"/>
  <c r="G7" i="2"/>
  <c r="G13" i="2" s="1"/>
  <c r="G16" i="2" s="1"/>
  <c r="C40" i="2"/>
  <c r="D40" i="2"/>
  <c r="I10" i="2"/>
  <c r="I11" i="2" l="1"/>
  <c r="J10" i="2"/>
  <c r="I4" i="2"/>
  <c r="H7" i="2"/>
  <c r="H13" i="2" s="1"/>
  <c r="H16" i="2" s="1"/>
  <c r="I7" i="2" l="1"/>
  <c r="I13" i="2" s="1"/>
  <c r="I16" i="2" s="1"/>
  <c r="J4" i="2"/>
  <c r="K10" i="2"/>
  <c r="J11" i="2"/>
  <c r="L10" i="2" l="1"/>
  <c r="L11" i="2" s="1"/>
  <c r="K11" i="2"/>
  <c r="J7" i="2"/>
  <c r="J13" i="2" s="1"/>
  <c r="J16" i="2" s="1"/>
  <c r="K4" i="2"/>
  <c r="L4" i="2" l="1"/>
  <c r="L7" i="2" s="1"/>
  <c r="L13" i="2" s="1"/>
  <c r="L16" i="2" s="1"/>
  <c r="K7" i="2"/>
  <c r="K13" i="2" s="1"/>
  <c r="K16" i="2" s="1"/>
</calcChain>
</file>

<file path=xl/sharedStrings.xml><?xml version="1.0" encoding="utf-8"?>
<sst xmlns="http://schemas.openxmlformats.org/spreadsheetml/2006/main" count="58" uniqueCount="58">
  <si>
    <t>FY 12</t>
  </si>
  <si>
    <t>FY 13</t>
  </si>
  <si>
    <t>FY 14</t>
  </si>
  <si>
    <t>FY 15</t>
  </si>
  <si>
    <t>FY 16</t>
  </si>
  <si>
    <t>FY 17</t>
  </si>
  <si>
    <t>FY 18</t>
  </si>
  <si>
    <t>FY 19</t>
  </si>
  <si>
    <t>FY 20</t>
  </si>
  <si>
    <t>FY 21</t>
  </si>
  <si>
    <t>FY 22</t>
  </si>
  <si>
    <t>Balance Sheet</t>
  </si>
  <si>
    <t>Assets</t>
  </si>
  <si>
    <t>Cash and Cash equivalent</t>
  </si>
  <si>
    <t>Formation Costs</t>
  </si>
  <si>
    <t>Real Estate Properties</t>
  </si>
  <si>
    <t>Total assets</t>
  </si>
  <si>
    <t>Liabilities</t>
  </si>
  <si>
    <t>Current Tax Liabilities</t>
  </si>
  <si>
    <t>Total Liabilities</t>
  </si>
  <si>
    <t>Net Assets</t>
  </si>
  <si>
    <t>Represented by Liabilities for accrued members' benefits</t>
  </si>
  <si>
    <t>P  &amp; L</t>
  </si>
  <si>
    <t>Investment Revenue</t>
  </si>
  <si>
    <t>Contributions Revenue</t>
  </si>
  <si>
    <t>Total revenue</t>
  </si>
  <si>
    <t>Expense</t>
  </si>
  <si>
    <t>Fine and Penalty</t>
  </si>
  <si>
    <t>Levy</t>
  </si>
  <si>
    <t>Bank charges</t>
  </si>
  <si>
    <t>Total Expenses</t>
  </si>
  <si>
    <t>Benefits accrued as a result of operations before income tax</t>
  </si>
  <si>
    <t>Income tax exp</t>
  </si>
  <si>
    <t>Benefits accrued as a result of operations</t>
  </si>
  <si>
    <t>Member's balance</t>
  </si>
  <si>
    <t>Justin</t>
  </si>
  <si>
    <t>Delia</t>
  </si>
  <si>
    <t>Notes</t>
  </si>
  <si>
    <t xml:space="preserve">The Super Fund capitalised the $1.78m spent as Properties in the super fund's accounts and the auditor agreed with that. As such in the FY09 to Fy12, the assets shown on the  accounts of the  super fund  were mainly just one asset which was a Property at cost for $1.78m. </t>
  </si>
  <si>
    <t>In FY14, the original land buy/sell agreement was amended -  it was agreed between the super fund and Delia that title transfer of Lot 42 will be done when the approval of land change of use and subdivided community titles of at least 15 lots were obtained.</t>
  </si>
  <si>
    <t>During April/May 2022, Snowy advised the trustees of the super fund that "We have engaged a town planner and surveyor to begin the DA approvals for land change of use and 17 community titles DA’s. The application for change of land use has now been lodged"</t>
  </si>
  <si>
    <t>It was anticipated that value of the 17 allotments once subdivided, it may be potentially possible for the Fund to receive the benefits of its investment of $1.78m by the way of  the increase in value.</t>
  </si>
  <si>
    <t>q</t>
  </si>
  <si>
    <t>The accounts for the super fund had been audited up to FY12. Audits and tax returns for FY13 to FY22 are required.</t>
  </si>
  <si>
    <t xml:space="preserve">The trustees believed it was a purchase of a commercial property by the super fund from a member of the fund which was allowed for a SMSF as long as it was purchased at market value. </t>
  </si>
  <si>
    <t xml:space="preserve">The super fund had $1.78m before the purchase of Lot 42.  $50,000 was paid as acquisition price per land buy/sell contract. The trustees of the super fund intended to buy the land and then construct at least 6 lodges and renovate the existing homestead plus the required infrastructure, then lease the completed facility to a party who could run a lodging business on it. That way the super fund could receive steady rental income. It was also intended to obtain approval for change of use and convert it to community titles down the track. </t>
  </si>
  <si>
    <t>The super fund then started to construct the infrastructures, including connection roads/other necessary work, renovate existing structures (a homestead) and construct 2 holiday lodges. As it was in a remote rural area, the super fund spent all the cash balance it had which as $1.73m, and had no further funds to enable further developments of other lodges.  No further super contributions received in the fund either since 2012.</t>
  </si>
  <si>
    <t xml:space="preserve">2911 The Barry Way, Jindabyne NSW 2627 was originally purchased by Delia Macintosh (one of the two members of the Macintosh SF) for $905k in 2004. In FY08, the Super Fund entered into a Real Estate Sale Contract with  to purchase Lot 42 of 2911 The Barry Way, Jindabyne NSW 2627 for $50,000. The $50,000 was believed the fair value at the time of entering into the buy/sell contract, reasoning being Lot 42 is only a small portion of 2911 The Barry Way, Jindabyne NSW 2627. </t>
  </si>
  <si>
    <t xml:space="preserve">As the super had ran out of money, the property title transfer was not executed. Nevertheless the super fund has become the beneficiary owner of the property Lot 42 of 2911 The Barry Way, Jindabyne NSW 2627, after the $50,000 was paid to the vendor Delia. The accounts and tax returns for those year from FY08 to FY12 were signed off by the auditor on this basis.   </t>
  </si>
  <si>
    <t>As there were only two lodges constructed plus the renovated homestead, it was not easy to promote it as a holiday lodge business for rent.  It was also not close to Jindabyne skying villages. As such the trustees of the super fund failed to find an external entity to rent the facilities.</t>
  </si>
  <si>
    <t>At the end, Snowy Wilderness Pty Ltd(Snowy), was set up by Justin and Delia. Snowy then became the renter of the Lot 42. Snowy signed an agreement with the super fund that Snowy was able to use the facilities for free but it's their responsibilities to maintain the facilities, plus to pursue DA approvals for land change of use and lodge community title DA (aiming for  as many as community titles as possible), as soon as possible.  That is why the super fund has received no rental income for all these years.</t>
  </si>
  <si>
    <t xml:space="preserve">As the location is very remote, plus not enough accommodation facilities (only 2 lodges),  it has been difficult for Snowy to run it profitably. The recent pandemic has made it even harder for the tourism business during the last couple years. However, Snowy finally found enough resources to make the council DA lodgements happened in FY22.  </t>
  </si>
  <si>
    <t xml:space="preserve"> FY23 working</t>
  </si>
  <si>
    <t>JNL 1</t>
  </si>
  <si>
    <t>JNL 2</t>
  </si>
  <si>
    <t>JNL 3</t>
  </si>
  <si>
    <t>JNL 4</t>
  </si>
  <si>
    <t xml:space="preserve">FY23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</si>
</sst>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sz val="11"/>
      <color theme="1"/>
      <name val="Calibri"/>
      <family val="2"/>
      <scheme val="minor"/>
    </font>
    <font>
      <b/>
      <u/>
      <sz val="11"/>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4">
    <border>
      <left/>
      <right/>
      <top/>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2" fillId="2" borderId="0" xfId="0" applyFont="1" applyFill="1"/>
    <xf numFmtId="164" fontId="0" fillId="0" borderId="0" xfId="1" applyNumberFormat="1" applyFont="1"/>
    <xf numFmtId="164" fontId="0" fillId="0" borderId="1" xfId="1" applyNumberFormat="1" applyFont="1" applyBorder="1"/>
    <xf numFmtId="164" fontId="0" fillId="0" borderId="2" xfId="1" applyNumberFormat="1" applyFont="1" applyBorder="1"/>
    <xf numFmtId="164" fontId="0" fillId="0" borderId="2" xfId="0" applyNumberFormat="1" applyBorder="1"/>
    <xf numFmtId="164" fontId="0" fillId="0" borderId="0" xfId="0" applyNumberFormat="1"/>
    <xf numFmtId="0" fontId="0" fillId="0" borderId="0" xfId="0" applyAlignment="1">
      <alignment wrapText="1"/>
    </xf>
    <xf numFmtId="43" fontId="0" fillId="0" borderId="0" xfId="1" applyFont="1"/>
    <xf numFmtId="43" fontId="0" fillId="0" borderId="2" xfId="1" applyFont="1" applyBorder="1"/>
    <xf numFmtId="164" fontId="0" fillId="2" borderId="0" xfId="0" applyNumberFormat="1" applyFill="1"/>
    <xf numFmtId="0" fontId="0" fillId="0" borderId="3" xfId="0" applyBorder="1"/>
    <xf numFmtId="0" fontId="0" fillId="0" borderId="3" xfId="0" applyBorder="1" applyAlignment="1">
      <alignment horizontal="left" wrapText="1"/>
    </xf>
    <xf numFmtId="164" fontId="0" fillId="0" borderId="0" xfId="1" applyNumberFormat="1" applyFont="1" applyBorder="1"/>
    <xf numFmtId="164" fontId="0" fillId="0" borderId="0" xfId="0" applyNumberFormat="1" applyBorder="1"/>
    <xf numFmtId="43" fontId="0" fillId="0" borderId="0" xfId="1" applyFont="1" applyBorder="1"/>
    <xf numFmtId="0" fontId="0" fillId="0" borderId="0" xfId="0" applyBorder="1" applyAlignment="1">
      <alignment horizontal="left" wrapText="1"/>
    </xf>
    <xf numFmtId="0" fontId="0" fillId="3" borderId="0" xfId="0" applyFill="1"/>
    <xf numFmtId="164" fontId="0" fillId="3" borderId="0" xfId="1" applyNumberFormat="1" applyFont="1" applyFill="1"/>
    <xf numFmtId="164" fontId="0" fillId="3" borderId="1" xfId="1" applyNumberFormat="1" applyFont="1" applyFill="1" applyBorder="1"/>
    <xf numFmtId="164" fontId="0" fillId="3" borderId="2" xfId="1" applyNumberFormat="1" applyFont="1" applyFill="1" applyBorder="1"/>
    <xf numFmtId="164" fontId="0" fillId="3" borderId="2" xfId="0" applyNumberFormat="1" applyFill="1" applyBorder="1"/>
    <xf numFmtId="43" fontId="0" fillId="3" borderId="2" xfId="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F182-42DE-4178-BE3B-2498C0C76CCC}">
  <dimension ref="A1:T54"/>
  <sheetViews>
    <sheetView tabSelected="1" workbookViewId="0">
      <pane xSplit="1" ySplit="1" topLeftCell="E13" activePane="bottomRight" state="frozen"/>
      <selection pane="topRight" activeCell="B1" sqref="B1"/>
      <selection pane="bottomLeft" activeCell="A2" sqref="A2"/>
      <selection pane="bottomRight" activeCell="P15" sqref="P15"/>
    </sheetView>
  </sheetViews>
  <sheetFormatPr defaultRowHeight="15" x14ac:dyDescent="0.25"/>
  <cols>
    <col min="1" max="1" width="25.5703125" customWidth="1"/>
    <col min="2" max="6" width="13.28515625" bestFit="1" customWidth="1"/>
    <col min="7" max="12" width="10.5703125" bestFit="1" customWidth="1"/>
    <col min="13" max="13" width="3.140625" customWidth="1"/>
    <col min="20" max="20" width="10.5703125" style="17" bestFit="1" customWidth="1"/>
  </cols>
  <sheetData>
    <row r="1" spans="1:20" x14ac:dyDescent="0.25">
      <c r="B1" t="s">
        <v>0</v>
      </c>
      <c r="C1" t="s">
        <v>1</v>
      </c>
      <c r="D1" t="s">
        <v>2</v>
      </c>
      <c r="E1" t="s">
        <v>3</v>
      </c>
      <c r="F1" t="s">
        <v>4</v>
      </c>
      <c r="G1" t="s">
        <v>5</v>
      </c>
      <c r="H1" t="s">
        <v>6</v>
      </c>
      <c r="I1" t="s">
        <v>7</v>
      </c>
      <c r="J1" t="s">
        <v>8</v>
      </c>
      <c r="K1" t="s">
        <v>9</v>
      </c>
      <c r="L1" t="s">
        <v>10</v>
      </c>
      <c r="N1" s="17" t="s">
        <v>52</v>
      </c>
      <c r="O1" s="17"/>
      <c r="P1" s="17" t="s">
        <v>53</v>
      </c>
      <c r="Q1" s="17" t="s">
        <v>54</v>
      </c>
      <c r="R1" s="17" t="s">
        <v>55</v>
      </c>
      <c r="S1" s="17" t="s">
        <v>56</v>
      </c>
      <c r="T1" s="17" t="s">
        <v>57</v>
      </c>
    </row>
    <row r="2" spans="1:20" x14ac:dyDescent="0.25">
      <c r="A2" s="1" t="s">
        <v>11</v>
      </c>
    </row>
    <row r="3" spans="1:20" x14ac:dyDescent="0.25">
      <c r="A3" t="s">
        <v>12</v>
      </c>
    </row>
    <row r="4" spans="1:20" x14ac:dyDescent="0.25">
      <c r="A4" t="s">
        <v>13</v>
      </c>
      <c r="B4" s="2">
        <f>56+160</f>
        <v>216</v>
      </c>
      <c r="C4" s="2">
        <f>55+161</f>
        <v>216</v>
      </c>
      <c r="D4" s="2">
        <f>+C4</f>
        <v>216</v>
      </c>
      <c r="E4" s="2">
        <f>57+161</f>
        <v>218</v>
      </c>
      <c r="F4" s="2">
        <f>55+161</f>
        <v>216</v>
      </c>
      <c r="G4" s="2">
        <f t="shared" ref="G4:L4" si="0">+F4</f>
        <v>216</v>
      </c>
      <c r="H4" s="2">
        <f t="shared" si="0"/>
        <v>216</v>
      </c>
      <c r="I4" s="2">
        <f t="shared" si="0"/>
        <v>216</v>
      </c>
      <c r="J4" s="2">
        <f t="shared" si="0"/>
        <v>216</v>
      </c>
      <c r="K4" s="2">
        <f t="shared" si="0"/>
        <v>216</v>
      </c>
      <c r="L4" s="2">
        <f t="shared" si="0"/>
        <v>216</v>
      </c>
      <c r="M4" s="2"/>
      <c r="T4" s="18">
        <f>SUM(L4:S4)</f>
        <v>216</v>
      </c>
    </row>
    <row r="5" spans="1:20" x14ac:dyDescent="0.25">
      <c r="A5" t="s">
        <v>14</v>
      </c>
      <c r="B5" s="2">
        <v>350</v>
      </c>
      <c r="C5" s="2">
        <v>350</v>
      </c>
      <c r="D5" s="2">
        <v>350</v>
      </c>
      <c r="E5" s="2">
        <v>350</v>
      </c>
      <c r="F5" s="2">
        <v>350</v>
      </c>
      <c r="G5" s="2">
        <v>350</v>
      </c>
      <c r="H5" s="2">
        <v>350</v>
      </c>
      <c r="I5" s="2">
        <v>350</v>
      </c>
      <c r="J5" s="2">
        <v>350</v>
      </c>
      <c r="K5" s="2">
        <v>350</v>
      </c>
      <c r="L5" s="2">
        <v>350</v>
      </c>
      <c r="M5" s="2"/>
      <c r="T5" s="18">
        <f t="shared" ref="T5:T33" si="1">SUM(L5:S5)</f>
        <v>350</v>
      </c>
    </row>
    <row r="6" spans="1:20" x14ac:dyDescent="0.25">
      <c r="A6" t="s">
        <v>15</v>
      </c>
      <c r="B6" s="2">
        <v>1784083.52</v>
      </c>
      <c r="C6" s="2">
        <v>1784083.52</v>
      </c>
      <c r="D6" s="2">
        <v>1784083.52</v>
      </c>
      <c r="E6" s="2">
        <v>1784083.52</v>
      </c>
      <c r="F6" s="2">
        <v>1784083.52</v>
      </c>
      <c r="G6" s="2">
        <v>1784083.52</v>
      </c>
      <c r="H6" s="2">
        <v>1784083.52</v>
      </c>
      <c r="I6" s="2">
        <v>1784083.52</v>
      </c>
      <c r="J6" s="2">
        <v>1784083.52</v>
      </c>
      <c r="K6" s="2">
        <v>1784083.52</v>
      </c>
      <c r="L6" s="2">
        <v>1784083.52</v>
      </c>
      <c r="M6" s="2"/>
      <c r="T6" s="18">
        <f t="shared" si="1"/>
        <v>1784083.52</v>
      </c>
    </row>
    <row r="7" spans="1:20" ht="15.75" thickBot="1" x14ac:dyDescent="0.3">
      <c r="A7" t="s">
        <v>16</v>
      </c>
      <c r="B7" s="3">
        <f>SUM(B4:B6)</f>
        <v>1784649.52</v>
      </c>
      <c r="C7" s="3">
        <f>SUM(C4:C6)</f>
        <v>1784649.52</v>
      </c>
      <c r="D7" s="3">
        <f t="shared" ref="D7:L7" si="2">SUM(D4:D6)</f>
        <v>1784649.52</v>
      </c>
      <c r="E7" s="3">
        <f t="shared" si="2"/>
        <v>1784651.52</v>
      </c>
      <c r="F7" s="3">
        <f t="shared" si="2"/>
        <v>1784649.52</v>
      </c>
      <c r="G7" s="3">
        <f t="shared" si="2"/>
        <v>1784649.52</v>
      </c>
      <c r="H7" s="3">
        <f t="shared" si="2"/>
        <v>1784649.52</v>
      </c>
      <c r="I7" s="3">
        <f t="shared" si="2"/>
        <v>1784649.52</v>
      </c>
      <c r="J7" s="3">
        <f t="shared" si="2"/>
        <v>1784649.52</v>
      </c>
      <c r="K7" s="3">
        <f t="shared" si="2"/>
        <v>1784649.52</v>
      </c>
      <c r="L7" s="3">
        <f t="shared" si="2"/>
        <v>1784649.52</v>
      </c>
      <c r="M7" s="13"/>
      <c r="T7" s="19">
        <f t="shared" si="1"/>
        <v>1784649.52</v>
      </c>
    </row>
    <row r="8" spans="1:20" x14ac:dyDescent="0.25">
      <c r="B8" s="2"/>
      <c r="C8" s="2"/>
      <c r="D8" s="2"/>
      <c r="E8" s="2"/>
      <c r="F8" s="2"/>
      <c r="G8" s="2"/>
      <c r="H8" s="2"/>
      <c r="I8" s="2"/>
      <c r="J8" s="2"/>
      <c r="K8" s="2"/>
      <c r="L8" s="2"/>
      <c r="M8" s="2"/>
      <c r="T8" s="18">
        <f t="shared" si="1"/>
        <v>0</v>
      </c>
    </row>
    <row r="9" spans="1:20" x14ac:dyDescent="0.25">
      <c r="A9" t="s">
        <v>17</v>
      </c>
      <c r="B9" s="2"/>
      <c r="C9" s="2"/>
      <c r="D9" s="2"/>
      <c r="E9" s="2"/>
      <c r="F9" s="2"/>
      <c r="G9" s="2"/>
      <c r="H9" s="2"/>
      <c r="I9" s="2"/>
      <c r="J9" s="2"/>
      <c r="K9" s="2"/>
      <c r="L9" s="2"/>
      <c r="M9" s="2"/>
      <c r="T9" s="18">
        <f t="shared" si="1"/>
        <v>0</v>
      </c>
    </row>
    <row r="10" spans="1:20" x14ac:dyDescent="0.25">
      <c r="A10" t="s">
        <v>18</v>
      </c>
      <c r="B10" s="2">
        <v>1030</v>
      </c>
      <c r="C10" s="2">
        <v>379.85</v>
      </c>
      <c r="D10" s="2">
        <v>2689.85</v>
      </c>
      <c r="E10" s="2">
        <v>2045</v>
      </c>
      <c r="F10" s="2">
        <v>-131</v>
      </c>
      <c r="G10" s="2">
        <f>+F10</f>
        <v>-131</v>
      </c>
      <c r="H10" s="2">
        <f t="shared" ref="H10:L10" si="3">+G10</f>
        <v>-131</v>
      </c>
      <c r="I10" s="2">
        <f t="shared" si="3"/>
        <v>-131</v>
      </c>
      <c r="J10" s="2">
        <f t="shared" si="3"/>
        <v>-131</v>
      </c>
      <c r="K10" s="2">
        <f t="shared" si="3"/>
        <v>-131</v>
      </c>
      <c r="L10" s="2">
        <f t="shared" si="3"/>
        <v>-131</v>
      </c>
      <c r="M10" s="2"/>
      <c r="N10" s="2"/>
      <c r="T10" s="18">
        <f t="shared" si="1"/>
        <v>-131</v>
      </c>
    </row>
    <row r="11" spans="1:20" ht="15.75" thickBot="1" x14ac:dyDescent="0.3">
      <c r="A11" t="s">
        <v>19</v>
      </c>
      <c r="B11" s="3">
        <f>SUM(B9:B10)</f>
        <v>1030</v>
      </c>
      <c r="C11" s="3">
        <f t="shared" ref="C11:L11" si="4">SUM(C9:C10)</f>
        <v>379.85</v>
      </c>
      <c r="D11" s="3">
        <f t="shared" si="4"/>
        <v>2689.85</v>
      </c>
      <c r="E11" s="3">
        <f t="shared" si="4"/>
        <v>2045</v>
      </c>
      <c r="F11" s="3">
        <f t="shared" si="4"/>
        <v>-131</v>
      </c>
      <c r="G11" s="3">
        <f t="shared" si="4"/>
        <v>-131</v>
      </c>
      <c r="H11" s="3">
        <f t="shared" si="4"/>
        <v>-131</v>
      </c>
      <c r="I11" s="3">
        <f t="shared" si="4"/>
        <v>-131</v>
      </c>
      <c r="J11" s="3">
        <f t="shared" si="4"/>
        <v>-131</v>
      </c>
      <c r="K11" s="3">
        <f t="shared" si="4"/>
        <v>-131</v>
      </c>
      <c r="L11" s="3">
        <f t="shared" si="4"/>
        <v>-131</v>
      </c>
      <c r="M11" s="13"/>
      <c r="T11" s="19">
        <f t="shared" si="1"/>
        <v>-131</v>
      </c>
    </row>
    <row r="12" spans="1:20" x14ac:dyDescent="0.25">
      <c r="B12" s="2"/>
      <c r="C12" s="2"/>
      <c r="D12" s="2"/>
      <c r="E12" s="2"/>
      <c r="F12" s="2"/>
      <c r="G12" s="2"/>
      <c r="H12" s="2"/>
      <c r="I12" s="2"/>
      <c r="J12" s="2"/>
      <c r="K12" s="2"/>
      <c r="L12" s="2"/>
      <c r="M12" s="2"/>
      <c r="T12" s="18">
        <f t="shared" si="1"/>
        <v>0</v>
      </c>
    </row>
    <row r="13" spans="1:20" ht="15.75" thickBot="1" x14ac:dyDescent="0.3">
      <c r="A13" t="s">
        <v>20</v>
      </c>
      <c r="B13" s="4">
        <f>+B7-B11</f>
        <v>1783619.52</v>
      </c>
      <c r="C13" s="4">
        <f t="shared" ref="C13:L13" si="5">+C7-C11</f>
        <v>1784269.67</v>
      </c>
      <c r="D13" s="4">
        <f t="shared" si="5"/>
        <v>1781959.67</v>
      </c>
      <c r="E13" s="4">
        <f t="shared" si="5"/>
        <v>1782606.52</v>
      </c>
      <c r="F13" s="4">
        <f t="shared" si="5"/>
        <v>1784780.52</v>
      </c>
      <c r="G13" s="4">
        <f t="shared" si="5"/>
        <v>1784780.52</v>
      </c>
      <c r="H13" s="4">
        <f t="shared" si="5"/>
        <v>1784780.52</v>
      </c>
      <c r="I13" s="4">
        <f t="shared" si="5"/>
        <v>1784780.52</v>
      </c>
      <c r="J13" s="4">
        <f t="shared" si="5"/>
        <v>1784780.52</v>
      </c>
      <c r="K13" s="4">
        <f t="shared" si="5"/>
        <v>1784780.52</v>
      </c>
      <c r="L13" s="4">
        <f t="shared" si="5"/>
        <v>1784780.52</v>
      </c>
      <c r="M13" s="13"/>
      <c r="T13" s="20">
        <f t="shared" si="1"/>
        <v>1784780.52</v>
      </c>
    </row>
    <row r="14" spans="1:20" ht="15.75" thickTop="1" x14ac:dyDescent="0.25">
      <c r="T14" s="17">
        <f t="shared" si="1"/>
        <v>0</v>
      </c>
    </row>
    <row r="15" spans="1:20" x14ac:dyDescent="0.25">
      <c r="A15" t="s">
        <v>21</v>
      </c>
      <c r="T15" s="17">
        <f t="shared" si="1"/>
        <v>0</v>
      </c>
    </row>
    <row r="16" spans="1:20" ht="15.75" thickBot="1" x14ac:dyDescent="0.3">
      <c r="B16" s="5">
        <f>+B13</f>
        <v>1783619.52</v>
      </c>
      <c r="C16" s="5">
        <f t="shared" ref="C16:L16" si="6">+C13</f>
        <v>1784269.67</v>
      </c>
      <c r="D16" s="5">
        <f t="shared" si="6"/>
        <v>1781959.67</v>
      </c>
      <c r="E16" s="5">
        <f t="shared" si="6"/>
        <v>1782606.52</v>
      </c>
      <c r="F16" s="5">
        <f t="shared" si="6"/>
        <v>1784780.52</v>
      </c>
      <c r="G16" s="5">
        <f t="shared" si="6"/>
        <v>1784780.52</v>
      </c>
      <c r="H16" s="5">
        <f t="shared" si="6"/>
        <v>1784780.52</v>
      </c>
      <c r="I16" s="5">
        <f t="shared" si="6"/>
        <v>1784780.52</v>
      </c>
      <c r="J16" s="5">
        <f t="shared" si="6"/>
        <v>1784780.52</v>
      </c>
      <c r="K16" s="5">
        <f t="shared" si="6"/>
        <v>1784780.52</v>
      </c>
      <c r="L16" s="5">
        <f t="shared" si="6"/>
        <v>1784780.52</v>
      </c>
      <c r="M16" s="14"/>
      <c r="T16" s="21">
        <f t="shared" si="1"/>
        <v>1784780.52</v>
      </c>
    </row>
    <row r="17" spans="1:20" ht="15.75" thickTop="1" x14ac:dyDescent="0.25">
      <c r="C17" s="6"/>
      <c r="D17" s="6"/>
      <c r="E17" s="6"/>
      <c r="F17" s="6"/>
      <c r="T17" s="17">
        <f t="shared" si="1"/>
        <v>0</v>
      </c>
    </row>
    <row r="18" spans="1:20" x14ac:dyDescent="0.25">
      <c r="A18" s="1" t="s">
        <v>22</v>
      </c>
      <c r="T18" s="17">
        <f t="shared" si="1"/>
        <v>0</v>
      </c>
    </row>
    <row r="19" spans="1:20" x14ac:dyDescent="0.25">
      <c r="A19" t="s">
        <v>23</v>
      </c>
      <c r="B19">
        <v>4</v>
      </c>
      <c r="C19">
        <v>0</v>
      </c>
      <c r="E19">
        <v>1084</v>
      </c>
      <c r="T19" s="17">
        <f t="shared" si="1"/>
        <v>0</v>
      </c>
    </row>
    <row r="20" spans="1:20" x14ac:dyDescent="0.25">
      <c r="T20" s="17">
        <f t="shared" si="1"/>
        <v>0</v>
      </c>
    </row>
    <row r="21" spans="1:20" x14ac:dyDescent="0.25">
      <c r="A21" t="s">
        <v>24</v>
      </c>
      <c r="C21">
        <v>800</v>
      </c>
      <c r="E21">
        <v>112</v>
      </c>
      <c r="F21">
        <v>2556</v>
      </c>
      <c r="T21" s="17">
        <f t="shared" si="1"/>
        <v>0</v>
      </c>
    </row>
    <row r="22" spans="1:20" x14ac:dyDescent="0.25">
      <c r="T22" s="17">
        <f t="shared" si="1"/>
        <v>0</v>
      </c>
    </row>
    <row r="23" spans="1:20" ht="15.75" thickBot="1" x14ac:dyDescent="0.3">
      <c r="A23" t="s">
        <v>25</v>
      </c>
      <c r="B23" s="3">
        <f>+B19+B21</f>
        <v>4</v>
      </c>
      <c r="C23" s="3">
        <f t="shared" ref="C23:L23" si="7">+C19+C21</f>
        <v>800</v>
      </c>
      <c r="D23" s="3">
        <f t="shared" si="7"/>
        <v>0</v>
      </c>
      <c r="E23" s="3">
        <f t="shared" si="7"/>
        <v>1196</v>
      </c>
      <c r="F23" s="3">
        <f t="shared" si="7"/>
        <v>2556</v>
      </c>
      <c r="G23" s="3">
        <f t="shared" si="7"/>
        <v>0</v>
      </c>
      <c r="H23" s="3">
        <f t="shared" si="7"/>
        <v>0</v>
      </c>
      <c r="I23" s="3">
        <f t="shared" si="7"/>
        <v>0</v>
      </c>
      <c r="J23" s="3">
        <f t="shared" si="7"/>
        <v>0</v>
      </c>
      <c r="K23" s="3">
        <f t="shared" si="7"/>
        <v>0</v>
      </c>
      <c r="L23" s="3">
        <f t="shared" si="7"/>
        <v>0</v>
      </c>
      <c r="M23" s="13"/>
      <c r="T23" s="19">
        <f t="shared" si="1"/>
        <v>0</v>
      </c>
    </row>
    <row r="24" spans="1:20" x14ac:dyDescent="0.25">
      <c r="T24" s="17">
        <f t="shared" si="1"/>
        <v>0</v>
      </c>
    </row>
    <row r="25" spans="1:20" x14ac:dyDescent="0.25">
      <c r="A25" t="s">
        <v>26</v>
      </c>
      <c r="T25" s="17">
        <f t="shared" si="1"/>
        <v>0</v>
      </c>
    </row>
    <row r="26" spans="1:20" x14ac:dyDescent="0.25">
      <c r="A26" t="s">
        <v>27</v>
      </c>
      <c r="D26">
        <v>2310</v>
      </c>
      <c r="E26">
        <v>550</v>
      </c>
      <c r="T26" s="17">
        <f t="shared" si="1"/>
        <v>0</v>
      </c>
    </row>
    <row r="27" spans="1:20" x14ac:dyDescent="0.25">
      <c r="A27" t="s">
        <v>28</v>
      </c>
      <c r="C27">
        <v>150</v>
      </c>
      <c r="F27">
        <v>380</v>
      </c>
      <c r="T27" s="17">
        <f t="shared" si="1"/>
        <v>0</v>
      </c>
    </row>
    <row r="28" spans="1:20" x14ac:dyDescent="0.25">
      <c r="A28" t="s">
        <v>29</v>
      </c>
      <c r="B28">
        <v>19</v>
      </c>
      <c r="T28" s="17">
        <f t="shared" si="1"/>
        <v>0</v>
      </c>
    </row>
    <row r="29" spans="1:20" ht="15.75" thickBot="1" x14ac:dyDescent="0.3">
      <c r="A29" t="s">
        <v>30</v>
      </c>
      <c r="B29" s="3">
        <f>SUM(B26:B28)</f>
        <v>19</v>
      </c>
      <c r="C29" s="3">
        <f t="shared" ref="C29:L29" si="8">SUM(C26:C28)</f>
        <v>150</v>
      </c>
      <c r="D29" s="3">
        <f t="shared" si="8"/>
        <v>2310</v>
      </c>
      <c r="E29" s="3">
        <f t="shared" si="8"/>
        <v>550</v>
      </c>
      <c r="F29" s="3">
        <f t="shared" si="8"/>
        <v>380</v>
      </c>
      <c r="G29" s="3">
        <f t="shared" si="8"/>
        <v>0</v>
      </c>
      <c r="H29" s="3">
        <f t="shared" si="8"/>
        <v>0</v>
      </c>
      <c r="I29" s="3">
        <f t="shared" si="8"/>
        <v>0</v>
      </c>
      <c r="J29" s="3">
        <f t="shared" si="8"/>
        <v>0</v>
      </c>
      <c r="K29" s="3">
        <f t="shared" si="8"/>
        <v>0</v>
      </c>
      <c r="L29" s="3">
        <f t="shared" si="8"/>
        <v>0</v>
      </c>
      <c r="M29" s="13"/>
      <c r="T29" s="19">
        <f t="shared" si="1"/>
        <v>0</v>
      </c>
    </row>
    <row r="30" spans="1:20" x14ac:dyDescent="0.25">
      <c r="T30" s="17">
        <f t="shared" si="1"/>
        <v>0</v>
      </c>
    </row>
    <row r="31" spans="1:20" ht="45.75" thickBot="1" x14ac:dyDescent="0.3">
      <c r="A31" s="7" t="s">
        <v>31</v>
      </c>
      <c r="B31" s="5">
        <f>+B23-B29</f>
        <v>-15</v>
      </c>
      <c r="C31" s="5">
        <f t="shared" ref="C31:L31" si="9">+C23-C29</f>
        <v>650</v>
      </c>
      <c r="D31" s="5">
        <f t="shared" si="9"/>
        <v>-2310</v>
      </c>
      <c r="E31" s="5">
        <f t="shared" si="9"/>
        <v>646</v>
      </c>
      <c r="F31" s="5">
        <f t="shared" si="9"/>
        <v>2176</v>
      </c>
      <c r="G31" s="5">
        <f t="shared" si="9"/>
        <v>0</v>
      </c>
      <c r="H31" s="5">
        <f t="shared" si="9"/>
        <v>0</v>
      </c>
      <c r="I31" s="5">
        <f t="shared" si="9"/>
        <v>0</v>
      </c>
      <c r="J31" s="5">
        <f t="shared" si="9"/>
        <v>0</v>
      </c>
      <c r="K31" s="5">
        <f t="shared" si="9"/>
        <v>0</v>
      </c>
      <c r="L31" s="5">
        <f t="shared" si="9"/>
        <v>0</v>
      </c>
      <c r="M31" s="14"/>
      <c r="T31" s="21">
        <f t="shared" si="1"/>
        <v>0</v>
      </c>
    </row>
    <row r="32" spans="1:20" ht="15.75" thickTop="1" x14ac:dyDescent="0.25">
      <c r="A32" t="s">
        <v>32</v>
      </c>
      <c r="B32">
        <v>-1245</v>
      </c>
      <c r="T32" s="17">
        <f t="shared" si="1"/>
        <v>0</v>
      </c>
    </row>
    <row r="33" spans="1:20" ht="30.75" thickBot="1" x14ac:dyDescent="0.3">
      <c r="A33" s="7" t="s">
        <v>33</v>
      </c>
      <c r="B33" s="5">
        <f>SUM(B31:B32)</f>
        <v>-1260</v>
      </c>
      <c r="C33" s="5">
        <f t="shared" ref="C33:L33" si="10">SUM(C31:C32)</f>
        <v>650</v>
      </c>
      <c r="D33" s="5">
        <f t="shared" si="10"/>
        <v>-2310</v>
      </c>
      <c r="E33" s="5">
        <f t="shared" si="10"/>
        <v>646</v>
      </c>
      <c r="F33" s="5">
        <f t="shared" si="10"/>
        <v>2176</v>
      </c>
      <c r="G33" s="5">
        <f t="shared" si="10"/>
        <v>0</v>
      </c>
      <c r="H33" s="5">
        <f t="shared" si="10"/>
        <v>0</v>
      </c>
      <c r="I33" s="5">
        <f t="shared" si="10"/>
        <v>0</v>
      </c>
      <c r="J33" s="5">
        <f t="shared" si="10"/>
        <v>0</v>
      </c>
      <c r="K33" s="5">
        <f t="shared" si="10"/>
        <v>0</v>
      </c>
      <c r="L33" s="5">
        <f t="shared" si="10"/>
        <v>0</v>
      </c>
      <c r="M33" s="14"/>
      <c r="T33" s="21">
        <f t="shared" si="1"/>
        <v>0</v>
      </c>
    </row>
    <row r="34" spans="1:20" ht="15.75" thickTop="1" x14ac:dyDescent="0.25"/>
    <row r="36" spans="1:20" x14ac:dyDescent="0.25">
      <c r="A36" t="s">
        <v>34</v>
      </c>
    </row>
    <row r="37" spans="1:20" x14ac:dyDescent="0.25">
      <c r="A37" t="s">
        <v>35</v>
      </c>
      <c r="B37">
        <v>923701.2</v>
      </c>
      <c r="C37">
        <v>924023.48</v>
      </c>
      <c r="D37" s="8">
        <v>922827.2</v>
      </c>
      <c r="E37">
        <v>923159.29</v>
      </c>
      <c r="F37">
        <v>924240.38</v>
      </c>
    </row>
    <row r="38" spans="1:20" x14ac:dyDescent="0.25">
      <c r="A38" t="s">
        <v>36</v>
      </c>
      <c r="B38">
        <v>859918.71</v>
      </c>
      <c r="C38">
        <v>860246.34</v>
      </c>
      <c r="D38" s="8">
        <v>859132.62</v>
      </c>
      <c r="E38">
        <v>859445.63</v>
      </c>
      <c r="F38">
        <v>860540.29</v>
      </c>
    </row>
    <row r="39" spans="1:20" ht="15.75" thickBot="1" x14ac:dyDescent="0.3">
      <c r="B39" s="9">
        <f t="shared" ref="B39:C39" si="11">SUM(B37:B38)</f>
        <v>1783619.91</v>
      </c>
      <c r="C39" s="9">
        <f t="shared" si="11"/>
        <v>1784269.8199999998</v>
      </c>
      <c r="D39" s="9">
        <f>SUM(D37:D38)</f>
        <v>1781959.8199999998</v>
      </c>
      <c r="E39" s="9">
        <f t="shared" ref="E39:K39" si="12">SUM(E37:E38)</f>
        <v>1782604.92</v>
      </c>
      <c r="F39" s="9">
        <f t="shared" si="12"/>
        <v>1784780.67</v>
      </c>
      <c r="G39" s="9">
        <f t="shared" si="12"/>
        <v>0</v>
      </c>
      <c r="H39" s="9">
        <f t="shared" si="12"/>
        <v>0</v>
      </c>
      <c r="I39" s="9">
        <f t="shared" si="12"/>
        <v>0</v>
      </c>
      <c r="J39" s="9">
        <f t="shared" si="12"/>
        <v>0</v>
      </c>
      <c r="K39" s="9">
        <f t="shared" si="12"/>
        <v>0</v>
      </c>
      <c r="L39" s="9">
        <f>SUM(L37:L38)</f>
        <v>0</v>
      </c>
      <c r="M39" s="15"/>
      <c r="T39" s="22"/>
    </row>
    <row r="40" spans="1:20" ht="15.75" thickTop="1" x14ac:dyDescent="0.25">
      <c r="B40" s="6">
        <f t="shared" ref="B40:C40" si="13">+B39-B16</f>
        <v>0.38999999989755452</v>
      </c>
      <c r="C40" s="6">
        <f t="shared" si="13"/>
        <v>0.14999999990686774</v>
      </c>
      <c r="D40" s="6">
        <f>+D39-D16</f>
        <v>0.14999999990686774</v>
      </c>
      <c r="E40" s="10">
        <f t="shared" ref="E40:F40" si="14">+E39-E16</f>
        <v>-1.6000000000931323</v>
      </c>
      <c r="F40" s="6">
        <f t="shared" si="14"/>
        <v>0.14999999990686774</v>
      </c>
      <c r="G40" s="6"/>
    </row>
    <row r="41" spans="1:20" x14ac:dyDescent="0.25">
      <c r="A41" t="s">
        <v>37</v>
      </c>
    </row>
    <row r="42" spans="1:20" x14ac:dyDescent="0.25">
      <c r="A42" s="11">
        <v>1</v>
      </c>
      <c r="B42" s="12" t="s">
        <v>43</v>
      </c>
      <c r="C42" s="12"/>
      <c r="D42" s="12"/>
      <c r="E42" s="12"/>
      <c r="F42" s="12"/>
      <c r="G42" s="12"/>
      <c r="H42" s="12"/>
      <c r="I42" s="12"/>
      <c r="J42" s="12"/>
      <c r="K42" s="12"/>
      <c r="L42" s="12"/>
      <c r="M42" s="16"/>
      <c r="N42" t="s">
        <v>42</v>
      </c>
    </row>
    <row r="43" spans="1:20" ht="60" customHeight="1" x14ac:dyDescent="0.25">
      <c r="A43" s="11">
        <v>2</v>
      </c>
      <c r="B43" s="12" t="s">
        <v>47</v>
      </c>
      <c r="C43" s="12"/>
      <c r="D43" s="12"/>
      <c r="E43" s="12"/>
      <c r="F43" s="12"/>
      <c r="G43" s="12"/>
      <c r="H43" s="12"/>
      <c r="I43" s="12"/>
      <c r="J43" s="12"/>
      <c r="K43" s="12"/>
      <c r="L43" s="12"/>
      <c r="M43" s="16"/>
    </row>
    <row r="44" spans="1:20" ht="27.75" customHeight="1" x14ac:dyDescent="0.25">
      <c r="A44" s="11">
        <v>3</v>
      </c>
      <c r="B44" s="12" t="s">
        <v>44</v>
      </c>
      <c r="C44" s="12"/>
      <c r="D44" s="12"/>
      <c r="E44" s="12"/>
      <c r="F44" s="12"/>
      <c r="G44" s="12"/>
      <c r="H44" s="12"/>
      <c r="I44" s="12"/>
      <c r="J44" s="12"/>
      <c r="K44" s="12"/>
      <c r="L44" s="12"/>
      <c r="M44" s="16"/>
    </row>
    <row r="45" spans="1:20" ht="60" customHeight="1" x14ac:dyDescent="0.25">
      <c r="A45" s="11">
        <v>4</v>
      </c>
      <c r="B45" s="12" t="s">
        <v>45</v>
      </c>
      <c r="C45" s="12"/>
      <c r="D45" s="12"/>
      <c r="E45" s="12"/>
      <c r="F45" s="12"/>
      <c r="G45" s="12"/>
      <c r="H45" s="12"/>
      <c r="I45" s="12"/>
      <c r="J45" s="12"/>
      <c r="K45" s="12"/>
      <c r="L45" s="12"/>
      <c r="M45" s="16"/>
    </row>
    <row r="46" spans="1:20" ht="57" customHeight="1" x14ac:dyDescent="0.25">
      <c r="A46" s="11">
        <v>5</v>
      </c>
      <c r="B46" s="12" t="s">
        <v>46</v>
      </c>
      <c r="C46" s="12"/>
      <c r="D46" s="12"/>
      <c r="E46" s="12"/>
      <c r="F46" s="12"/>
      <c r="G46" s="12"/>
      <c r="H46" s="12"/>
      <c r="I46" s="12"/>
      <c r="J46" s="12"/>
      <c r="K46" s="12"/>
      <c r="L46" s="12"/>
      <c r="M46" s="16"/>
    </row>
    <row r="47" spans="1:20" ht="45.75" customHeight="1" x14ac:dyDescent="0.25">
      <c r="A47" s="11">
        <v>4</v>
      </c>
      <c r="B47" s="12" t="s">
        <v>48</v>
      </c>
      <c r="C47" s="12"/>
      <c r="D47" s="12"/>
      <c r="E47" s="12"/>
      <c r="F47" s="12"/>
      <c r="G47" s="12"/>
      <c r="H47" s="12"/>
      <c r="I47" s="12"/>
      <c r="J47" s="12"/>
      <c r="K47" s="12"/>
      <c r="L47" s="12"/>
      <c r="M47" s="16"/>
    </row>
    <row r="48" spans="1:20" ht="44.25" customHeight="1" x14ac:dyDescent="0.25">
      <c r="A48" s="11">
        <v>5</v>
      </c>
      <c r="B48" s="12" t="s">
        <v>38</v>
      </c>
      <c r="C48" s="12"/>
      <c r="D48" s="12"/>
      <c r="E48" s="12"/>
      <c r="F48" s="12"/>
      <c r="G48" s="12"/>
      <c r="H48" s="12"/>
      <c r="I48" s="12"/>
      <c r="J48" s="12"/>
      <c r="K48" s="12"/>
      <c r="L48" s="12"/>
      <c r="M48" s="16"/>
    </row>
    <row r="49" spans="1:13" ht="46.5" customHeight="1" x14ac:dyDescent="0.25">
      <c r="A49" s="11">
        <v>6</v>
      </c>
      <c r="B49" s="12" t="s">
        <v>49</v>
      </c>
      <c r="C49" s="12"/>
      <c r="D49" s="12"/>
      <c r="E49" s="12"/>
      <c r="F49" s="12"/>
      <c r="G49" s="12"/>
      <c r="H49" s="12"/>
      <c r="I49" s="12"/>
      <c r="J49" s="12"/>
      <c r="K49" s="12"/>
      <c r="L49" s="12"/>
      <c r="M49" s="16"/>
    </row>
    <row r="50" spans="1:13" ht="75" customHeight="1" x14ac:dyDescent="0.25">
      <c r="A50" s="11">
        <v>7</v>
      </c>
      <c r="B50" s="12" t="s">
        <v>50</v>
      </c>
      <c r="C50" s="12"/>
      <c r="D50" s="12"/>
      <c r="E50" s="12"/>
      <c r="F50" s="12"/>
      <c r="G50" s="12"/>
      <c r="H50" s="12"/>
      <c r="I50" s="12"/>
      <c r="J50" s="12"/>
      <c r="K50" s="12"/>
      <c r="L50" s="12"/>
      <c r="M50" s="16"/>
    </row>
    <row r="51" spans="1:13" ht="44.25" customHeight="1" x14ac:dyDescent="0.25">
      <c r="A51" s="11">
        <v>8</v>
      </c>
      <c r="B51" s="12" t="s">
        <v>39</v>
      </c>
      <c r="C51" s="12"/>
      <c r="D51" s="12"/>
      <c r="E51" s="12"/>
      <c r="F51" s="12"/>
      <c r="G51" s="12"/>
      <c r="H51" s="12"/>
      <c r="I51" s="12"/>
      <c r="J51" s="12"/>
      <c r="K51" s="12"/>
      <c r="L51" s="12"/>
      <c r="M51" s="16"/>
    </row>
    <row r="52" spans="1:13" ht="53.25" customHeight="1" x14ac:dyDescent="0.25">
      <c r="A52" s="11">
        <v>9</v>
      </c>
      <c r="B52" s="12" t="s">
        <v>51</v>
      </c>
      <c r="C52" s="12"/>
      <c r="D52" s="12"/>
      <c r="E52" s="12"/>
      <c r="F52" s="12"/>
      <c r="G52" s="12"/>
      <c r="H52" s="12"/>
      <c r="I52" s="12"/>
      <c r="J52" s="12"/>
      <c r="K52" s="12"/>
      <c r="L52" s="12"/>
      <c r="M52" s="16"/>
    </row>
    <row r="53" spans="1:13" ht="34.5" customHeight="1" x14ac:dyDescent="0.25">
      <c r="A53" s="11">
        <v>10</v>
      </c>
      <c r="B53" s="12" t="s">
        <v>40</v>
      </c>
      <c r="C53" s="12"/>
      <c r="D53" s="12"/>
      <c r="E53" s="12"/>
      <c r="F53" s="12"/>
      <c r="G53" s="12"/>
      <c r="H53" s="12"/>
      <c r="I53" s="12"/>
      <c r="J53" s="12"/>
      <c r="K53" s="12"/>
      <c r="L53" s="12"/>
      <c r="M53" s="16"/>
    </row>
    <row r="54" spans="1:13" ht="44.25" customHeight="1" x14ac:dyDescent="0.25">
      <c r="A54" s="11">
        <v>11</v>
      </c>
      <c r="B54" s="12" t="s">
        <v>41</v>
      </c>
      <c r="C54" s="12"/>
      <c r="D54" s="12"/>
      <c r="E54" s="12"/>
      <c r="F54" s="12"/>
      <c r="G54" s="12"/>
      <c r="H54" s="12"/>
      <c r="I54" s="12"/>
      <c r="J54" s="12"/>
      <c r="K54" s="12"/>
      <c r="L54" s="12"/>
      <c r="M54" s="16"/>
    </row>
  </sheetData>
  <mergeCells count="13">
    <mergeCell ref="B47:L47"/>
    <mergeCell ref="B42:L42"/>
    <mergeCell ref="B43:L43"/>
    <mergeCell ref="B44:L44"/>
    <mergeCell ref="B45:L45"/>
    <mergeCell ref="B46:L46"/>
    <mergeCell ref="B54:L54"/>
    <mergeCell ref="B48:L48"/>
    <mergeCell ref="B49:L49"/>
    <mergeCell ref="B50:L50"/>
    <mergeCell ref="B51:L51"/>
    <mergeCell ref="B52:L52"/>
    <mergeCell ref="B53:L53"/>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draft Super Fund ac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Lin</dc:creator>
  <cp:lastModifiedBy>Colin Lin</cp:lastModifiedBy>
  <dcterms:created xsi:type="dcterms:W3CDTF">2022-08-17T04:28:19Z</dcterms:created>
  <dcterms:modified xsi:type="dcterms:W3CDTF">2022-09-26T04:46:47Z</dcterms:modified>
</cp:coreProperties>
</file>