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sellaD’Orio–GreenF\Downloads\"/>
    </mc:Choice>
  </mc:AlternateContent>
  <xr:revisionPtr revIDLastSave="0" documentId="13_ncr:1_{6D77183E-5655-43AD-AC90-3E41E40AC9CF}" xr6:coauthVersionLast="47" xr6:coauthVersionMax="47" xr10:uidLastSave="{00000000-0000-0000-0000-000000000000}"/>
  <bookViews>
    <workbookView xWindow="7245" yWindow="945" windowWidth="16245" windowHeight="20445" xr2:uid="{1EA61384-2A81-4802-8D80-03200D41ED3B}"/>
  </bookViews>
  <sheets>
    <sheet name="G PROPERTY SALE REC" sheetId="1" r:id="rId1"/>
  </sheets>
  <externalReferences>
    <externalReference r:id="rId2"/>
  </externalReferences>
  <definedNames>
    <definedName name="Bank1">#REF!</definedName>
    <definedName name="Borrow">'[1]D1 BORROW COSTS'!#REF!</definedName>
    <definedName name="Contribute">#REF!</definedName>
    <definedName name="Depreciation">#REF!</definedName>
    <definedName name="Index">#REF!</definedName>
    <definedName name="Loan1">#REF!</definedName>
    <definedName name="Name">[1]HOME!$F$7</definedName>
    <definedName name="Notes">#REF!</definedName>
    <definedName name="Pension">#REF!</definedName>
    <definedName name="Queries">#REF!</definedName>
    <definedName name="Review">#REF!</definedName>
    <definedName name="Year">[1]HOME!#REF!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 l="1"/>
  <c r="C41" i="1"/>
  <c r="C40" i="1"/>
  <c r="C42" i="1"/>
  <c r="E39" i="1"/>
  <c r="E31" i="1"/>
  <c r="E21" i="1"/>
  <c r="E14" i="1"/>
  <c r="B1" i="1"/>
  <c r="E23" i="1" l="1"/>
  <c r="F31" i="1" s="1"/>
  <c r="F15" i="1"/>
  <c r="C34" i="1" s="1"/>
  <c r="C4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Gisella D’Orio – Green Frog Super</author>
  </authors>
  <commentList>
    <comment ref="D7" authorId="0" shapeId="0" xr:uid="{56EB7819-57A0-47B8-A123-34704E5049CA}">
      <text>
        <r>
          <rPr>
            <b/>
            <sz val="8"/>
            <color indexed="81"/>
            <rFont val="Tahoma"/>
            <family val="2"/>
          </rPr>
          <t>Column for referencing</t>
        </r>
      </text>
    </comment>
    <comment ref="C18" authorId="1" shapeId="0" xr:uid="{748CB412-6AB7-4197-9A5D-0348FD80E777}">
      <text>
        <r>
          <rPr>
            <sz val="9"/>
            <color indexed="81"/>
            <rFont val="Tahoma"/>
            <family val="2"/>
          </rPr>
          <t xml:space="preserve">Purchaser Allows less Vendor Allows less Cheques Paid for these items
</t>
        </r>
      </text>
    </comment>
    <comment ref="A27" authorId="0" shapeId="0" xr:uid="{EF357C6C-20F9-4052-A985-D34CE1BCAC89}">
      <text>
        <r>
          <rPr>
            <b/>
            <sz val="8"/>
            <color indexed="81"/>
            <rFont val="Tahoma"/>
            <family val="2"/>
          </rPr>
          <t>Date amount was paid</t>
        </r>
      </text>
    </comment>
    <comment ref="B27" authorId="0" shapeId="0" xr:uid="{46E57970-8650-435A-9AE1-26A7EE199B26}">
      <text>
        <r>
          <rPr>
            <b/>
            <sz val="8"/>
            <color indexed="81"/>
            <rFont val="Tahoma"/>
            <family val="2"/>
          </rPr>
          <t>Bank Account from which the payment was made</t>
        </r>
      </text>
    </comment>
    <comment ref="C27" authorId="0" shapeId="0" xr:uid="{080722B7-A8E9-4469-9410-4FE7FB6E1D9E}">
      <text>
        <r>
          <rPr>
            <b/>
            <sz val="8"/>
            <color indexed="81"/>
            <rFont val="Tahoma"/>
            <family val="2"/>
          </rPr>
          <t>Description of payment</t>
        </r>
      </text>
    </comment>
    <comment ref="E27" authorId="0" shapeId="0" xr:uid="{5A926514-6139-493C-91B0-DA378BEEDDD9}">
      <text>
        <r>
          <rPr>
            <b/>
            <sz val="8"/>
            <color indexed="81"/>
            <rFont val="Tahoma"/>
            <family val="2"/>
          </rPr>
          <t>Amount of Payment</t>
        </r>
      </text>
    </comment>
  </commentList>
</comments>
</file>

<file path=xl/sharedStrings.xml><?xml version="1.0" encoding="utf-8"?>
<sst xmlns="http://schemas.openxmlformats.org/spreadsheetml/2006/main" count="56" uniqueCount="49">
  <si>
    <t>Property Sale Reconciliation</t>
  </si>
  <si>
    <t>Property:</t>
  </si>
  <si>
    <t>30 Gordon St Armidale</t>
  </si>
  <si>
    <t>Contract Date:</t>
  </si>
  <si>
    <t>Settlement Date:</t>
  </si>
  <si>
    <t>REF's</t>
  </si>
  <si>
    <t>Sale Price</t>
  </si>
  <si>
    <t>E3.1</t>
  </si>
  <si>
    <t>Deposit</t>
  </si>
  <si>
    <t>^ contract price</t>
  </si>
  <si>
    <t>Agent Commission</t>
  </si>
  <si>
    <t>E4.1</t>
  </si>
  <si>
    <t>Mortgage Release Fee</t>
  </si>
  <si>
    <t>Land Tax Search</t>
  </si>
  <si>
    <t>Legal Fees</t>
  </si>
  <si>
    <t>Marketing Levy &amp; Advertising</t>
  </si>
  <si>
    <t>Settlement Agent Fee</t>
  </si>
  <si>
    <t>Total Capital Cost</t>
  </si>
  <si>
    <t>^ enter as negatives</t>
  </si>
  <si>
    <t>Adjustments on Sale</t>
  </si>
  <si>
    <t>Council Rates</t>
  </si>
  <si>
    <t>Water</t>
  </si>
  <si>
    <t>Water O/S</t>
  </si>
  <si>
    <t>Insurance</t>
  </si>
  <si>
    <t>^ seller's amounts are negative</t>
  </si>
  <si>
    <t>Amounts Paid &amp; Received for Sale</t>
  </si>
  <si>
    <t>NAB</t>
  </si>
  <si>
    <t>Conveyancing Payout</t>
  </si>
  <si>
    <t>Deposit less Commission</t>
  </si>
  <si>
    <t>Capital Gain Calculation</t>
  </si>
  <si>
    <t>Proceeds from Sale</t>
  </si>
  <si>
    <t>Add Div 43 2018</t>
  </si>
  <si>
    <t>Add Div 43 Year of Sale (prorata)</t>
  </si>
  <si>
    <t>Gain/Loss on Property</t>
  </si>
  <si>
    <t>Add Div 43 2019</t>
  </si>
  <si>
    <t>Add Div 43 2020</t>
  </si>
  <si>
    <t>Less Cost Base Reset</t>
  </si>
  <si>
    <t>Less 2020 Bathroom Renovation</t>
  </si>
  <si>
    <t>Less Fence Replacement</t>
  </si>
  <si>
    <t>Less Listing Photos</t>
  </si>
  <si>
    <t>Less Advertising</t>
  </si>
  <si>
    <t>Cost Base</t>
  </si>
  <si>
    <t>Add Div 40 Year of Sale (prorata)</t>
  </si>
  <si>
    <t>Add Div 40 2018</t>
  </si>
  <si>
    <t>Add Div 40 2019</t>
  </si>
  <si>
    <t>Add Div 40 2020</t>
  </si>
  <si>
    <t>E6.1</t>
  </si>
  <si>
    <t>* Taxable Div 43 only applied to CB</t>
  </si>
  <si>
    <t>^ Full Taxable + Tax Exempt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</si>
</sst>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10"/>
      <name val="Calibri"/>
      <family val="2"/>
    </font>
    <font>
      <i/>
      <sz val="11"/>
      <color theme="0" tint="-0.34998626667073579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8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1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43" fontId="5" fillId="0" borderId="0" xfId="1" applyFont="1"/>
    <xf numFmtId="43" fontId="6" fillId="0" borderId="0" xfId="1" applyFont="1" applyAlignment="1">
      <alignment horizontal="center" vertical="top"/>
    </xf>
    <xf numFmtId="43" fontId="5" fillId="2" borderId="0" xfId="1" applyFont="1" applyFill="1"/>
    <xf numFmtId="43" fontId="7" fillId="0" borderId="0" xfId="1" applyFont="1"/>
    <xf numFmtId="0" fontId="8" fillId="0" borderId="0" xfId="0" applyFont="1"/>
    <xf numFmtId="43" fontId="5" fillId="2" borderId="1" xfId="1" applyFont="1" applyFill="1" applyBorder="1"/>
    <xf numFmtId="43" fontId="5" fillId="0" borderId="0" xfId="1" applyFont="1" applyAlignment="1">
      <alignment horizontal="center" vertical="top"/>
    </xf>
    <xf numFmtId="0" fontId="0" fillId="0" borderId="0" xfId="0" applyAlignment="1">
      <alignment horizontal="center" vertical="top"/>
    </xf>
    <xf numFmtId="43" fontId="0" fillId="0" borderId="0" xfId="0" applyNumberFormat="1"/>
    <xf numFmtId="14" fontId="0" fillId="0" borderId="0" xfId="0" applyNumberFormat="1"/>
    <xf numFmtId="0" fontId="6" fillId="0" borderId="0" xfId="0" applyFont="1" applyAlignment="1">
      <alignment horizontal="center" vertical="top"/>
    </xf>
    <xf numFmtId="0" fontId="5" fillId="0" borderId="0" xfId="0" applyFont="1"/>
    <xf numFmtId="43" fontId="1" fillId="2" borderId="0" xfId="1" applyFont="1" applyFill="1"/>
    <xf numFmtId="43" fontId="1" fillId="0" borderId="0" xfId="1" applyFont="1"/>
    <xf numFmtId="43" fontId="1" fillId="0" borderId="2" xfId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5" fontId="0" fillId="0" borderId="0" xfId="0" applyNumberFormat="1" applyAlignment="1">
      <alignment horizontal="center" vertical="center"/>
    </xf>
  </cellXfs>
  <cellStyles count="2">
    <cellStyle name="Comma 3 2" xfId="1" xr:uid="{82B42D7D-BC4A-41DC-9E7F-AA218C8C8642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%20Workbo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INDEX"/>
      <sheetName val="D1 BORROW COSTS"/>
      <sheetName val="G PROPERTY PURCHASE REC"/>
      <sheetName val="G PROPERTY SALE REC"/>
      <sheetName val="I1 TAX REC"/>
      <sheetName val="I2 CGT REC"/>
      <sheetName val="H1 IAS BAS SUMMARY"/>
      <sheetName val="Q3 DIST RECON"/>
      <sheetName val="S1 RENTAL SUMMARY"/>
      <sheetName val="M 501 Rollins"/>
      <sheetName val="M 502 Rollins"/>
      <sheetName val="U INSURANCE"/>
    </sheetNames>
    <sheetDataSet>
      <sheetData sheetId="0">
        <row r="7">
          <cell r="F7" t="str">
            <v>Mahoney Family SP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90A4F-D770-4602-9E57-AD2FC117A6F6}">
  <dimension ref="A1:G54"/>
  <sheetViews>
    <sheetView tabSelected="1" topLeftCell="A15" workbookViewId="0">
      <selection activeCell="C50" sqref="C50:C56"/>
    </sheetView>
  </sheetViews>
  <sheetFormatPr defaultRowHeight="15" x14ac:dyDescent="0.25"/>
  <cols>
    <col min="1" max="1" width="25.7109375" customWidth="1"/>
    <col min="2" max="2" width="12.85546875" customWidth="1"/>
    <col min="3" max="3" width="14.7109375" customWidth="1"/>
    <col min="4" max="4" width="9.5703125" bestFit="1" customWidth="1"/>
    <col min="5" max="5" width="13.85546875" customWidth="1"/>
    <col min="6" max="6" width="30.7109375" customWidth="1"/>
    <col min="7" max="7" width="9.5703125" bestFit="1" customWidth="1"/>
    <col min="257" max="257" width="25.7109375" customWidth="1"/>
    <col min="258" max="258" width="12.85546875" customWidth="1"/>
    <col min="259" max="259" width="14.7109375" customWidth="1"/>
    <col min="261" max="261" width="13.85546875" customWidth="1"/>
    <col min="262" max="262" width="56.7109375" customWidth="1"/>
    <col min="513" max="513" width="25.7109375" customWidth="1"/>
    <col min="514" max="514" width="12.85546875" customWidth="1"/>
    <col min="515" max="515" width="14.7109375" customWidth="1"/>
    <col min="517" max="517" width="13.85546875" customWidth="1"/>
    <col min="518" max="518" width="56.7109375" customWidth="1"/>
    <col min="769" max="769" width="25.7109375" customWidth="1"/>
    <col min="770" max="770" width="12.85546875" customWidth="1"/>
    <col min="771" max="771" width="14.7109375" customWidth="1"/>
    <col min="773" max="773" width="13.85546875" customWidth="1"/>
    <col min="774" max="774" width="56.7109375" customWidth="1"/>
    <col min="1025" max="1025" width="25.7109375" customWidth="1"/>
    <col min="1026" max="1026" width="12.85546875" customWidth="1"/>
    <col min="1027" max="1027" width="14.7109375" customWidth="1"/>
    <col min="1029" max="1029" width="13.85546875" customWidth="1"/>
    <col min="1030" max="1030" width="56.7109375" customWidth="1"/>
    <col min="1281" max="1281" width="25.7109375" customWidth="1"/>
    <col min="1282" max="1282" width="12.85546875" customWidth="1"/>
    <col min="1283" max="1283" width="14.7109375" customWidth="1"/>
    <col min="1285" max="1285" width="13.85546875" customWidth="1"/>
    <col min="1286" max="1286" width="56.7109375" customWidth="1"/>
    <col min="1537" max="1537" width="25.7109375" customWidth="1"/>
    <col min="1538" max="1538" width="12.85546875" customWidth="1"/>
    <col min="1539" max="1539" width="14.7109375" customWidth="1"/>
    <col min="1541" max="1541" width="13.85546875" customWidth="1"/>
    <col min="1542" max="1542" width="56.7109375" customWidth="1"/>
    <col min="1793" max="1793" width="25.7109375" customWidth="1"/>
    <col min="1794" max="1794" width="12.85546875" customWidth="1"/>
    <col min="1795" max="1795" width="14.7109375" customWidth="1"/>
    <col min="1797" max="1797" width="13.85546875" customWidth="1"/>
    <col min="1798" max="1798" width="56.7109375" customWidth="1"/>
    <col min="2049" max="2049" width="25.7109375" customWidth="1"/>
    <col min="2050" max="2050" width="12.85546875" customWidth="1"/>
    <col min="2051" max="2051" width="14.7109375" customWidth="1"/>
    <col min="2053" max="2053" width="13.85546875" customWidth="1"/>
    <col min="2054" max="2054" width="56.7109375" customWidth="1"/>
    <col min="2305" max="2305" width="25.7109375" customWidth="1"/>
    <col min="2306" max="2306" width="12.85546875" customWidth="1"/>
    <col min="2307" max="2307" width="14.7109375" customWidth="1"/>
    <col min="2309" max="2309" width="13.85546875" customWidth="1"/>
    <col min="2310" max="2310" width="56.7109375" customWidth="1"/>
    <col min="2561" max="2561" width="25.7109375" customWidth="1"/>
    <col min="2562" max="2562" width="12.85546875" customWidth="1"/>
    <col min="2563" max="2563" width="14.7109375" customWidth="1"/>
    <col min="2565" max="2565" width="13.85546875" customWidth="1"/>
    <col min="2566" max="2566" width="56.7109375" customWidth="1"/>
    <col min="2817" max="2817" width="25.7109375" customWidth="1"/>
    <col min="2818" max="2818" width="12.85546875" customWidth="1"/>
    <col min="2819" max="2819" width="14.7109375" customWidth="1"/>
    <col min="2821" max="2821" width="13.85546875" customWidth="1"/>
    <col min="2822" max="2822" width="56.7109375" customWidth="1"/>
    <col min="3073" max="3073" width="25.7109375" customWidth="1"/>
    <col min="3074" max="3074" width="12.85546875" customWidth="1"/>
    <col min="3075" max="3075" width="14.7109375" customWidth="1"/>
    <col min="3077" max="3077" width="13.85546875" customWidth="1"/>
    <col min="3078" max="3078" width="56.7109375" customWidth="1"/>
    <col min="3329" max="3329" width="25.7109375" customWidth="1"/>
    <col min="3330" max="3330" width="12.85546875" customWidth="1"/>
    <col min="3331" max="3331" width="14.7109375" customWidth="1"/>
    <col min="3333" max="3333" width="13.85546875" customWidth="1"/>
    <col min="3334" max="3334" width="56.7109375" customWidth="1"/>
    <col min="3585" max="3585" width="25.7109375" customWidth="1"/>
    <col min="3586" max="3586" width="12.85546875" customWidth="1"/>
    <col min="3587" max="3587" width="14.7109375" customWidth="1"/>
    <col min="3589" max="3589" width="13.85546875" customWidth="1"/>
    <col min="3590" max="3590" width="56.7109375" customWidth="1"/>
    <col min="3841" max="3841" width="25.7109375" customWidth="1"/>
    <col min="3842" max="3842" width="12.85546875" customWidth="1"/>
    <col min="3843" max="3843" width="14.7109375" customWidth="1"/>
    <col min="3845" max="3845" width="13.85546875" customWidth="1"/>
    <col min="3846" max="3846" width="56.7109375" customWidth="1"/>
    <col min="4097" max="4097" width="25.7109375" customWidth="1"/>
    <col min="4098" max="4098" width="12.85546875" customWidth="1"/>
    <col min="4099" max="4099" width="14.7109375" customWidth="1"/>
    <col min="4101" max="4101" width="13.85546875" customWidth="1"/>
    <col min="4102" max="4102" width="56.7109375" customWidth="1"/>
    <col min="4353" max="4353" width="25.7109375" customWidth="1"/>
    <col min="4354" max="4354" width="12.85546875" customWidth="1"/>
    <col min="4355" max="4355" width="14.7109375" customWidth="1"/>
    <col min="4357" max="4357" width="13.85546875" customWidth="1"/>
    <col min="4358" max="4358" width="56.7109375" customWidth="1"/>
    <col min="4609" max="4609" width="25.7109375" customWidth="1"/>
    <col min="4610" max="4610" width="12.85546875" customWidth="1"/>
    <col min="4611" max="4611" width="14.7109375" customWidth="1"/>
    <col min="4613" max="4613" width="13.85546875" customWidth="1"/>
    <col min="4614" max="4614" width="56.7109375" customWidth="1"/>
    <col min="4865" max="4865" width="25.7109375" customWidth="1"/>
    <col min="4866" max="4866" width="12.85546875" customWidth="1"/>
    <col min="4867" max="4867" width="14.7109375" customWidth="1"/>
    <col min="4869" max="4869" width="13.85546875" customWidth="1"/>
    <col min="4870" max="4870" width="56.7109375" customWidth="1"/>
    <col min="5121" max="5121" width="25.7109375" customWidth="1"/>
    <col min="5122" max="5122" width="12.85546875" customWidth="1"/>
    <col min="5123" max="5123" width="14.7109375" customWidth="1"/>
    <col min="5125" max="5125" width="13.85546875" customWidth="1"/>
    <col min="5126" max="5126" width="56.7109375" customWidth="1"/>
    <col min="5377" max="5377" width="25.7109375" customWidth="1"/>
    <col min="5378" max="5378" width="12.85546875" customWidth="1"/>
    <col min="5379" max="5379" width="14.7109375" customWidth="1"/>
    <col min="5381" max="5381" width="13.85546875" customWidth="1"/>
    <col min="5382" max="5382" width="56.7109375" customWidth="1"/>
    <col min="5633" max="5633" width="25.7109375" customWidth="1"/>
    <col min="5634" max="5634" width="12.85546875" customWidth="1"/>
    <col min="5635" max="5635" width="14.7109375" customWidth="1"/>
    <col min="5637" max="5637" width="13.85546875" customWidth="1"/>
    <col min="5638" max="5638" width="56.7109375" customWidth="1"/>
    <col min="5889" max="5889" width="25.7109375" customWidth="1"/>
    <col min="5890" max="5890" width="12.85546875" customWidth="1"/>
    <col min="5891" max="5891" width="14.7109375" customWidth="1"/>
    <col min="5893" max="5893" width="13.85546875" customWidth="1"/>
    <col min="5894" max="5894" width="56.7109375" customWidth="1"/>
    <col min="6145" max="6145" width="25.7109375" customWidth="1"/>
    <col min="6146" max="6146" width="12.85546875" customWidth="1"/>
    <col min="6147" max="6147" width="14.7109375" customWidth="1"/>
    <col min="6149" max="6149" width="13.85546875" customWidth="1"/>
    <col min="6150" max="6150" width="56.7109375" customWidth="1"/>
    <col min="6401" max="6401" width="25.7109375" customWidth="1"/>
    <col min="6402" max="6402" width="12.85546875" customWidth="1"/>
    <col min="6403" max="6403" width="14.7109375" customWidth="1"/>
    <col min="6405" max="6405" width="13.85546875" customWidth="1"/>
    <col min="6406" max="6406" width="56.7109375" customWidth="1"/>
    <col min="6657" max="6657" width="25.7109375" customWidth="1"/>
    <col min="6658" max="6658" width="12.85546875" customWidth="1"/>
    <col min="6659" max="6659" width="14.7109375" customWidth="1"/>
    <col min="6661" max="6661" width="13.85546875" customWidth="1"/>
    <col min="6662" max="6662" width="56.7109375" customWidth="1"/>
    <col min="6913" max="6913" width="25.7109375" customWidth="1"/>
    <col min="6914" max="6914" width="12.85546875" customWidth="1"/>
    <col min="6915" max="6915" width="14.7109375" customWidth="1"/>
    <col min="6917" max="6917" width="13.85546875" customWidth="1"/>
    <col min="6918" max="6918" width="56.7109375" customWidth="1"/>
    <col min="7169" max="7169" width="25.7109375" customWidth="1"/>
    <col min="7170" max="7170" width="12.85546875" customWidth="1"/>
    <col min="7171" max="7171" width="14.7109375" customWidth="1"/>
    <col min="7173" max="7173" width="13.85546875" customWidth="1"/>
    <col min="7174" max="7174" width="56.7109375" customWidth="1"/>
    <col min="7425" max="7425" width="25.7109375" customWidth="1"/>
    <col min="7426" max="7426" width="12.85546875" customWidth="1"/>
    <col min="7427" max="7427" width="14.7109375" customWidth="1"/>
    <col min="7429" max="7429" width="13.85546875" customWidth="1"/>
    <col min="7430" max="7430" width="56.7109375" customWidth="1"/>
    <col min="7681" max="7681" width="25.7109375" customWidth="1"/>
    <col min="7682" max="7682" width="12.85546875" customWidth="1"/>
    <col min="7683" max="7683" width="14.7109375" customWidth="1"/>
    <col min="7685" max="7685" width="13.85546875" customWidth="1"/>
    <col min="7686" max="7686" width="56.7109375" customWidth="1"/>
    <col min="7937" max="7937" width="25.7109375" customWidth="1"/>
    <col min="7938" max="7938" width="12.85546875" customWidth="1"/>
    <col min="7939" max="7939" width="14.7109375" customWidth="1"/>
    <col min="7941" max="7941" width="13.85546875" customWidth="1"/>
    <col min="7942" max="7942" width="56.7109375" customWidth="1"/>
    <col min="8193" max="8193" width="25.7109375" customWidth="1"/>
    <col min="8194" max="8194" width="12.85546875" customWidth="1"/>
    <col min="8195" max="8195" width="14.7109375" customWidth="1"/>
    <col min="8197" max="8197" width="13.85546875" customWidth="1"/>
    <col min="8198" max="8198" width="56.7109375" customWidth="1"/>
    <col min="8449" max="8449" width="25.7109375" customWidth="1"/>
    <col min="8450" max="8450" width="12.85546875" customWidth="1"/>
    <col min="8451" max="8451" width="14.7109375" customWidth="1"/>
    <col min="8453" max="8453" width="13.85546875" customWidth="1"/>
    <col min="8454" max="8454" width="56.7109375" customWidth="1"/>
    <col min="8705" max="8705" width="25.7109375" customWidth="1"/>
    <col min="8706" max="8706" width="12.85546875" customWidth="1"/>
    <col min="8707" max="8707" width="14.7109375" customWidth="1"/>
    <col min="8709" max="8709" width="13.85546875" customWidth="1"/>
    <col min="8710" max="8710" width="56.7109375" customWidth="1"/>
    <col min="8961" max="8961" width="25.7109375" customWidth="1"/>
    <col min="8962" max="8962" width="12.85546875" customWidth="1"/>
    <col min="8963" max="8963" width="14.7109375" customWidth="1"/>
    <col min="8965" max="8965" width="13.85546875" customWidth="1"/>
    <col min="8966" max="8966" width="56.7109375" customWidth="1"/>
    <col min="9217" max="9217" width="25.7109375" customWidth="1"/>
    <col min="9218" max="9218" width="12.85546875" customWidth="1"/>
    <col min="9219" max="9219" width="14.7109375" customWidth="1"/>
    <col min="9221" max="9221" width="13.85546875" customWidth="1"/>
    <col min="9222" max="9222" width="56.7109375" customWidth="1"/>
    <col min="9473" max="9473" width="25.7109375" customWidth="1"/>
    <col min="9474" max="9474" width="12.85546875" customWidth="1"/>
    <col min="9475" max="9475" width="14.7109375" customWidth="1"/>
    <col min="9477" max="9477" width="13.85546875" customWidth="1"/>
    <col min="9478" max="9478" width="56.7109375" customWidth="1"/>
    <col min="9729" max="9729" width="25.7109375" customWidth="1"/>
    <col min="9730" max="9730" width="12.85546875" customWidth="1"/>
    <col min="9731" max="9731" width="14.7109375" customWidth="1"/>
    <col min="9733" max="9733" width="13.85546875" customWidth="1"/>
    <col min="9734" max="9734" width="56.7109375" customWidth="1"/>
    <col min="9985" max="9985" width="25.7109375" customWidth="1"/>
    <col min="9986" max="9986" width="12.85546875" customWidth="1"/>
    <col min="9987" max="9987" width="14.7109375" customWidth="1"/>
    <col min="9989" max="9989" width="13.85546875" customWidth="1"/>
    <col min="9990" max="9990" width="56.7109375" customWidth="1"/>
    <col min="10241" max="10241" width="25.7109375" customWidth="1"/>
    <col min="10242" max="10242" width="12.85546875" customWidth="1"/>
    <col min="10243" max="10243" width="14.7109375" customWidth="1"/>
    <col min="10245" max="10245" width="13.85546875" customWidth="1"/>
    <col min="10246" max="10246" width="56.7109375" customWidth="1"/>
    <col min="10497" max="10497" width="25.7109375" customWidth="1"/>
    <col min="10498" max="10498" width="12.85546875" customWidth="1"/>
    <col min="10499" max="10499" width="14.7109375" customWidth="1"/>
    <col min="10501" max="10501" width="13.85546875" customWidth="1"/>
    <col min="10502" max="10502" width="56.7109375" customWidth="1"/>
    <col min="10753" max="10753" width="25.7109375" customWidth="1"/>
    <col min="10754" max="10754" width="12.85546875" customWidth="1"/>
    <col min="10755" max="10755" width="14.7109375" customWidth="1"/>
    <col min="10757" max="10757" width="13.85546875" customWidth="1"/>
    <col min="10758" max="10758" width="56.7109375" customWidth="1"/>
    <col min="11009" max="11009" width="25.7109375" customWidth="1"/>
    <col min="11010" max="11010" width="12.85546875" customWidth="1"/>
    <col min="11011" max="11011" width="14.7109375" customWidth="1"/>
    <col min="11013" max="11013" width="13.85546875" customWidth="1"/>
    <col min="11014" max="11014" width="56.7109375" customWidth="1"/>
    <col min="11265" max="11265" width="25.7109375" customWidth="1"/>
    <col min="11266" max="11266" width="12.85546875" customWidth="1"/>
    <col min="11267" max="11267" width="14.7109375" customWidth="1"/>
    <col min="11269" max="11269" width="13.85546875" customWidth="1"/>
    <col min="11270" max="11270" width="56.7109375" customWidth="1"/>
    <col min="11521" max="11521" width="25.7109375" customWidth="1"/>
    <col min="11522" max="11522" width="12.85546875" customWidth="1"/>
    <col min="11523" max="11523" width="14.7109375" customWidth="1"/>
    <col min="11525" max="11525" width="13.85546875" customWidth="1"/>
    <col min="11526" max="11526" width="56.7109375" customWidth="1"/>
    <col min="11777" max="11777" width="25.7109375" customWidth="1"/>
    <col min="11778" max="11778" width="12.85546875" customWidth="1"/>
    <col min="11779" max="11779" width="14.7109375" customWidth="1"/>
    <col min="11781" max="11781" width="13.85546875" customWidth="1"/>
    <col min="11782" max="11782" width="56.7109375" customWidth="1"/>
    <col min="12033" max="12033" width="25.7109375" customWidth="1"/>
    <col min="12034" max="12034" width="12.85546875" customWidth="1"/>
    <col min="12035" max="12035" width="14.7109375" customWidth="1"/>
    <col min="12037" max="12037" width="13.85546875" customWidth="1"/>
    <col min="12038" max="12038" width="56.7109375" customWidth="1"/>
    <col min="12289" max="12289" width="25.7109375" customWidth="1"/>
    <col min="12290" max="12290" width="12.85546875" customWidth="1"/>
    <col min="12291" max="12291" width="14.7109375" customWidth="1"/>
    <col min="12293" max="12293" width="13.85546875" customWidth="1"/>
    <col min="12294" max="12294" width="56.7109375" customWidth="1"/>
    <col min="12545" max="12545" width="25.7109375" customWidth="1"/>
    <col min="12546" max="12546" width="12.85546875" customWidth="1"/>
    <col min="12547" max="12547" width="14.7109375" customWidth="1"/>
    <col min="12549" max="12549" width="13.85546875" customWidth="1"/>
    <col min="12550" max="12550" width="56.7109375" customWidth="1"/>
    <col min="12801" max="12801" width="25.7109375" customWidth="1"/>
    <col min="12802" max="12802" width="12.85546875" customWidth="1"/>
    <col min="12803" max="12803" width="14.7109375" customWidth="1"/>
    <col min="12805" max="12805" width="13.85546875" customWidth="1"/>
    <col min="12806" max="12806" width="56.7109375" customWidth="1"/>
    <col min="13057" max="13057" width="25.7109375" customWidth="1"/>
    <col min="13058" max="13058" width="12.85546875" customWidth="1"/>
    <col min="13059" max="13059" width="14.7109375" customWidth="1"/>
    <col min="13061" max="13061" width="13.85546875" customWidth="1"/>
    <col min="13062" max="13062" width="56.7109375" customWidth="1"/>
    <col min="13313" max="13313" width="25.7109375" customWidth="1"/>
    <col min="13314" max="13314" width="12.85546875" customWidth="1"/>
    <col min="13315" max="13315" width="14.7109375" customWidth="1"/>
    <col min="13317" max="13317" width="13.85546875" customWidth="1"/>
    <col min="13318" max="13318" width="56.7109375" customWidth="1"/>
    <col min="13569" max="13569" width="25.7109375" customWidth="1"/>
    <col min="13570" max="13570" width="12.85546875" customWidth="1"/>
    <col min="13571" max="13571" width="14.7109375" customWidth="1"/>
    <col min="13573" max="13573" width="13.85546875" customWidth="1"/>
    <col min="13574" max="13574" width="56.7109375" customWidth="1"/>
    <col min="13825" max="13825" width="25.7109375" customWidth="1"/>
    <col min="13826" max="13826" width="12.85546875" customWidth="1"/>
    <col min="13827" max="13827" width="14.7109375" customWidth="1"/>
    <col min="13829" max="13829" width="13.85546875" customWidth="1"/>
    <col min="13830" max="13830" width="56.7109375" customWidth="1"/>
    <col min="14081" max="14081" width="25.7109375" customWidth="1"/>
    <col min="14082" max="14082" width="12.85546875" customWidth="1"/>
    <col min="14083" max="14083" width="14.7109375" customWidth="1"/>
    <col min="14085" max="14085" width="13.85546875" customWidth="1"/>
    <col min="14086" max="14086" width="56.7109375" customWidth="1"/>
    <col min="14337" max="14337" width="25.7109375" customWidth="1"/>
    <col min="14338" max="14338" width="12.85546875" customWidth="1"/>
    <col min="14339" max="14339" width="14.7109375" customWidth="1"/>
    <col min="14341" max="14341" width="13.85546875" customWidth="1"/>
    <col min="14342" max="14342" width="56.7109375" customWidth="1"/>
    <col min="14593" max="14593" width="25.7109375" customWidth="1"/>
    <col min="14594" max="14594" width="12.85546875" customWidth="1"/>
    <col min="14595" max="14595" width="14.7109375" customWidth="1"/>
    <col min="14597" max="14597" width="13.85546875" customWidth="1"/>
    <col min="14598" max="14598" width="56.7109375" customWidth="1"/>
    <col min="14849" max="14849" width="25.7109375" customWidth="1"/>
    <col min="14850" max="14850" width="12.85546875" customWidth="1"/>
    <col min="14851" max="14851" width="14.7109375" customWidth="1"/>
    <col min="14853" max="14853" width="13.85546875" customWidth="1"/>
    <col min="14854" max="14854" width="56.7109375" customWidth="1"/>
    <col min="15105" max="15105" width="25.7109375" customWidth="1"/>
    <col min="15106" max="15106" width="12.85546875" customWidth="1"/>
    <col min="15107" max="15107" width="14.7109375" customWidth="1"/>
    <col min="15109" max="15109" width="13.85546875" customWidth="1"/>
    <col min="15110" max="15110" width="56.7109375" customWidth="1"/>
    <col min="15361" max="15361" width="25.7109375" customWidth="1"/>
    <col min="15362" max="15362" width="12.85546875" customWidth="1"/>
    <col min="15363" max="15363" width="14.7109375" customWidth="1"/>
    <col min="15365" max="15365" width="13.85546875" customWidth="1"/>
    <col min="15366" max="15366" width="56.7109375" customWidth="1"/>
    <col min="15617" max="15617" width="25.7109375" customWidth="1"/>
    <col min="15618" max="15618" width="12.85546875" customWidth="1"/>
    <col min="15619" max="15619" width="14.7109375" customWidth="1"/>
    <col min="15621" max="15621" width="13.85546875" customWidth="1"/>
    <col min="15622" max="15622" width="56.7109375" customWidth="1"/>
    <col min="15873" max="15873" width="25.7109375" customWidth="1"/>
    <col min="15874" max="15874" width="12.85546875" customWidth="1"/>
    <col min="15875" max="15875" width="14.7109375" customWidth="1"/>
    <col min="15877" max="15877" width="13.85546875" customWidth="1"/>
    <col min="15878" max="15878" width="56.7109375" customWidth="1"/>
    <col min="16129" max="16129" width="25.7109375" customWidth="1"/>
    <col min="16130" max="16130" width="12.85546875" customWidth="1"/>
    <col min="16131" max="16131" width="14.7109375" customWidth="1"/>
    <col min="16133" max="16133" width="13.85546875" customWidth="1"/>
    <col min="16134" max="16134" width="56.7109375" customWidth="1"/>
  </cols>
  <sheetData>
    <row r="1" spans="1:6" x14ac:dyDescent="0.25">
      <c r="A1" s="1" t="s">
        <v>0</v>
      </c>
      <c r="B1" s="21" t="str">
        <f>[1]HOME!F7</f>
        <v>Mahoney Family SP</v>
      </c>
      <c r="C1" s="21"/>
      <c r="D1" s="21"/>
      <c r="E1" s="21"/>
    </row>
    <row r="2" spans="1:6" x14ac:dyDescent="0.25">
      <c r="A2" s="2" t="s">
        <v>1</v>
      </c>
      <c r="B2" s="21" t="s">
        <v>2</v>
      </c>
      <c r="C2" s="21"/>
      <c r="D2" s="21"/>
      <c r="E2" s="21"/>
    </row>
    <row r="3" spans="1:6" x14ac:dyDescent="0.25">
      <c r="A3" s="2" t="s">
        <v>3</v>
      </c>
      <c r="B3" s="22">
        <v>44337</v>
      </c>
      <c r="C3" s="22"/>
      <c r="D3" s="22"/>
      <c r="E3" s="22"/>
    </row>
    <row r="4" spans="1:6" x14ac:dyDescent="0.25">
      <c r="A4" s="2" t="s">
        <v>4</v>
      </c>
      <c r="B4" s="22">
        <v>44379</v>
      </c>
      <c r="C4" s="22"/>
      <c r="D4" s="22"/>
      <c r="E4" s="22"/>
    </row>
    <row r="5" spans="1:6" x14ac:dyDescent="0.25">
      <c r="A5" s="2"/>
      <c r="B5" s="3"/>
      <c r="C5" s="3"/>
      <c r="D5" s="3"/>
      <c r="E5" s="3"/>
    </row>
    <row r="6" spans="1:6" x14ac:dyDescent="0.25">
      <c r="D6" s="4" t="s">
        <v>5</v>
      </c>
    </row>
    <row r="7" spans="1:6" x14ac:dyDescent="0.25">
      <c r="A7" t="s">
        <v>6</v>
      </c>
      <c r="C7" s="5"/>
      <c r="D7" s="6" t="s">
        <v>7</v>
      </c>
      <c r="E7" s="7">
        <v>340000</v>
      </c>
    </row>
    <row r="8" spans="1:6" x14ac:dyDescent="0.25">
      <c r="A8" t="s">
        <v>8</v>
      </c>
      <c r="B8" s="7">
        <v>34000</v>
      </c>
      <c r="C8" s="5"/>
      <c r="D8" s="6" t="s">
        <v>7</v>
      </c>
      <c r="E8" s="8" t="s">
        <v>9</v>
      </c>
    </row>
    <row r="9" spans="1:6" x14ac:dyDescent="0.25">
      <c r="A9" t="s">
        <v>10</v>
      </c>
      <c r="B9" s="9"/>
      <c r="C9" s="7">
        <v>-11220</v>
      </c>
      <c r="D9" s="6" t="s">
        <v>46</v>
      </c>
      <c r="E9" s="5"/>
    </row>
    <row r="10" spans="1:6" hidden="1" x14ac:dyDescent="0.25">
      <c r="A10" t="s">
        <v>12</v>
      </c>
      <c r="C10" s="7"/>
      <c r="D10" s="6"/>
      <c r="E10" s="5"/>
    </row>
    <row r="11" spans="1:6" hidden="1" x14ac:dyDescent="0.25">
      <c r="A11" t="s">
        <v>13</v>
      </c>
      <c r="C11" s="7"/>
      <c r="D11" s="6"/>
      <c r="E11" s="5"/>
    </row>
    <row r="12" spans="1:6" x14ac:dyDescent="0.25">
      <c r="A12" t="s">
        <v>14</v>
      </c>
      <c r="C12" s="7">
        <v>-1200</v>
      </c>
      <c r="D12" s="6" t="s">
        <v>11</v>
      </c>
      <c r="E12" s="5"/>
    </row>
    <row r="13" spans="1:6" x14ac:dyDescent="0.25">
      <c r="A13" t="s">
        <v>15</v>
      </c>
      <c r="C13" s="7">
        <v>-195</v>
      </c>
      <c r="D13" s="6" t="s">
        <v>46</v>
      </c>
      <c r="E13" s="5"/>
    </row>
    <row r="14" spans="1:6" x14ac:dyDescent="0.25">
      <c r="A14" t="s">
        <v>16</v>
      </c>
      <c r="C14" s="10">
        <v>-117.92</v>
      </c>
      <c r="D14" s="6" t="s">
        <v>11</v>
      </c>
      <c r="E14" s="5">
        <f>SUM(C9:C14)</f>
        <v>-12732.92</v>
      </c>
    </row>
    <row r="15" spans="1:6" x14ac:dyDescent="0.25">
      <c r="A15" s="2" t="s">
        <v>17</v>
      </c>
      <c r="C15" s="8" t="s">
        <v>18</v>
      </c>
      <c r="D15" s="11"/>
      <c r="E15" s="5"/>
      <c r="F15" s="5">
        <f>SUM(E7:E14)</f>
        <v>327267.08</v>
      </c>
    </row>
    <row r="16" spans="1:6" x14ac:dyDescent="0.25">
      <c r="A16" s="2"/>
      <c r="D16" s="11"/>
      <c r="E16" s="5"/>
      <c r="F16" s="5"/>
    </row>
    <row r="17" spans="1:6" x14ac:dyDescent="0.25">
      <c r="A17" s="2" t="s">
        <v>19</v>
      </c>
      <c r="C17" s="5"/>
      <c r="D17" s="11"/>
      <c r="E17" s="5"/>
      <c r="F17" s="5"/>
    </row>
    <row r="18" spans="1:6" x14ac:dyDescent="0.25">
      <c r="A18" t="s">
        <v>20</v>
      </c>
      <c r="C18" s="7">
        <v>-14.05</v>
      </c>
      <c r="D18" s="6" t="s">
        <v>7</v>
      </c>
      <c r="E18" s="5"/>
    </row>
    <row r="19" spans="1:6" x14ac:dyDescent="0.25">
      <c r="A19" t="s">
        <v>21</v>
      </c>
      <c r="C19" s="7">
        <v>-20.329999999999998</v>
      </c>
      <c r="D19" s="6" t="s">
        <v>7</v>
      </c>
      <c r="E19" s="5"/>
    </row>
    <row r="20" spans="1:6" x14ac:dyDescent="0.25">
      <c r="A20" t="s">
        <v>22</v>
      </c>
      <c r="C20" s="7">
        <v>-294</v>
      </c>
      <c r="D20" s="6" t="s">
        <v>11</v>
      </c>
      <c r="E20" s="5"/>
    </row>
    <row r="21" spans="1:6" x14ac:dyDescent="0.25">
      <c r="A21" t="s">
        <v>23</v>
      </c>
      <c r="C21" s="10"/>
      <c r="D21" s="6"/>
      <c r="E21" s="5">
        <f>SUM(C18:C21)</f>
        <v>-328.38</v>
      </c>
    </row>
    <row r="22" spans="1:6" x14ac:dyDescent="0.25">
      <c r="C22" s="8" t="s">
        <v>24</v>
      </c>
      <c r="D22" s="12"/>
    </row>
    <row r="23" spans="1:6" x14ac:dyDescent="0.25">
      <c r="D23" s="12"/>
      <c r="E23" s="13">
        <f>SUM(E7:E22)</f>
        <v>326938.7</v>
      </c>
    </row>
    <row r="24" spans="1:6" x14ac:dyDescent="0.25">
      <c r="D24" s="12"/>
    </row>
    <row r="25" spans="1:6" x14ac:dyDescent="0.25">
      <c r="D25" s="12"/>
    </row>
    <row r="26" spans="1:6" x14ac:dyDescent="0.25">
      <c r="A26" s="2" t="s">
        <v>25</v>
      </c>
      <c r="D26" s="12"/>
    </row>
    <row r="27" spans="1:6" x14ac:dyDescent="0.25">
      <c r="A27" s="14"/>
      <c r="D27" s="15"/>
      <c r="E27" s="5"/>
    </row>
    <row r="28" spans="1:6" x14ac:dyDescent="0.25">
      <c r="A28" s="14">
        <v>44379</v>
      </c>
      <c r="B28" t="s">
        <v>26</v>
      </c>
      <c r="C28" t="s">
        <v>27</v>
      </c>
      <c r="D28" s="15"/>
      <c r="E28" s="5">
        <v>304353.7</v>
      </c>
    </row>
    <row r="29" spans="1:6" x14ac:dyDescent="0.25">
      <c r="A29" s="14">
        <v>44382</v>
      </c>
      <c r="B29" t="s">
        <v>26</v>
      </c>
      <c r="C29" t="s">
        <v>28</v>
      </c>
      <c r="D29" s="15"/>
      <c r="E29" s="5">
        <v>22585</v>
      </c>
    </row>
    <row r="30" spans="1:6" x14ac:dyDescent="0.25">
      <c r="E30" s="5"/>
    </row>
    <row r="31" spans="1:6" x14ac:dyDescent="0.25">
      <c r="E31" s="5">
        <f>SUM(E27:E30)</f>
        <v>326938.7</v>
      </c>
      <c r="F31" s="13">
        <f>E31-E23</f>
        <v>0</v>
      </c>
    </row>
    <row r="33" spans="1:7" x14ac:dyDescent="0.25">
      <c r="A33" s="2" t="s">
        <v>29</v>
      </c>
    </row>
    <row r="34" spans="1:7" x14ac:dyDescent="0.25">
      <c r="A34" s="16" t="s">
        <v>30</v>
      </c>
      <c r="C34" s="17">
        <f>F15</f>
        <v>327267.08</v>
      </c>
      <c r="D34" s="18"/>
      <c r="E34" s="18"/>
    </row>
    <row r="35" spans="1:7" x14ac:dyDescent="0.25">
      <c r="A35" s="16" t="s">
        <v>36</v>
      </c>
      <c r="C35" s="17">
        <v>-315000</v>
      </c>
      <c r="D35" s="18"/>
      <c r="E35" s="18"/>
    </row>
    <row r="36" spans="1:7" x14ac:dyDescent="0.25">
      <c r="A36" t="s">
        <v>37</v>
      </c>
      <c r="C36" s="17">
        <v>-15411</v>
      </c>
      <c r="D36" s="18"/>
      <c r="E36" s="18"/>
    </row>
    <row r="37" spans="1:7" x14ac:dyDescent="0.25">
      <c r="A37" t="s">
        <v>38</v>
      </c>
      <c r="C37" s="17">
        <v>-3135</v>
      </c>
      <c r="D37" s="18"/>
      <c r="E37" s="18"/>
    </row>
    <row r="38" spans="1:7" x14ac:dyDescent="0.25">
      <c r="A38" t="s">
        <v>39</v>
      </c>
      <c r="C38" s="17">
        <v>-190</v>
      </c>
      <c r="D38" s="18"/>
      <c r="E38" s="18"/>
    </row>
    <row r="39" spans="1:7" x14ac:dyDescent="0.25">
      <c r="A39" t="s">
        <v>40</v>
      </c>
      <c r="C39" s="17">
        <v>-150</v>
      </c>
      <c r="D39" s="18"/>
      <c r="E39" s="18">
        <f>SUM(C35:C39)</f>
        <v>-333886</v>
      </c>
      <c r="F39" t="s">
        <v>41</v>
      </c>
      <c r="G39" s="13"/>
    </row>
    <row r="40" spans="1:7" x14ac:dyDescent="0.25">
      <c r="A40" t="s">
        <v>31</v>
      </c>
      <c r="C40" s="7">
        <f>ROUND(888*(1-0.74314),0)</f>
        <v>228</v>
      </c>
      <c r="D40" s="18">
        <v>888</v>
      </c>
      <c r="E40" s="18"/>
    </row>
    <row r="41" spans="1:7" x14ac:dyDescent="0.25">
      <c r="A41" t="s">
        <v>34</v>
      </c>
      <c r="C41" s="7">
        <f>ROUND(888*(1-0.73218),0)</f>
        <v>238</v>
      </c>
      <c r="D41" s="18">
        <v>888</v>
      </c>
      <c r="E41" s="18"/>
    </row>
    <row r="42" spans="1:7" x14ac:dyDescent="0.25">
      <c r="A42" t="s">
        <v>35</v>
      </c>
      <c r="C42" s="7">
        <f>ROUND(1255*(1-0.67687),0)</f>
        <v>406</v>
      </c>
      <c r="D42" s="18">
        <v>1255</v>
      </c>
      <c r="E42" s="18"/>
    </row>
    <row r="43" spans="1:7" x14ac:dyDescent="0.25">
      <c r="A43" t="s">
        <v>32</v>
      </c>
      <c r="C43" s="7">
        <v>377</v>
      </c>
      <c r="D43" s="18">
        <v>1133</v>
      </c>
      <c r="E43" s="18"/>
    </row>
    <row r="44" spans="1:7" x14ac:dyDescent="0.25">
      <c r="A44" t="s">
        <v>43</v>
      </c>
      <c r="C44" s="7">
        <v>659</v>
      </c>
      <c r="D44" s="18">
        <v>659</v>
      </c>
      <c r="E44" s="18"/>
      <c r="F44" s="20"/>
    </row>
    <row r="45" spans="1:7" x14ac:dyDescent="0.25">
      <c r="A45" t="s">
        <v>44</v>
      </c>
      <c r="C45" s="7">
        <v>651</v>
      </c>
      <c r="D45" s="18">
        <v>651</v>
      </c>
      <c r="E45" s="18"/>
      <c r="F45" s="13"/>
    </row>
    <row r="46" spans="1:7" x14ac:dyDescent="0.25">
      <c r="A46" t="s">
        <v>45</v>
      </c>
      <c r="C46" s="7">
        <v>450</v>
      </c>
      <c r="D46" s="18">
        <v>450</v>
      </c>
      <c r="E46" s="18"/>
      <c r="F46" s="13"/>
    </row>
    <row r="47" spans="1:7" x14ac:dyDescent="0.25">
      <c r="A47" t="s">
        <v>42</v>
      </c>
      <c r="C47" s="7">
        <v>440</v>
      </c>
      <c r="D47" s="18">
        <v>440</v>
      </c>
      <c r="E47" s="18">
        <f>SUM(C40:C47)</f>
        <v>3449</v>
      </c>
      <c r="F47" s="13"/>
    </row>
    <row r="48" spans="1:7" ht="15.75" thickBot="1" x14ac:dyDescent="0.3">
      <c r="A48" t="s">
        <v>33</v>
      </c>
      <c r="C48" s="19">
        <f>SUM(C34:C47)</f>
        <v>-3169.9199999999837</v>
      </c>
      <c r="D48" s="18"/>
      <c r="E48" s="18"/>
    </row>
    <row r="49" spans="1:5" ht="15.75" thickTop="1" x14ac:dyDescent="0.25">
      <c r="C49" s="18"/>
      <c r="D49" s="18"/>
      <c r="E49" s="18"/>
    </row>
    <row r="50" spans="1:5" x14ac:dyDescent="0.25">
      <c r="C50" s="13"/>
      <c r="D50" t="s">
        <v>48</v>
      </c>
      <c r="E50" s="18"/>
    </row>
    <row r="51" spans="1:5" x14ac:dyDescent="0.25">
      <c r="E51" s="13"/>
    </row>
    <row r="52" spans="1:5" x14ac:dyDescent="0.25">
      <c r="C52" s="13"/>
    </row>
    <row r="53" spans="1:5" x14ac:dyDescent="0.25">
      <c r="C53" s="13"/>
      <c r="E53" s="13"/>
    </row>
    <row r="54" spans="1:5" x14ac:dyDescent="0.25">
      <c r="A54" t="s">
        <v>47</v>
      </c>
    </row>
  </sheetData>
  <mergeCells count="4">
    <mergeCell ref="B1:E1"/>
    <mergeCell ref="B2:E2"/>
    <mergeCell ref="B3:E3"/>
    <mergeCell ref="B4:E4"/>
  </mergeCells>
  <phoneticPr fontId="11" type="noConversion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JSONPreview xmlns="fdeb6669-d464-4701-bd3a-0c342e62f23c" xsi:nil="true"/>
    <SharedDocumentAccessGuid xmlns="fdeb6669-d464-4701-bd3a-0c342e62f23c" xsi:nil="true"/>
    <MigratedSourceSystemLocationNote xmlns="fdeb6669-d464-4701-bd3a-0c342e62f23c" xsi:nil="true"/>
    <TaxCatchAll xmlns="49111568-fa7e-4c01-9031-519e05a26ba5" xsi:nil="true"/>
    <lcf76f155ced4ddcb4097134ff3c332f xmlns="fdeb6669-d464-4701-bd3a-0c342e62f23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4A1B04-F7F7-4EB2-A8D7-3EE0149243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E01F0D-7B42-47A5-BB2F-F111B961A858}"/>
</file>

<file path=customXml/itemProps3.xml><?xml version="1.0" encoding="utf-8"?>
<ds:datastoreItem xmlns:ds="http://schemas.openxmlformats.org/officeDocument/2006/customXml" ds:itemID="{042EA8F4-A66F-4C69-853A-3A4CBEC747DD}">
  <ds:schemaRefs>
    <ds:schemaRef ds:uri="http://schemas.microsoft.com/office/2006/metadata/properties"/>
    <ds:schemaRef ds:uri="http://schemas.microsoft.com/office/infopath/2007/PartnerControls"/>
    <ds:schemaRef ds:uri="fdeb6669-d464-4701-bd3a-0c342e62f23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 PROPERTY SALE REC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Gisella D’Orio – Green Frog Super</dc:creator>
  <cp:lastModifiedBy>Gisella D’Orio – Green Frog Super</cp:lastModifiedBy>
  <dcterms:created xsi:type="dcterms:W3CDTF">2021-11-01T10:15:43Z</dcterms:created>
  <dcterms:modified xsi:type="dcterms:W3CDTF">2021-11-09T22:16:04Z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