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13. March 2022\"/>
    </mc:Choice>
  </mc:AlternateContent>
  <bookViews>
    <workbookView xWindow="0" yWindow="0" windowWidth="28800" windowHeight="12300"/>
  </bookViews>
  <sheets>
    <sheet name="Trust Account Reconciliation" sheetId="1" r:id="rId1"/>
    <sheet name="Unpresented Cheques" sheetId="2" r:id="rId2"/>
    <sheet name="Debit Details" sheetId="3" r:id="rId3"/>
    <sheet name="Still in Accou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21" i="4"/>
  <c r="I57" i="3" l="1"/>
  <c r="I59" i="3" s="1"/>
  <c r="H57" i="3"/>
  <c r="H59" i="3" s="1"/>
  <c r="I60" i="3" s="1"/>
  <c r="D57" i="3"/>
  <c r="L54" i="3"/>
  <c r="N54" i="3" s="1"/>
  <c r="J54" i="3"/>
  <c r="J53" i="3"/>
  <c r="L53" i="3" s="1"/>
  <c r="N53" i="3" s="1"/>
  <c r="L52" i="3"/>
  <c r="N52" i="3" s="1"/>
  <c r="J52" i="3"/>
  <c r="J51" i="3"/>
  <c r="L51" i="3" s="1"/>
  <c r="N51" i="3" s="1"/>
  <c r="J50" i="3"/>
  <c r="J57" i="3" s="1"/>
  <c r="I43" i="3"/>
  <c r="I45" i="3" s="1"/>
  <c r="H43" i="3"/>
  <c r="H45" i="3" s="1"/>
  <c r="D43" i="3"/>
  <c r="L40" i="3"/>
  <c r="N40" i="3" s="1"/>
  <c r="J40" i="3"/>
  <c r="J39" i="3"/>
  <c r="L39" i="3" s="1"/>
  <c r="N39" i="3" s="1"/>
  <c r="L38" i="3"/>
  <c r="N38" i="3" s="1"/>
  <c r="J38" i="3"/>
  <c r="J37" i="3"/>
  <c r="L37" i="3" s="1"/>
  <c r="N37" i="3" s="1"/>
  <c r="J36" i="3"/>
  <c r="J43" i="3" s="1"/>
  <c r="J35" i="3"/>
  <c r="L35" i="3" s="1"/>
  <c r="H30" i="3"/>
  <c r="I28" i="3"/>
  <c r="I30" i="3" s="1"/>
  <c r="H28" i="3"/>
  <c r="D28" i="3"/>
  <c r="J25" i="3"/>
  <c r="L25" i="3" s="1"/>
  <c r="N25" i="3" s="1"/>
  <c r="J24" i="3"/>
  <c r="L24" i="3" s="1"/>
  <c r="N24" i="3" s="1"/>
  <c r="J23" i="3"/>
  <c r="L23" i="3" s="1"/>
  <c r="N23" i="3" s="1"/>
  <c r="J22" i="3"/>
  <c r="L22" i="3" s="1"/>
  <c r="N22" i="3" s="1"/>
  <c r="L21" i="3"/>
  <c r="N21" i="3" s="1"/>
  <c r="J21" i="3"/>
  <c r="J20" i="3"/>
  <c r="L20" i="3" s="1"/>
  <c r="N20" i="3" s="1"/>
  <c r="L19" i="3"/>
  <c r="N19" i="3" s="1"/>
  <c r="J19" i="3"/>
  <c r="J18" i="3"/>
  <c r="J28" i="3" s="1"/>
  <c r="I13" i="3"/>
  <c r="H13" i="3"/>
  <c r="I14" i="3" s="1"/>
  <c r="I11" i="3"/>
  <c r="H11" i="3"/>
  <c r="D11" i="3"/>
  <c r="L8" i="3"/>
  <c r="N8" i="3" s="1"/>
  <c r="J8" i="3"/>
  <c r="J7" i="3"/>
  <c r="L7" i="3" s="1"/>
  <c r="N7" i="3" s="1"/>
  <c r="J6" i="3"/>
  <c r="L6" i="3" s="1"/>
  <c r="N6" i="3" s="1"/>
  <c r="J5" i="3"/>
  <c r="L5" i="3" s="1"/>
  <c r="N5" i="3" s="1"/>
  <c r="J4" i="3"/>
  <c r="L4" i="3" s="1"/>
  <c r="N4" i="3" s="1"/>
  <c r="J3" i="3"/>
  <c r="J11" i="3" s="1"/>
  <c r="I31" i="3" l="1"/>
  <c r="N35" i="3"/>
  <c r="I46" i="3"/>
  <c r="L3" i="3"/>
  <c r="L18" i="3"/>
  <c r="L36" i="3"/>
  <c r="N36" i="3" s="1"/>
  <c r="L50" i="3"/>
  <c r="N50" i="3" l="1"/>
  <c r="N57" i="3" s="1"/>
  <c r="L57" i="3"/>
  <c r="N18" i="3"/>
  <c r="N28" i="3" s="1"/>
  <c r="L28" i="3"/>
  <c r="F30" i="3" s="1"/>
  <c r="L11" i="3"/>
  <c r="F13" i="3" s="1"/>
  <c r="N3" i="3"/>
  <c r="N11" i="3" s="1"/>
  <c r="L43" i="3"/>
  <c r="N43" i="3"/>
  <c r="C8" i="1" l="1"/>
</calcChain>
</file>

<file path=xl/sharedStrings.xml><?xml version="1.0" encoding="utf-8"?>
<sst xmlns="http://schemas.openxmlformats.org/spreadsheetml/2006/main" count="273" uniqueCount="142">
  <si>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</si>
  <si>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</si>
  <si>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</si>
  <si>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</si>
  <si>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</si>
  <si>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</si>
  <si>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</si>
  <si>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</si>
  <si>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</si>
  <si>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</si>
  <si>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</si>
  <si>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</si>
  <si>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</si>
  <si>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</si>
  <si>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</si>
  <si>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</si>
  <si>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</si>
  <si>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</si>
  <si>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</si>
  <si>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</si>
  <si>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</si>
  <si>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</si>
  <si>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</si>
  <si>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</si>
  <si>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</si>
  <si>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</si>
  <si>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</si>
  <si>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</si>
  <si>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</si>
  <si>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</si>
  <si>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</si>
  <si>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</si>
  <si>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</si>
  <si>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</si>
  <si>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</si>
  <si>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</si>
  <si>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</si>
  <si>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</si>
  <si>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</si>
  <si>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</si>
  <si>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</si>
  <si>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</si>
  <si>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</si>
  <si>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>EFT</t>
  </si>
  <si>
    <t>NIL</t>
  </si>
  <si>
    <t xml:space="preserve">TTO EFT TRANSFER </t>
  </si>
  <si>
    <t xml:space="preserve">Still in Account </t>
  </si>
  <si>
    <t>STACEY TURNER</t>
  </si>
  <si>
    <t>DAVID TONELLATO</t>
  </si>
  <si>
    <t>RHIANNON HAYWARD</t>
  </si>
  <si>
    <t>William Evans</t>
  </si>
  <si>
    <t>FFR</t>
  </si>
  <si>
    <t>Terry Spencer</t>
  </si>
  <si>
    <t xml:space="preserve">Tania McAnaney </t>
  </si>
  <si>
    <t xml:space="preserve">Phillippe Mortier </t>
  </si>
  <si>
    <t>Panisara Ut-Tarachai</t>
  </si>
  <si>
    <t>Eric Lampard</t>
  </si>
  <si>
    <t>Alexander Luker</t>
  </si>
  <si>
    <t>Particia Burridge</t>
  </si>
  <si>
    <t xml:space="preserve">EFT </t>
  </si>
  <si>
    <t>ATO CHQ</t>
  </si>
  <si>
    <t>Kellie Lee</t>
  </si>
  <si>
    <t>Sharon Lynch</t>
  </si>
  <si>
    <t>Leanne Rogers</t>
  </si>
  <si>
    <t>John Rogers</t>
  </si>
  <si>
    <t>Well Anyway Unit Trust</t>
  </si>
  <si>
    <t>Jill Sykes</t>
  </si>
  <si>
    <t>I'm Not Drinking Today Unit Trust</t>
  </si>
  <si>
    <t>Simon Gale</t>
  </si>
  <si>
    <t>Shasha Assman</t>
  </si>
  <si>
    <t>Goran Badza</t>
  </si>
  <si>
    <t xml:space="preserve">Leo Zielenieck </t>
  </si>
  <si>
    <t>Paul Pellizari</t>
  </si>
  <si>
    <t>Streamline Plumbing (SA) Pty Ltd</t>
  </si>
  <si>
    <t xml:space="preserve">Hall &amp; Baum Pty Ltd </t>
  </si>
  <si>
    <t>Are you working tomorrow Lisa Trust</t>
  </si>
  <si>
    <t xml:space="preserve">Helen Cremasco </t>
  </si>
  <si>
    <t>TLD Robe PTY LTD</t>
  </si>
  <si>
    <t>Olivia Cirocco</t>
  </si>
  <si>
    <t>TTO Chartered Accountants Trust Account Reconciliation 1 - 15 March 2022</t>
  </si>
  <si>
    <t>INTER-BANK CREDIT ATO004000015834958 ATO TONELLATO PTY LT</t>
  </si>
  <si>
    <t>INTER-BANK CREDIT ATO004000015834992 ATO TONELLATO PTY LT</t>
  </si>
  <si>
    <t>INTER-BANK CREDIT ATO003000016146190 ATO TONELLATO PTY LT</t>
  </si>
  <si>
    <t>INTER-BANK CREDIT ATO001000016468284 ATO TONELLATO PTY LT</t>
  </si>
  <si>
    <t>INTER-BANK CREDIT ATO006000016031183 ATO TONELLATO PTY LT</t>
  </si>
  <si>
    <t>INTER-BANK CREDIT ATO001100015651807 ATO TONELLATO PTY LT</t>
  </si>
  <si>
    <t>INTER-BANK CREDIT ATO005000015903122 ATO TONELLATO PTY LT</t>
  </si>
  <si>
    <t>INTER-BANK CREDIT ATO002000016274758 ATO TONELLATO PTY LT</t>
  </si>
  <si>
    <t>INTER-BANK CREDIT ATO26571267259I002 ATO Tonellato Pty Lt</t>
  </si>
  <si>
    <t>TRANSFER DEBITS Internet Transfer PYMT-ID 201794269 FFR</t>
  </si>
  <si>
    <t>TRANSFER DEBITS Internet Transfer PYMT-ID 201793838</t>
  </si>
  <si>
    <t>INTER-BANK CREDIT ATO004000015831383 ATO TONELLATO PTY LT</t>
  </si>
  <si>
    <t>INTER-BANK CREDIT ATO004000015829270 ATO TONELLATO PTY LT</t>
  </si>
  <si>
    <t>INTER-BANK CREDIT ATO94165488997I001 ATO Tonellato Pty Lt</t>
  </si>
  <si>
    <t>TRANSFER DEBITS Internet Transfer PYMT-ID 201461249</t>
  </si>
  <si>
    <t>TRANSFER DEBITS Internet Transfer PYMT-ID 201461571 FFR</t>
  </si>
  <si>
    <t>TRANSFER DEBITS Internet Transfer PYMT-ID 201479791 FFR</t>
  </si>
  <si>
    <t>INTER-BANK CREDIT ATO001000016456672 ATO TONELLATO PTY LT</t>
  </si>
  <si>
    <t>INTER-BANK CREDIT ATO003000016134945 ATO TONELLATO PTY LT</t>
  </si>
  <si>
    <t>INTER-BANK CREDIT ATO006000016018444 ATO TONELLATO PTY LT</t>
  </si>
  <si>
    <t>INTER-BANK CREDIT ATO003000016135279 ATO TONELLATO PTY LT</t>
  </si>
  <si>
    <t>INTER-BANK CREDIT ATO002000016266769 ATO TONELLATO PTY LT</t>
  </si>
  <si>
    <t>INTER-BANK CREDIT ATO002000016264719 ATO TONELLATO PTY LT</t>
  </si>
  <si>
    <t>INTER-BANK CREDIT ATO003000016129343 ATO TONELLATO PTY LT</t>
  </si>
  <si>
    <t>INTER-BANK CREDIT ATO006000016014821 ATO TONELLATO PTY LT</t>
  </si>
  <si>
    <t>INTER-BANK CREDIT ATO47043017267I001 ATO TTO CHARTERED AC</t>
  </si>
  <si>
    <t>INTER-BANK CREDIT ATO005000015885883 ATO TONELLATO PTY LT</t>
  </si>
  <si>
    <t>INTER-BANK CREDIT ATO001100015630773 ATO TONELLATO PTY LT</t>
  </si>
  <si>
    <t>INTER-BANK CREDIT ATO002000016255847 ATO TONELLATO PTY LT</t>
  </si>
  <si>
    <t>TRANSFER DEBITS Internet Transfer PYMT-ID 201092032</t>
  </si>
  <si>
    <t>TRANSFER DEBITS Internet Transfer PYMT-ID 201092517 FFR</t>
  </si>
  <si>
    <t>INTER-BANK CREDIT ATO006000016001745 ATO TONELLATO PTY LT</t>
  </si>
  <si>
    <t>INTER-BANK CREDIT ATO005000015878368 ATO TONELLATO PTY LT</t>
  </si>
  <si>
    <t>INTER-BANK CREDIT ATO86008062486I001 ATO TONELLATO PTY LT</t>
  </si>
  <si>
    <t>Rocland Wines Pty Ltd</t>
  </si>
  <si>
    <t>Joan Young</t>
  </si>
  <si>
    <t>Adrian Pisaniello</t>
  </si>
  <si>
    <t xml:space="preserve">Craig Latcham </t>
  </si>
  <si>
    <t>Bronwyn Wright</t>
  </si>
  <si>
    <t>L.M Kolesnikowicz &amp; P Kolesnikowicz</t>
  </si>
  <si>
    <t xml:space="preserve">Tyson Mosch </t>
  </si>
  <si>
    <t>Ashley Materne</t>
  </si>
  <si>
    <t>Leanne Kottaridis</t>
  </si>
  <si>
    <t>Xiang Loh</t>
  </si>
  <si>
    <t xml:space="preserve">Anthony Meaden </t>
  </si>
  <si>
    <t xml:space="preserve">Julian Torresan </t>
  </si>
  <si>
    <t>Allan Young</t>
  </si>
  <si>
    <t xml:space="preserve">Yvonne Lorezin </t>
  </si>
  <si>
    <t>Wayne Hann</t>
  </si>
  <si>
    <t xml:space="preserve">Alexander Hepworth </t>
  </si>
  <si>
    <t xml:space="preserve">Streamline Plumbing (SA) Pty Ltd </t>
  </si>
  <si>
    <t xml:space="preserve">Sasha Kotlar </t>
  </si>
  <si>
    <t>Ketrice Hann</t>
  </si>
  <si>
    <t xml:space="preserve">Bruno Dissegna </t>
  </si>
  <si>
    <t>Tiddlewink Unit Trust</t>
  </si>
  <si>
    <t xml:space="preserve">Domenic Maione </t>
  </si>
  <si>
    <t>Maria Maione</t>
  </si>
  <si>
    <t>Kristin Enman</t>
  </si>
  <si>
    <t>Ruth Tebbutt</t>
  </si>
  <si>
    <t xml:space="preserve">Scott Dohnt </t>
  </si>
  <si>
    <t>Dominic Tebbutt</t>
  </si>
  <si>
    <t xml:space="preserve">MultiPayment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</si>
</sst>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0" xfId="0" applyBorder="1"/>
    <xf numFmtId="44" fontId="16" fillId="0" borderId="0" xfId="0" applyNumberFormat="1" applyFont="1"/>
    <xf numFmtId="0" fontId="16" fillId="0" borderId="11" xfId="0" applyFont="1" applyBorder="1"/>
    <xf numFmtId="44" fontId="16" fillId="0" borderId="11" xfId="0" applyNumberFormat="1" applyFont="1" applyBorder="1"/>
    <xf numFmtId="0" fontId="21" fillId="0" borderId="0" xfId="8" applyFont="1" applyFill="1" applyBorder="1"/>
    <xf numFmtId="44" fontId="0" fillId="0" borderId="0" xfId="0" applyNumberFormat="1"/>
    <xf numFmtId="44" fontId="16" fillId="0" borderId="0" xfId="47" applyFont="1"/>
    <xf numFmtId="44" fontId="19" fillId="0" borderId="0" xfId="47" applyFont="1"/>
    <xf numFmtId="44" fontId="0" fillId="0" borderId="0" xfId="47" applyFont="1"/>
    <xf numFmtId="44" fontId="16" fillId="33" borderId="0" xfId="47" applyFont="1" applyFill="1"/>
    <xf numFmtId="44" fontId="0" fillId="0" borderId="0" xfId="47" quotePrefix="1" applyNumberFormat="1" applyFont="1"/>
    <xf numFmtId="44" fontId="14" fillId="0" borderId="0" xfId="48" applyFont="1"/>
    <xf numFmtId="44" fontId="16" fillId="0" borderId="0" xfId="49" applyFont="1"/>
    <xf numFmtId="44" fontId="14" fillId="0" borderId="0" xfId="49" applyNumberFormat="1" applyFont="1"/>
    <xf numFmtId="0" fontId="16" fillId="0" borderId="0" xfId="0" applyFont="1"/>
    <xf numFmtId="44" fontId="16" fillId="0" borderId="0" xfId="49" applyFont="1"/>
    <xf numFmtId="0" fontId="0" fillId="0" borderId="0" xfId="0"/>
    <xf numFmtId="0" fontId="0" fillId="0" borderId="0" xfId="0" applyFont="1" applyBorder="1" applyAlignment="1">
      <alignment horizontal="left"/>
    </xf>
    <xf numFmtId="44" fontId="0" fillId="0" borderId="0" xfId="49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14" fillId="0" borderId="0" xfId="49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9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9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44" fontId="0" fillId="0" borderId="0" xfId="49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9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9" applyFont="1" applyAlignment="1">
      <alignment horizontal="left"/>
    </xf>
    <xf numFmtId="0" fontId="20" fillId="0" borderId="0" xfId="0" applyFont="1"/>
    <xf numFmtId="44" fontId="20" fillId="0" borderId="0" xfId="49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0" fillId="0" borderId="0" xfId="0"/>
    <xf numFmtId="14" fontId="0" fillId="0" borderId="0" xfId="0" applyNumberFormat="1"/>
    <xf numFmtId="0" fontId="7" fillId="3" borderId="0" xfId="7"/>
    <xf numFmtId="0" fontId="6" fillId="2" borderId="0" xfId="6"/>
    <xf numFmtId="0" fontId="16" fillId="0" borderId="12" xfId="0" applyFont="1" applyBorder="1"/>
    <xf numFmtId="0" fontId="0" fillId="0" borderId="0" xfId="0" applyFill="1"/>
    <xf numFmtId="0" fontId="6" fillId="0" borderId="0" xfId="6" applyFill="1"/>
    <xf numFmtId="43" fontId="0" fillId="0" borderId="0" xfId="51" applyFont="1"/>
    <xf numFmtId="44" fontId="0" fillId="0" borderId="0" xfId="52" applyFont="1"/>
    <xf numFmtId="14" fontId="0" fillId="0" borderId="0" xfId="0" applyNumberFormat="1" applyFill="1"/>
    <xf numFmtId="43" fontId="0" fillId="0" borderId="0" xfId="51" applyFont="1" applyFill="1"/>
    <xf numFmtId="43" fontId="0" fillId="0" borderId="0" xfId="53" applyFont="1"/>
    <xf numFmtId="0" fontId="0" fillId="0" borderId="0" xfId="52" applyNumberFormat="1" applyFont="1" applyAlignment="1">
      <alignment horizontal="left"/>
    </xf>
    <xf numFmtId="0" fontId="16" fillId="0" borderId="10" xfId="0" applyFont="1" applyBorder="1"/>
    <xf numFmtId="44" fontId="16" fillId="0" borderId="10" xfId="0" applyNumberFormat="1" applyFont="1" applyBorder="1"/>
    <xf numFmtId="44" fontId="16" fillId="0" borderId="10" xfId="52" applyFont="1" applyBorder="1"/>
    <xf numFmtId="44" fontId="16" fillId="0" borderId="0" xfId="52" applyFont="1"/>
    <xf numFmtId="0" fontId="0" fillId="0" borderId="11" xfId="0" applyBorder="1"/>
    <xf numFmtId="44" fontId="16" fillId="0" borderId="11" xfId="52" applyFont="1" applyBorder="1"/>
    <xf numFmtId="44" fontId="1" fillId="0" borderId="10" xfId="52" applyFont="1" applyBorder="1"/>
    <xf numFmtId="44" fontId="0" fillId="0" borderId="10" xfId="52" applyFont="1" applyBorder="1"/>
    <xf numFmtId="8" fontId="0" fillId="0" borderId="0" xfId="0" applyNumberFormat="1"/>
    <xf numFmtId="44" fontId="0" fillId="0" borderId="0" xfId="49" applyNumberFormat="1" applyFont="1"/>
    <xf numFmtId="8" fontId="16" fillId="0" borderId="0" xfId="0" applyNumberFormat="1" applyFont="1"/>
    <xf numFmtId="0" fontId="16" fillId="0" borderId="13" xfId="0" applyFont="1" applyBorder="1"/>
    <xf numFmtId="0" fontId="0" fillId="0" borderId="13" xfId="0" applyBorder="1"/>
    <xf numFmtId="44" fontId="16" fillId="0" borderId="13" xfId="0" applyNumberFormat="1" applyFont="1" applyBorder="1"/>
    <xf numFmtId="0" fontId="18" fillId="0" borderId="0" xfId="0" applyFont="1" applyAlignment="1">
      <alignment horizontal="center"/>
    </xf>
    <xf numFmtId="0" fontId="0" fillId="0" borderId="0" xfId="0" applyFont="1"/>
    <xf numFmtId="43" fontId="0" fillId="0" borderId="0" xfId="0" applyNumberFormat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1" builtinId="3"/>
    <cellStyle name="Comma 2" xfId="53"/>
    <cellStyle name="Currency" xfId="52" builtinId="4"/>
    <cellStyle name="Currency 2" xfId="49"/>
    <cellStyle name="Currency 2 2" xfId="44"/>
    <cellStyle name="Currency 3" xfId="47"/>
    <cellStyle name="Currency 4" xfId="48"/>
    <cellStyle name="Currency 5" xfId="46"/>
    <cellStyle name="Currency 6" xfId="45"/>
    <cellStyle name="Currency 7" xfId="50"/>
    <cellStyle name="Currency 8" xfId="43"/>
    <cellStyle name="Currency 9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workbookViewId="0">
      <selection activeCell="E10" sqref="E10"/>
    </sheetView>
  </sheetViews>
  <sheetFormatPr defaultRowHeight="15" x14ac:dyDescent="0.25"/>
  <cols>
    <col min="1" max="1" width="19" customWidth="1"/>
    <col min="2" max="2" width="74.140625" bestFit="1" customWidth="1"/>
    <col min="3" max="3" width="14.7109375" customWidth="1"/>
    <col min="4" max="4" width="18" customWidth="1"/>
    <col min="5" max="5" width="44.42578125" bestFit="1" customWidth="1"/>
  </cols>
  <sheetData>
    <row r="1" spans="1:7" ht="28.5" x14ac:dyDescent="0.45">
      <c r="A1" s="72" t="s">
        <v>79</v>
      </c>
      <c r="B1" s="72"/>
      <c r="C1" s="72"/>
      <c r="D1" s="72"/>
      <c r="E1" s="72"/>
      <c r="F1" s="72"/>
    </row>
    <row r="3" spans="1:7" x14ac:dyDescent="0.25">
      <c r="B3" s="7" t="s">
        <v>0</v>
      </c>
      <c r="C3" s="8">
        <v>20993.23</v>
      </c>
    </row>
    <row r="4" spans="1:7" x14ac:dyDescent="0.25">
      <c r="B4" s="7" t="s">
        <v>1</v>
      </c>
      <c r="C4" s="9">
        <v>207008.67</v>
      </c>
    </row>
    <row r="5" spans="1:7" x14ac:dyDescent="0.25">
      <c r="B5" s="7" t="s">
        <v>2</v>
      </c>
      <c r="C5" s="9">
        <v>79799.25</v>
      </c>
    </row>
    <row r="6" spans="1:7" x14ac:dyDescent="0.25">
      <c r="B6" s="10" t="s">
        <v>3</v>
      </c>
      <c r="C6" s="11">
        <f>'Still in Account'!C21</f>
        <v>148119.97</v>
      </c>
    </row>
    <row r="7" spans="1:7" x14ac:dyDescent="0.25">
      <c r="B7" s="7" t="s">
        <v>4</v>
      </c>
      <c r="C7" s="12">
        <v>82.68</v>
      </c>
    </row>
    <row r="8" spans="1:7" x14ac:dyDescent="0.25">
      <c r="B8" s="13" t="s">
        <v>5</v>
      </c>
      <c r="C8" s="14">
        <f>C3+C4-C5-C6-C7</f>
        <v>2.2112089936854318E-11</v>
      </c>
    </row>
    <row r="10" spans="1:7" x14ac:dyDescent="0.25">
      <c r="A10" s="15" t="s">
        <v>6</v>
      </c>
      <c r="B10" s="15" t="s">
        <v>7</v>
      </c>
      <c r="C10" s="16" t="s">
        <v>8</v>
      </c>
      <c r="D10" s="16" t="s">
        <v>9</v>
      </c>
    </row>
    <row r="11" spans="1:7" x14ac:dyDescent="0.25">
      <c r="A11" s="46">
        <v>44621</v>
      </c>
      <c r="B11" s="45" t="s">
        <v>113</v>
      </c>
      <c r="C11" s="52"/>
      <c r="D11" s="52">
        <v>21250</v>
      </c>
      <c r="E11" s="48" t="s">
        <v>114</v>
      </c>
      <c r="F11" s="45"/>
      <c r="G11" s="45"/>
    </row>
    <row r="12" spans="1:7" x14ac:dyDescent="0.25">
      <c r="A12" s="46">
        <v>44622</v>
      </c>
      <c r="B12" s="45" t="s">
        <v>109</v>
      </c>
      <c r="C12" s="52">
        <v>-21250</v>
      </c>
      <c r="D12" s="52"/>
      <c r="E12" s="48" t="s">
        <v>141</v>
      </c>
      <c r="F12" s="45"/>
      <c r="G12" s="45"/>
    </row>
    <row r="13" spans="1:7" s="45" customFormat="1" x14ac:dyDescent="0.25">
      <c r="A13" s="46">
        <v>44622</v>
      </c>
      <c r="B13" s="45" t="s">
        <v>109</v>
      </c>
      <c r="C13" s="52">
        <v>-7491.18</v>
      </c>
      <c r="D13" s="52"/>
      <c r="E13" s="48" t="s">
        <v>141</v>
      </c>
    </row>
    <row r="14" spans="1:7" s="45" customFormat="1" x14ac:dyDescent="0.25">
      <c r="A14" s="46">
        <v>44622</v>
      </c>
      <c r="B14" s="45" t="s">
        <v>109</v>
      </c>
      <c r="C14" s="52">
        <v>-3609</v>
      </c>
      <c r="D14" s="52"/>
      <c r="E14" s="48" t="s">
        <v>141</v>
      </c>
    </row>
    <row r="15" spans="1:7" s="45" customFormat="1" x14ac:dyDescent="0.25">
      <c r="A15" s="46">
        <v>44622</v>
      </c>
      <c r="B15" s="45" t="s">
        <v>109</v>
      </c>
      <c r="C15" s="52">
        <v>-1525.89</v>
      </c>
      <c r="D15" s="52"/>
      <c r="E15" s="48" t="s">
        <v>141</v>
      </c>
    </row>
    <row r="16" spans="1:7" s="45" customFormat="1" x14ac:dyDescent="0.25">
      <c r="A16" s="46">
        <v>44622</v>
      </c>
      <c r="B16" s="45" t="s">
        <v>109</v>
      </c>
      <c r="C16" s="52">
        <v>-1211.6199999999999</v>
      </c>
      <c r="D16" s="52"/>
      <c r="E16" s="48" t="s">
        <v>141</v>
      </c>
    </row>
    <row r="17" spans="1:7" s="45" customFormat="1" x14ac:dyDescent="0.25">
      <c r="A17" s="46">
        <v>44622</v>
      </c>
      <c r="B17" s="45" t="s">
        <v>110</v>
      </c>
      <c r="C17" s="52">
        <v>-1144</v>
      </c>
      <c r="D17" s="52"/>
      <c r="E17" s="48" t="s">
        <v>51</v>
      </c>
    </row>
    <row r="18" spans="1:7" s="45" customFormat="1" x14ac:dyDescent="0.25">
      <c r="A18" s="46">
        <v>44622</v>
      </c>
      <c r="B18" s="45" t="s">
        <v>109</v>
      </c>
      <c r="C18" s="52">
        <v>-895.4</v>
      </c>
      <c r="D18" s="52"/>
      <c r="E18" s="48" t="s">
        <v>141</v>
      </c>
    </row>
    <row r="19" spans="1:7" s="45" customFormat="1" x14ac:dyDescent="0.25">
      <c r="A19" s="46">
        <v>44622</v>
      </c>
      <c r="B19" s="45" t="s">
        <v>109</v>
      </c>
      <c r="C19" s="52">
        <v>-616</v>
      </c>
      <c r="D19" s="52"/>
      <c r="E19" s="48" t="s">
        <v>141</v>
      </c>
    </row>
    <row r="20" spans="1:7" s="45" customFormat="1" x14ac:dyDescent="0.25">
      <c r="A20" s="46">
        <v>44622</v>
      </c>
      <c r="B20" s="45" t="s">
        <v>111</v>
      </c>
      <c r="C20" s="52"/>
      <c r="D20" s="52">
        <v>1380.17</v>
      </c>
      <c r="E20" s="48" t="s">
        <v>115</v>
      </c>
    </row>
    <row r="21" spans="1:7" s="45" customFormat="1" x14ac:dyDescent="0.25">
      <c r="A21" s="46">
        <v>44622</v>
      </c>
      <c r="B21" s="45" t="s">
        <v>112</v>
      </c>
      <c r="C21" s="52"/>
      <c r="D21" s="52">
        <v>3065.03</v>
      </c>
      <c r="E21" s="48" t="s">
        <v>116</v>
      </c>
    </row>
    <row r="22" spans="1:7" s="45" customFormat="1" x14ac:dyDescent="0.25">
      <c r="A22" s="46">
        <v>44623</v>
      </c>
      <c r="B22" s="45" t="s">
        <v>107</v>
      </c>
      <c r="C22" s="52"/>
      <c r="D22" s="52">
        <v>1923.21</v>
      </c>
      <c r="E22" s="48" t="s">
        <v>118</v>
      </c>
    </row>
    <row r="23" spans="1:7" s="45" customFormat="1" x14ac:dyDescent="0.25">
      <c r="A23" s="46">
        <v>44623</v>
      </c>
      <c r="B23" s="45" t="s">
        <v>108</v>
      </c>
      <c r="C23" s="52"/>
      <c r="D23" s="52">
        <v>3441.97</v>
      </c>
      <c r="E23" s="48" t="s">
        <v>117</v>
      </c>
    </row>
    <row r="24" spans="1:7" x14ac:dyDescent="0.25">
      <c r="A24" s="46">
        <v>44624</v>
      </c>
      <c r="B24" s="45" t="s">
        <v>105</v>
      </c>
      <c r="C24" s="52"/>
      <c r="D24" s="52">
        <v>1167</v>
      </c>
      <c r="E24" s="47" t="s">
        <v>119</v>
      </c>
      <c r="F24" s="45"/>
      <c r="G24" s="45"/>
    </row>
    <row r="25" spans="1:7" x14ac:dyDescent="0.25">
      <c r="A25" s="46">
        <v>44624</v>
      </c>
      <c r="B25" s="45" t="s">
        <v>106</v>
      </c>
      <c r="C25" s="52"/>
      <c r="D25" s="52">
        <v>1900.75</v>
      </c>
      <c r="E25" s="48" t="s">
        <v>120</v>
      </c>
      <c r="F25" s="45"/>
      <c r="G25" s="45"/>
    </row>
    <row r="26" spans="1:7" x14ac:dyDescent="0.25">
      <c r="A26" s="46">
        <v>44627</v>
      </c>
      <c r="B26" s="45" t="s">
        <v>102</v>
      </c>
      <c r="C26" s="52"/>
      <c r="D26" s="52">
        <v>1976</v>
      </c>
      <c r="E26" s="48" t="s">
        <v>121</v>
      </c>
      <c r="F26" s="45"/>
      <c r="G26" s="45"/>
    </row>
    <row r="27" spans="1:7" x14ac:dyDescent="0.25">
      <c r="A27" s="46">
        <v>44627</v>
      </c>
      <c r="B27" s="45" t="s">
        <v>103</v>
      </c>
      <c r="C27" s="52"/>
      <c r="D27" s="52">
        <v>2160.63</v>
      </c>
      <c r="E27" s="48" t="s">
        <v>122</v>
      </c>
      <c r="F27" s="45"/>
      <c r="G27" s="45"/>
    </row>
    <row r="28" spans="1:7" x14ac:dyDescent="0.25">
      <c r="A28" s="46">
        <v>44627</v>
      </c>
      <c r="B28" s="45" t="s">
        <v>104</v>
      </c>
      <c r="C28" s="52"/>
      <c r="D28" s="52">
        <v>17071.13</v>
      </c>
      <c r="E28" s="48" t="s">
        <v>123</v>
      </c>
      <c r="F28" s="45"/>
      <c r="G28" s="45"/>
    </row>
    <row r="29" spans="1:7" x14ac:dyDescent="0.25">
      <c r="A29" s="46">
        <v>44628</v>
      </c>
      <c r="B29" s="45" t="s">
        <v>101</v>
      </c>
      <c r="C29" s="52"/>
      <c r="D29" s="52">
        <v>1048.2</v>
      </c>
      <c r="E29" s="48" t="s">
        <v>124</v>
      </c>
      <c r="F29" s="45"/>
      <c r="G29" s="45"/>
    </row>
    <row r="30" spans="1:7" x14ac:dyDescent="0.25">
      <c r="A30" s="46">
        <v>44629</v>
      </c>
      <c r="B30" s="45" t="s">
        <v>94</v>
      </c>
      <c r="C30" s="52">
        <v>-17071.13</v>
      </c>
      <c r="D30" s="52"/>
      <c r="E30" s="48" t="s">
        <v>141</v>
      </c>
      <c r="F30" s="45"/>
      <c r="G30" s="45"/>
    </row>
    <row r="31" spans="1:7" x14ac:dyDescent="0.25">
      <c r="A31" s="46">
        <v>44629</v>
      </c>
      <c r="B31" s="45" t="s">
        <v>94</v>
      </c>
      <c r="C31" s="52">
        <v>-3065.03</v>
      </c>
      <c r="D31" s="52"/>
      <c r="E31" s="48" t="s">
        <v>141</v>
      </c>
      <c r="F31" s="45"/>
      <c r="G31" s="45"/>
    </row>
    <row r="32" spans="1:7" x14ac:dyDescent="0.25">
      <c r="A32" s="46">
        <v>44629</v>
      </c>
      <c r="B32" s="45" t="s">
        <v>94</v>
      </c>
      <c r="C32" s="52">
        <v>-2825.97</v>
      </c>
      <c r="D32" s="52"/>
      <c r="E32" s="48" t="s">
        <v>141</v>
      </c>
      <c r="F32" s="45"/>
      <c r="G32" s="45"/>
    </row>
    <row r="33" spans="1:7" x14ac:dyDescent="0.25">
      <c r="A33" s="46">
        <v>44629</v>
      </c>
      <c r="B33" s="45" t="s">
        <v>94</v>
      </c>
      <c r="C33" s="52">
        <v>-2160.63</v>
      </c>
      <c r="D33" s="52"/>
      <c r="E33" s="48" t="s">
        <v>141</v>
      </c>
      <c r="F33" s="45"/>
      <c r="G33" s="45"/>
    </row>
    <row r="34" spans="1:7" x14ac:dyDescent="0.25">
      <c r="A34" s="46">
        <v>44629</v>
      </c>
      <c r="B34" s="45" t="s">
        <v>95</v>
      </c>
      <c r="C34" s="52">
        <v>-2156</v>
      </c>
      <c r="D34" s="52"/>
      <c r="E34" s="48" t="s">
        <v>51</v>
      </c>
      <c r="F34" s="45"/>
      <c r="G34" s="45"/>
    </row>
    <row r="35" spans="1:7" x14ac:dyDescent="0.25">
      <c r="A35" s="46">
        <v>44629</v>
      </c>
      <c r="B35" s="45" t="s">
        <v>94</v>
      </c>
      <c r="C35" s="52">
        <v>-1668</v>
      </c>
      <c r="D35" s="52"/>
      <c r="E35" s="48" t="s">
        <v>141</v>
      </c>
      <c r="F35" s="45"/>
      <c r="G35" s="45"/>
    </row>
    <row r="36" spans="1:7" x14ac:dyDescent="0.25">
      <c r="A36" s="46">
        <v>44629</v>
      </c>
      <c r="B36" s="45" t="s">
        <v>94</v>
      </c>
      <c r="C36" s="52">
        <v>-1592.75</v>
      </c>
      <c r="D36" s="52"/>
      <c r="E36" s="48" t="s">
        <v>141</v>
      </c>
      <c r="F36" s="45"/>
      <c r="G36" s="45"/>
    </row>
    <row r="37" spans="1:7" x14ac:dyDescent="0.25">
      <c r="A37" s="46">
        <v>44629</v>
      </c>
      <c r="B37" s="45" t="s">
        <v>94</v>
      </c>
      <c r="C37" s="52">
        <v>-1307.21</v>
      </c>
      <c r="D37" s="52"/>
      <c r="E37" s="48" t="s">
        <v>141</v>
      </c>
      <c r="F37" s="45"/>
      <c r="G37" s="45"/>
    </row>
    <row r="38" spans="1:7" x14ac:dyDescent="0.25">
      <c r="A38" s="46">
        <v>44629</v>
      </c>
      <c r="B38" s="45" t="s">
        <v>96</v>
      </c>
      <c r="C38" s="52">
        <v>-1144</v>
      </c>
      <c r="D38" s="52"/>
      <c r="E38" s="48" t="s">
        <v>141</v>
      </c>
      <c r="F38" s="45"/>
      <c r="G38" s="45"/>
    </row>
    <row r="39" spans="1:7" x14ac:dyDescent="0.25">
      <c r="A39" s="46">
        <v>44629</v>
      </c>
      <c r="B39" s="45" t="s">
        <v>94</v>
      </c>
      <c r="C39" s="52">
        <v>-1072.17</v>
      </c>
      <c r="D39" s="52"/>
      <c r="E39" s="48" t="s">
        <v>141</v>
      </c>
      <c r="F39" s="45"/>
      <c r="G39" s="45"/>
    </row>
    <row r="40" spans="1:7" x14ac:dyDescent="0.25">
      <c r="A40" s="46">
        <v>44629</v>
      </c>
      <c r="B40" s="45" t="s">
        <v>97</v>
      </c>
      <c r="C40" s="52"/>
      <c r="D40" s="52">
        <v>184.54</v>
      </c>
      <c r="E40" s="47" t="s">
        <v>125</v>
      </c>
      <c r="F40" s="45"/>
      <c r="G40" s="45"/>
    </row>
    <row r="41" spans="1:7" x14ac:dyDescent="0.25">
      <c r="A41" s="46">
        <v>44629</v>
      </c>
      <c r="B41" s="45" t="s">
        <v>98</v>
      </c>
      <c r="C41" s="52"/>
      <c r="D41" s="52">
        <v>1319.14</v>
      </c>
      <c r="E41" s="48" t="s">
        <v>126</v>
      </c>
      <c r="F41" s="45"/>
      <c r="G41" s="45"/>
    </row>
    <row r="42" spans="1:7" x14ac:dyDescent="0.25">
      <c r="A42" s="46">
        <v>44629</v>
      </c>
      <c r="B42" s="45" t="s">
        <v>99</v>
      </c>
      <c r="C42" s="52"/>
      <c r="D42" s="52">
        <v>2036.5</v>
      </c>
      <c r="E42" s="48" t="s">
        <v>127</v>
      </c>
      <c r="F42" s="45"/>
      <c r="G42" s="45"/>
    </row>
    <row r="43" spans="1:7" x14ac:dyDescent="0.25">
      <c r="A43" s="46">
        <v>44629</v>
      </c>
      <c r="B43" s="45" t="s">
        <v>100</v>
      </c>
      <c r="C43" s="52"/>
      <c r="D43" s="52">
        <v>2166</v>
      </c>
      <c r="E43" s="48" t="s">
        <v>128</v>
      </c>
      <c r="F43" s="45"/>
      <c r="G43" s="45"/>
    </row>
    <row r="44" spans="1:7" x14ac:dyDescent="0.25">
      <c r="A44" s="46">
        <v>44630</v>
      </c>
      <c r="B44" s="45" t="s">
        <v>92</v>
      </c>
      <c r="C44" s="52"/>
      <c r="D44" s="52">
        <v>844.33</v>
      </c>
      <c r="E44" s="48" t="s">
        <v>129</v>
      </c>
      <c r="F44" s="45"/>
      <c r="G44" s="45"/>
    </row>
    <row r="45" spans="1:7" x14ac:dyDescent="0.25">
      <c r="A45" s="46">
        <v>44630</v>
      </c>
      <c r="B45" s="45" t="s">
        <v>93</v>
      </c>
      <c r="C45" s="52"/>
      <c r="D45" s="52">
        <v>114315.54</v>
      </c>
      <c r="E45" s="47" t="s">
        <v>130</v>
      </c>
      <c r="F45" s="45"/>
      <c r="G45" s="45"/>
    </row>
    <row r="46" spans="1:7" x14ac:dyDescent="0.25">
      <c r="A46" s="46">
        <v>44631</v>
      </c>
      <c r="B46" s="45" t="s">
        <v>89</v>
      </c>
      <c r="C46" s="52">
        <v>-1914</v>
      </c>
      <c r="D46" s="52"/>
      <c r="E46" s="48" t="s">
        <v>51</v>
      </c>
      <c r="F46" s="45"/>
      <c r="G46" s="45"/>
    </row>
    <row r="47" spans="1:7" x14ac:dyDescent="0.25">
      <c r="A47" s="46">
        <v>44631</v>
      </c>
      <c r="B47" s="45" t="s">
        <v>90</v>
      </c>
      <c r="C47" s="52">
        <v>-1528</v>
      </c>
      <c r="D47" s="52"/>
      <c r="E47" s="48" t="s">
        <v>141</v>
      </c>
      <c r="F47" s="45"/>
      <c r="G47" s="45"/>
    </row>
    <row r="48" spans="1:7" x14ac:dyDescent="0.25">
      <c r="A48" s="46">
        <v>44631</v>
      </c>
      <c r="B48" s="45" t="s">
        <v>90</v>
      </c>
      <c r="C48" s="52">
        <v>-1420.5</v>
      </c>
      <c r="D48" s="52"/>
      <c r="E48" s="48" t="s">
        <v>141</v>
      </c>
      <c r="F48" s="45"/>
      <c r="G48" s="45"/>
    </row>
    <row r="49" spans="1:7" x14ac:dyDescent="0.25">
      <c r="A49" s="46">
        <v>44631</v>
      </c>
      <c r="B49" s="45" t="s">
        <v>90</v>
      </c>
      <c r="C49" s="52">
        <v>-1011.14</v>
      </c>
      <c r="D49" s="52"/>
      <c r="E49" s="48" t="s">
        <v>141</v>
      </c>
      <c r="F49" s="45"/>
      <c r="G49" s="45"/>
    </row>
    <row r="50" spans="1:7" x14ac:dyDescent="0.25">
      <c r="A50" s="46">
        <v>44631</v>
      </c>
      <c r="B50" s="45" t="s">
        <v>90</v>
      </c>
      <c r="C50" s="52">
        <v>-844.33</v>
      </c>
      <c r="D50" s="52"/>
      <c r="E50" s="48" t="s">
        <v>141</v>
      </c>
      <c r="F50" s="45"/>
      <c r="G50" s="45"/>
    </row>
    <row r="51" spans="1:7" x14ac:dyDescent="0.25">
      <c r="A51" s="46">
        <v>44631</v>
      </c>
      <c r="B51" s="45" t="s">
        <v>90</v>
      </c>
      <c r="C51" s="52">
        <v>-696.2</v>
      </c>
      <c r="D51" s="52"/>
      <c r="E51" s="48" t="s">
        <v>141</v>
      </c>
      <c r="F51" s="45"/>
      <c r="G51" s="45"/>
    </row>
    <row r="52" spans="1:7" x14ac:dyDescent="0.25">
      <c r="A52" s="46">
        <v>44631</v>
      </c>
      <c r="B52" s="45" t="s">
        <v>90</v>
      </c>
      <c r="C52" s="52">
        <v>-579.02</v>
      </c>
      <c r="D52" s="52"/>
      <c r="E52" s="48" t="s">
        <v>141</v>
      </c>
      <c r="F52" s="45"/>
      <c r="G52" s="45"/>
    </row>
    <row r="53" spans="1:7" x14ac:dyDescent="0.25">
      <c r="A53" s="46">
        <v>44631</v>
      </c>
      <c r="B53" s="45" t="s">
        <v>90</v>
      </c>
      <c r="C53" s="52">
        <v>-0.08</v>
      </c>
      <c r="D53" s="52"/>
      <c r="E53" s="48" t="s">
        <v>141</v>
      </c>
      <c r="F53" s="45"/>
      <c r="G53" s="45"/>
    </row>
    <row r="54" spans="1:7" x14ac:dyDescent="0.25">
      <c r="A54" s="46">
        <v>44631</v>
      </c>
      <c r="B54" s="45" t="s">
        <v>91</v>
      </c>
      <c r="C54" s="52"/>
      <c r="D54" s="52">
        <v>502.3</v>
      </c>
      <c r="E54" s="47" t="s">
        <v>131</v>
      </c>
      <c r="F54" s="45"/>
      <c r="G54" s="45"/>
    </row>
    <row r="55" spans="1:7" x14ac:dyDescent="0.25">
      <c r="A55" s="46">
        <v>44634</v>
      </c>
      <c r="B55" s="45" t="s">
        <v>86</v>
      </c>
      <c r="C55" s="52"/>
      <c r="D55" s="52">
        <v>701.89</v>
      </c>
      <c r="E55" s="47" t="s">
        <v>132</v>
      </c>
    </row>
    <row r="56" spans="1:7" x14ac:dyDescent="0.25">
      <c r="A56" s="46">
        <v>44634</v>
      </c>
      <c r="B56" s="45" t="s">
        <v>87</v>
      </c>
      <c r="C56" s="52"/>
      <c r="D56" s="52">
        <v>2789.75</v>
      </c>
      <c r="E56" s="47" t="s">
        <v>133</v>
      </c>
    </row>
    <row r="57" spans="1:7" x14ac:dyDescent="0.25">
      <c r="A57" s="46">
        <v>44634</v>
      </c>
      <c r="B57" s="45" t="s">
        <v>88</v>
      </c>
      <c r="C57" s="52"/>
      <c r="D57" s="52">
        <v>8759</v>
      </c>
      <c r="E57" s="47" t="s">
        <v>134</v>
      </c>
    </row>
    <row r="58" spans="1:7" s="45" customFormat="1" x14ac:dyDescent="0.25">
      <c r="A58" s="46">
        <v>44635</v>
      </c>
      <c r="B58" s="45" t="s">
        <v>80</v>
      </c>
      <c r="C58" s="52"/>
      <c r="D58" s="52">
        <v>1536</v>
      </c>
      <c r="E58" s="47" t="s">
        <v>135</v>
      </c>
    </row>
    <row r="59" spans="1:7" s="45" customFormat="1" x14ac:dyDescent="0.25">
      <c r="A59" s="46">
        <v>44635</v>
      </c>
      <c r="B59" s="45" t="s">
        <v>81</v>
      </c>
      <c r="C59" s="52"/>
      <c r="D59" s="52">
        <v>1536</v>
      </c>
      <c r="E59" s="47" t="s">
        <v>136</v>
      </c>
    </row>
    <row r="60" spans="1:7" s="45" customFormat="1" x14ac:dyDescent="0.25">
      <c r="A60" s="46">
        <v>44635</v>
      </c>
      <c r="B60" s="45" t="s">
        <v>82</v>
      </c>
      <c r="C60" s="52"/>
      <c r="D60" s="52">
        <v>2066.23</v>
      </c>
      <c r="E60" s="47" t="s">
        <v>137</v>
      </c>
    </row>
    <row r="61" spans="1:7" s="45" customFormat="1" x14ac:dyDescent="0.25">
      <c r="A61" s="46">
        <v>44635</v>
      </c>
      <c r="B61" s="45" t="s">
        <v>83</v>
      </c>
      <c r="C61" s="52"/>
      <c r="D61" s="52">
        <v>2366</v>
      </c>
      <c r="E61" s="47" t="s">
        <v>138</v>
      </c>
    </row>
    <row r="62" spans="1:7" s="45" customFormat="1" x14ac:dyDescent="0.25">
      <c r="A62" s="46">
        <v>44635</v>
      </c>
      <c r="B62" s="45" t="s">
        <v>84</v>
      </c>
      <c r="C62" s="52"/>
      <c r="D62" s="52">
        <v>2389.12</v>
      </c>
      <c r="E62" s="47" t="s">
        <v>139</v>
      </c>
    </row>
    <row r="63" spans="1:7" s="45" customFormat="1" x14ac:dyDescent="0.25">
      <c r="A63" s="46">
        <v>44635</v>
      </c>
      <c r="B63" s="45" t="s">
        <v>85</v>
      </c>
      <c r="C63" s="52"/>
      <c r="D63" s="52">
        <v>7112.24</v>
      </c>
      <c r="E63" s="47" t="s">
        <v>140</v>
      </c>
    </row>
    <row r="64" spans="1:7" s="45" customFormat="1" x14ac:dyDescent="0.25">
      <c r="A64" s="46"/>
      <c r="C64" s="52"/>
      <c r="D64" s="52"/>
    </row>
    <row r="65" spans="1:5" s="45" customFormat="1" x14ac:dyDescent="0.25">
      <c r="A65" s="46"/>
      <c r="C65" s="52"/>
      <c r="D65" s="52"/>
    </row>
    <row r="66" spans="1:5" s="45" customFormat="1" x14ac:dyDescent="0.25">
      <c r="A66" s="46"/>
      <c r="C66" s="52"/>
      <c r="D66" s="52"/>
    </row>
    <row r="67" spans="1:5" s="45" customFormat="1" x14ac:dyDescent="0.25">
      <c r="A67" s="46"/>
      <c r="C67" s="52"/>
      <c r="D67" s="52"/>
    </row>
    <row r="68" spans="1:5" s="45" customFormat="1" x14ac:dyDescent="0.25">
      <c r="A68" s="46"/>
      <c r="C68" s="52"/>
      <c r="D68" s="52"/>
    </row>
    <row r="69" spans="1:5" s="45" customFormat="1" ht="15.75" thickBot="1" x14ac:dyDescent="0.3">
      <c r="A69" s="46"/>
      <c r="B69" s="49" t="s">
        <v>49</v>
      </c>
      <c r="C69" s="52"/>
      <c r="D69" s="52"/>
    </row>
    <row r="70" spans="1:5" s="45" customFormat="1" x14ac:dyDescent="0.25">
      <c r="A70" s="46"/>
      <c r="B70" s="50"/>
      <c r="C70" s="52"/>
      <c r="D70" s="52"/>
    </row>
    <row r="71" spans="1:5" s="45" customFormat="1" x14ac:dyDescent="0.25">
      <c r="A71" s="46"/>
      <c r="B71" s="15"/>
      <c r="C71" s="52"/>
      <c r="D71" s="52"/>
    </row>
    <row r="72" spans="1:5" s="45" customFormat="1" x14ac:dyDescent="0.25">
      <c r="A72" s="46"/>
      <c r="B72" s="15"/>
      <c r="C72" s="52"/>
      <c r="D72" s="52"/>
    </row>
    <row r="73" spans="1:5" s="45" customFormat="1" ht="15.75" thickBot="1" x14ac:dyDescent="0.3">
      <c r="A73" s="46"/>
      <c r="B73" s="49" t="s">
        <v>47</v>
      </c>
      <c r="C73" s="52"/>
      <c r="D73" s="52"/>
    </row>
    <row r="74" spans="1:5" s="45" customFormat="1" x14ac:dyDescent="0.25">
      <c r="A74" s="54"/>
      <c r="B74" s="15"/>
      <c r="C74" s="55"/>
      <c r="D74" s="55"/>
      <c r="E74" s="51"/>
    </row>
    <row r="75" spans="1:5" x14ac:dyDescent="0.25">
      <c r="B75" s="15"/>
    </row>
    <row r="76" spans="1:5" x14ac:dyDescent="0.25">
      <c r="B76" s="15"/>
    </row>
    <row r="77" spans="1:5" ht="15.75" thickBot="1" x14ac:dyDescent="0.3">
      <c r="B77" s="49" t="s">
        <v>48</v>
      </c>
    </row>
    <row r="78" spans="1:5" x14ac:dyDescent="0.25">
      <c r="B78" s="45"/>
    </row>
  </sheetData>
  <sortState ref="A11:D63">
    <sortCondition ref="A11:A63"/>
  </sortState>
  <mergeCells count="1">
    <mergeCell ref="A1:F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D54" sqref="D54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72" t="s">
        <v>10</v>
      </c>
      <c r="B1" s="72"/>
      <c r="C1" s="72"/>
      <c r="D1" s="72"/>
      <c r="E1" s="72"/>
      <c r="F1" s="17"/>
      <c r="G1" s="17"/>
    </row>
    <row r="2" spans="1:7" ht="28.5" x14ac:dyDescent="0.45">
      <c r="A2" s="23"/>
      <c r="B2" s="23"/>
      <c r="C2" s="23"/>
      <c r="D2" s="23"/>
      <c r="E2" s="23"/>
      <c r="F2" s="17"/>
      <c r="G2" s="17"/>
    </row>
    <row r="3" spans="1:7" x14ac:dyDescent="0.25">
      <c r="A3" s="20" t="s">
        <v>6</v>
      </c>
      <c r="B3" s="20" t="s">
        <v>11</v>
      </c>
      <c r="C3" s="20" t="s">
        <v>12</v>
      </c>
      <c r="D3" s="24"/>
      <c r="E3" s="20" t="s">
        <v>13</v>
      </c>
      <c r="F3" s="24"/>
      <c r="G3" s="20" t="s">
        <v>14</v>
      </c>
    </row>
    <row r="5" spans="1:7" x14ac:dyDescent="0.25">
      <c r="A5" s="25">
        <v>43655</v>
      </c>
      <c r="B5" s="21" t="s">
        <v>15</v>
      </c>
      <c r="C5" s="21">
        <v>19</v>
      </c>
      <c r="D5" s="21"/>
      <c r="E5" s="26">
        <v>194</v>
      </c>
      <c r="F5" s="21"/>
      <c r="G5" s="25">
        <v>43668</v>
      </c>
    </row>
    <row r="6" spans="1:7" x14ac:dyDescent="0.25">
      <c r="A6" s="27">
        <v>43655</v>
      </c>
      <c r="B6" s="28" t="s">
        <v>16</v>
      </c>
      <c r="C6" s="28">
        <v>20</v>
      </c>
      <c r="D6" s="28"/>
      <c r="E6" s="29">
        <v>1.54</v>
      </c>
      <c r="F6" s="30"/>
      <c r="G6" s="27">
        <v>44334</v>
      </c>
    </row>
    <row r="7" spans="1:7" x14ac:dyDescent="0.25">
      <c r="A7" s="21"/>
      <c r="B7" s="21"/>
      <c r="C7" s="21"/>
      <c r="D7" s="21"/>
      <c r="E7" s="21"/>
      <c r="F7" s="21"/>
      <c r="G7" s="21"/>
    </row>
    <row r="8" spans="1:7" x14ac:dyDescent="0.25">
      <c r="A8" s="25">
        <v>43756</v>
      </c>
      <c r="B8" s="31" t="s">
        <v>17</v>
      </c>
      <c r="C8" s="18">
        <v>21</v>
      </c>
      <c r="D8" s="21"/>
      <c r="E8" s="32">
        <v>2371.65</v>
      </c>
      <c r="F8" s="21"/>
      <c r="G8" s="25">
        <v>43763</v>
      </c>
    </row>
    <row r="9" spans="1:7" x14ac:dyDescent="0.25">
      <c r="A9" s="25">
        <v>43756</v>
      </c>
      <c r="B9" s="31" t="s">
        <v>18</v>
      </c>
      <c r="C9" s="33">
        <v>22</v>
      </c>
      <c r="D9" s="21"/>
      <c r="E9" s="32">
        <v>2371.65</v>
      </c>
      <c r="F9" s="21"/>
      <c r="G9" s="25">
        <v>43763</v>
      </c>
    </row>
    <row r="10" spans="1:7" x14ac:dyDescent="0.25">
      <c r="A10" s="21"/>
      <c r="B10" s="21"/>
      <c r="C10" s="21"/>
      <c r="D10" s="21"/>
      <c r="E10" s="21"/>
      <c r="F10" s="21"/>
      <c r="G10" s="21"/>
    </row>
    <row r="11" spans="1:7" x14ac:dyDescent="0.25">
      <c r="A11" s="34">
        <v>43768</v>
      </c>
      <c r="B11" s="31" t="s">
        <v>19</v>
      </c>
      <c r="C11" s="35">
        <v>23</v>
      </c>
      <c r="D11" s="35"/>
      <c r="E11" s="36">
        <v>69</v>
      </c>
      <c r="F11" s="37"/>
      <c r="G11" s="34">
        <v>43776</v>
      </c>
    </row>
    <row r="12" spans="1:7" x14ac:dyDescent="0.25">
      <c r="A12" s="21"/>
      <c r="B12" s="21"/>
      <c r="C12" s="21"/>
      <c r="D12" s="21"/>
      <c r="E12" s="21"/>
      <c r="F12" s="21"/>
      <c r="G12" s="21"/>
    </row>
    <row r="13" spans="1:7" x14ac:dyDescent="0.25">
      <c r="A13" s="27">
        <v>43875</v>
      </c>
      <c r="B13" s="31" t="s">
        <v>20</v>
      </c>
      <c r="C13" s="28">
        <v>29</v>
      </c>
      <c r="D13" s="28"/>
      <c r="E13" s="29">
        <v>5179.79</v>
      </c>
      <c r="F13" s="28"/>
      <c r="G13" s="28" t="s">
        <v>21</v>
      </c>
    </row>
    <row r="14" spans="1:7" x14ac:dyDescent="0.25">
      <c r="A14" s="25"/>
      <c r="B14" s="31"/>
      <c r="C14" s="21"/>
      <c r="D14" s="21"/>
      <c r="E14" s="26"/>
      <c r="F14" s="21"/>
      <c r="G14" s="21"/>
    </row>
    <row r="15" spans="1:7" x14ac:dyDescent="0.25">
      <c r="A15" s="27">
        <v>43886</v>
      </c>
      <c r="B15" s="28" t="s">
        <v>22</v>
      </c>
      <c r="C15" s="28">
        <v>30</v>
      </c>
      <c r="D15" s="28"/>
      <c r="E15" s="29">
        <v>10803.25</v>
      </c>
      <c r="F15" s="28"/>
      <c r="G15" s="27">
        <v>43895</v>
      </c>
    </row>
    <row r="16" spans="1:7" x14ac:dyDescent="0.25">
      <c r="A16" s="21"/>
      <c r="B16" s="21"/>
      <c r="C16" s="21"/>
      <c r="D16" s="21"/>
      <c r="E16" s="21"/>
      <c r="F16" s="21"/>
      <c r="G16" s="21"/>
    </row>
    <row r="17" spans="1:7" x14ac:dyDescent="0.25">
      <c r="A17" s="27">
        <v>43888</v>
      </c>
      <c r="B17" s="28" t="s">
        <v>23</v>
      </c>
      <c r="C17" s="28">
        <v>31</v>
      </c>
      <c r="D17" s="28"/>
      <c r="E17" s="29">
        <v>2470</v>
      </c>
      <c r="F17" s="28"/>
      <c r="G17" s="27">
        <v>43893</v>
      </c>
    </row>
    <row r="18" spans="1:7" x14ac:dyDescent="0.25">
      <c r="A18" s="21"/>
      <c r="B18" s="21"/>
      <c r="C18" s="21"/>
      <c r="D18" s="21"/>
      <c r="E18" s="21"/>
      <c r="F18" s="21"/>
      <c r="G18" s="21"/>
    </row>
    <row r="19" spans="1:7" x14ac:dyDescent="0.25">
      <c r="A19" s="25">
        <v>43915</v>
      </c>
      <c r="B19" s="38" t="s">
        <v>24</v>
      </c>
      <c r="C19" s="21">
        <v>32</v>
      </c>
      <c r="D19" s="21"/>
      <c r="E19" s="39">
        <v>57</v>
      </c>
      <c r="F19" s="21"/>
      <c r="G19" s="25">
        <v>43921</v>
      </c>
    </row>
    <row r="20" spans="1:7" x14ac:dyDescent="0.25">
      <c r="A20" s="25">
        <v>43915</v>
      </c>
      <c r="B20" s="38" t="s">
        <v>25</v>
      </c>
      <c r="C20" s="21">
        <v>33</v>
      </c>
      <c r="D20" s="21"/>
      <c r="E20" s="39">
        <v>2741.12</v>
      </c>
      <c r="F20" s="21"/>
      <c r="G20" s="25">
        <v>43921</v>
      </c>
    </row>
    <row r="21" spans="1:7" x14ac:dyDescent="0.25">
      <c r="A21" s="21"/>
      <c r="B21" s="21"/>
      <c r="C21" s="21"/>
      <c r="D21" s="21"/>
      <c r="E21" s="21"/>
      <c r="F21" s="21"/>
      <c r="G21" s="21"/>
    </row>
    <row r="22" spans="1:7" x14ac:dyDescent="0.25">
      <c r="A22" s="25">
        <v>44020</v>
      </c>
      <c r="B22" s="38" t="s">
        <v>15</v>
      </c>
      <c r="C22" s="21">
        <v>34</v>
      </c>
      <c r="D22" s="21"/>
      <c r="E22" s="26">
        <v>536.82000000000005</v>
      </c>
      <c r="F22" s="21"/>
      <c r="G22" s="27">
        <v>44034</v>
      </c>
    </row>
    <row r="23" spans="1:7" x14ac:dyDescent="0.25">
      <c r="A23" s="25">
        <v>44020</v>
      </c>
      <c r="B23" s="38" t="s">
        <v>26</v>
      </c>
      <c r="C23" s="21">
        <v>35</v>
      </c>
      <c r="D23" s="21"/>
      <c r="E23" s="26">
        <v>8.33</v>
      </c>
      <c r="F23" s="21"/>
      <c r="G23" s="27">
        <v>44034</v>
      </c>
    </row>
    <row r="24" spans="1:7" x14ac:dyDescent="0.25">
      <c r="A24" s="25">
        <v>44020</v>
      </c>
      <c r="B24" s="38" t="s">
        <v>27</v>
      </c>
      <c r="C24" s="21">
        <v>36</v>
      </c>
      <c r="D24" s="21"/>
      <c r="E24" s="26">
        <v>2832.16</v>
      </c>
      <c r="F24" s="21"/>
      <c r="G24" s="25">
        <v>44027</v>
      </c>
    </row>
    <row r="26" spans="1:7" x14ac:dyDescent="0.25">
      <c r="A26" s="27">
        <v>44105</v>
      </c>
      <c r="B26" s="40" t="s">
        <v>28</v>
      </c>
      <c r="C26" s="28">
        <v>37</v>
      </c>
      <c r="D26" s="40"/>
      <c r="E26" s="41">
        <v>54934.94</v>
      </c>
      <c r="F26" s="40"/>
      <c r="G26" s="27">
        <v>44106</v>
      </c>
    </row>
    <row r="28" spans="1:7" x14ac:dyDescent="0.25">
      <c r="A28" s="25">
        <v>44147</v>
      </c>
      <c r="B28" s="17" t="s">
        <v>29</v>
      </c>
      <c r="C28" s="21">
        <v>38</v>
      </c>
      <c r="D28" s="17"/>
      <c r="E28" s="19">
        <v>853.31</v>
      </c>
      <c r="F28" s="17"/>
      <c r="G28" s="25">
        <v>44147</v>
      </c>
    </row>
    <row r="30" spans="1:7" x14ac:dyDescent="0.25">
      <c r="A30" s="42">
        <v>43841</v>
      </c>
      <c r="B30" s="40" t="s">
        <v>30</v>
      </c>
      <c r="C30" s="28">
        <v>39</v>
      </c>
      <c r="D30" s="40"/>
      <c r="E30" s="41">
        <v>454</v>
      </c>
      <c r="F30" s="40"/>
      <c r="G30" s="27">
        <v>44218</v>
      </c>
    </row>
    <row r="32" spans="1:7" x14ac:dyDescent="0.25">
      <c r="A32" s="43">
        <v>44277</v>
      </c>
      <c r="B32" s="44" t="s">
        <v>31</v>
      </c>
      <c r="C32" s="30">
        <v>41</v>
      </c>
      <c r="D32" s="44"/>
      <c r="E32" s="22">
        <v>82.68</v>
      </c>
      <c r="F32" s="17"/>
      <c r="G32" s="30" t="s">
        <v>32</v>
      </c>
    </row>
    <row r="34" spans="1:7" x14ac:dyDescent="0.25">
      <c r="A34" s="42">
        <v>44302</v>
      </c>
      <c r="B34" s="40" t="s">
        <v>33</v>
      </c>
      <c r="C34" s="28">
        <v>42</v>
      </c>
      <c r="D34" s="40"/>
      <c r="E34" s="41">
        <v>365.25</v>
      </c>
      <c r="F34" s="40"/>
      <c r="G34" s="27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workbookViewId="0">
      <selection activeCell="J21" sqref="J21"/>
    </sheetView>
  </sheetViews>
  <sheetFormatPr defaultRowHeight="15" x14ac:dyDescent="0.25"/>
  <cols>
    <col min="1" max="1" width="12.5703125" bestFit="1" customWidth="1"/>
    <col min="3" max="3" width="30.7109375" bestFit="1" customWidth="1"/>
    <col min="4" max="4" width="12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4" s="45" customFormat="1" x14ac:dyDescent="0.25">
      <c r="A1" s="15" t="s">
        <v>34</v>
      </c>
      <c r="C1" s="20" t="s">
        <v>35</v>
      </c>
      <c r="D1" s="20" t="s">
        <v>36</v>
      </c>
      <c r="F1" s="15" t="s">
        <v>37</v>
      </c>
      <c r="G1" s="20" t="s">
        <v>38</v>
      </c>
      <c r="H1" s="20" t="s">
        <v>39</v>
      </c>
      <c r="I1" s="20" t="s">
        <v>40</v>
      </c>
      <c r="J1" s="20" t="s">
        <v>41</v>
      </c>
      <c r="L1" s="15" t="s">
        <v>13</v>
      </c>
      <c r="N1" s="20" t="s">
        <v>42</v>
      </c>
    </row>
    <row r="2" spans="1:14" s="45" customFormat="1" x14ac:dyDescent="0.25">
      <c r="A2" s="46">
        <v>44603</v>
      </c>
    </row>
    <row r="3" spans="1:14" s="45" customFormat="1" x14ac:dyDescent="0.25">
      <c r="B3" s="48">
        <v>1004194</v>
      </c>
      <c r="C3" s="45" t="s">
        <v>52</v>
      </c>
      <c r="D3" s="19">
        <v>5963</v>
      </c>
      <c r="F3" s="21">
        <v>25350</v>
      </c>
      <c r="G3" s="45" t="s">
        <v>59</v>
      </c>
      <c r="H3" s="53">
        <v>560</v>
      </c>
      <c r="I3" s="53">
        <v>56</v>
      </c>
      <c r="J3" s="53">
        <f>H3+I3</f>
        <v>616</v>
      </c>
      <c r="L3" s="6">
        <f t="shared" ref="L3:L8" si="0">D3-J3</f>
        <v>5347</v>
      </c>
      <c r="N3" s="6">
        <f t="shared" ref="N3:N8" si="1">L3+J3</f>
        <v>5963</v>
      </c>
    </row>
    <row r="4" spans="1:14" s="45" customFormat="1" x14ac:dyDescent="0.25">
      <c r="B4" s="48">
        <v>109284</v>
      </c>
      <c r="C4" s="45" t="s">
        <v>55</v>
      </c>
      <c r="D4" s="19">
        <v>1080</v>
      </c>
      <c r="F4" s="21" t="s">
        <v>44</v>
      </c>
      <c r="G4" s="45" t="s">
        <v>59</v>
      </c>
      <c r="H4" s="53">
        <v>0</v>
      </c>
      <c r="I4" s="53">
        <v>0</v>
      </c>
      <c r="J4" s="53">
        <f t="shared" ref="J4:J5" si="2">H4+I4</f>
        <v>0</v>
      </c>
      <c r="L4" s="6">
        <f t="shared" si="0"/>
        <v>1080</v>
      </c>
      <c r="N4" s="6">
        <f t="shared" si="1"/>
        <v>1080</v>
      </c>
    </row>
    <row r="5" spans="1:14" s="45" customFormat="1" x14ac:dyDescent="0.25">
      <c r="B5" s="48">
        <v>1008574</v>
      </c>
      <c r="C5" s="45" t="s">
        <v>56</v>
      </c>
      <c r="D5" s="53">
        <v>2183.36</v>
      </c>
      <c r="F5" s="21" t="s">
        <v>44</v>
      </c>
      <c r="G5" s="45" t="s">
        <v>59</v>
      </c>
      <c r="H5" s="53">
        <v>0</v>
      </c>
      <c r="I5" s="53">
        <v>0</v>
      </c>
      <c r="J5" s="53">
        <f t="shared" si="2"/>
        <v>0</v>
      </c>
      <c r="K5" s="56"/>
      <c r="L5" s="6">
        <f t="shared" si="0"/>
        <v>2183.36</v>
      </c>
      <c r="M5" s="56"/>
      <c r="N5" s="6">
        <f t="shared" si="1"/>
        <v>2183.36</v>
      </c>
    </row>
    <row r="6" spans="1:14" s="45" customFormat="1" x14ac:dyDescent="0.25">
      <c r="B6" s="48">
        <v>1006257</v>
      </c>
      <c r="C6" s="45" t="s">
        <v>53</v>
      </c>
      <c r="D6" s="53">
        <v>7702.08</v>
      </c>
      <c r="F6" s="57">
        <v>25408</v>
      </c>
      <c r="G6" s="45" t="s">
        <v>59</v>
      </c>
      <c r="H6" s="53">
        <v>280</v>
      </c>
      <c r="I6" s="53">
        <v>28</v>
      </c>
      <c r="J6" s="53">
        <f>H6+I6</f>
        <v>308</v>
      </c>
      <c r="K6" s="56"/>
      <c r="L6" s="6">
        <f t="shared" si="0"/>
        <v>7394.08</v>
      </c>
      <c r="M6" s="56"/>
      <c r="N6" s="6">
        <f t="shared" si="1"/>
        <v>7702.08</v>
      </c>
    </row>
    <row r="7" spans="1:14" s="45" customFormat="1" x14ac:dyDescent="0.25">
      <c r="B7" s="48">
        <v>1006329</v>
      </c>
      <c r="C7" s="45" t="s">
        <v>57</v>
      </c>
      <c r="D7" s="53">
        <v>3490.53</v>
      </c>
      <c r="F7" s="21">
        <v>25406</v>
      </c>
      <c r="G7" s="45" t="s">
        <v>59</v>
      </c>
      <c r="H7" s="53">
        <v>560</v>
      </c>
      <c r="I7" s="53">
        <v>56</v>
      </c>
      <c r="J7" s="53">
        <f>H7+I7</f>
        <v>616</v>
      </c>
      <c r="L7" s="6">
        <f t="shared" si="0"/>
        <v>2874.53</v>
      </c>
      <c r="N7" s="6">
        <f t="shared" si="1"/>
        <v>3490.53</v>
      </c>
    </row>
    <row r="8" spans="1:14" s="45" customFormat="1" x14ac:dyDescent="0.25">
      <c r="B8" s="48">
        <v>365701</v>
      </c>
      <c r="C8" s="45" t="s">
        <v>58</v>
      </c>
      <c r="D8" s="19">
        <v>509.36</v>
      </c>
      <c r="F8" s="21" t="s">
        <v>44</v>
      </c>
      <c r="G8" s="45" t="s">
        <v>59</v>
      </c>
      <c r="H8" s="53">
        <v>0</v>
      </c>
      <c r="I8" s="53">
        <v>0</v>
      </c>
      <c r="J8" s="53">
        <f t="shared" ref="J8" si="3">H8+I8</f>
        <v>0</v>
      </c>
      <c r="L8" s="6">
        <f t="shared" si="0"/>
        <v>509.36</v>
      </c>
      <c r="N8" s="6">
        <f t="shared" si="1"/>
        <v>509.36</v>
      </c>
    </row>
    <row r="9" spans="1:14" s="45" customFormat="1" x14ac:dyDescent="0.25"/>
    <row r="10" spans="1:14" s="45" customFormat="1" x14ac:dyDescent="0.25"/>
    <row r="11" spans="1:14" s="45" customFormat="1" x14ac:dyDescent="0.25">
      <c r="C11" s="15"/>
      <c r="D11" s="2">
        <f>SUM(D3:D10)</f>
        <v>20928.330000000002</v>
      </c>
      <c r="E11" s="15"/>
      <c r="F11" s="15"/>
      <c r="G11" s="15"/>
      <c r="H11" s="2">
        <f>SUM(H3:H10)</f>
        <v>1400</v>
      </c>
      <c r="I11" s="2">
        <f>SUM(I3:I10)</f>
        <v>140</v>
      </c>
      <c r="J11" s="2">
        <f>SUM(J3:J10)</f>
        <v>1540</v>
      </c>
      <c r="K11" s="15"/>
      <c r="L11" s="2">
        <f>SUM(L3:L10)</f>
        <v>19388.330000000002</v>
      </c>
      <c r="M11" s="15"/>
      <c r="N11" s="2">
        <f>SUM(N3:N10)</f>
        <v>20928.330000000002</v>
      </c>
    </row>
    <row r="12" spans="1:14" s="45" customFormat="1" x14ac:dyDescent="0.25"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s="45" customFormat="1" x14ac:dyDescent="0.25">
      <c r="C13" s="5" t="s">
        <v>45</v>
      </c>
      <c r="D13" s="15"/>
      <c r="E13" s="58" t="s">
        <v>43</v>
      </c>
      <c r="F13" s="59">
        <f>L11</f>
        <v>19388.330000000002</v>
      </c>
      <c r="G13" s="58"/>
      <c r="H13" s="59">
        <f>SUM(H11:H12)</f>
        <v>1400</v>
      </c>
      <c r="I13" s="59">
        <f>SUM(I11:I12)</f>
        <v>140</v>
      </c>
      <c r="J13" s="15"/>
      <c r="K13" s="15"/>
      <c r="L13" s="15"/>
      <c r="M13" s="15"/>
      <c r="N13" s="15"/>
    </row>
    <row r="14" spans="1:14" s="45" customFormat="1" ht="15.75" thickBot="1" x14ac:dyDescent="0.3">
      <c r="C14" s="15"/>
      <c r="D14" s="15"/>
      <c r="E14" s="3"/>
      <c r="F14" s="3"/>
      <c r="G14" s="3"/>
      <c r="H14" s="3"/>
      <c r="I14" s="4">
        <f>H13+I13</f>
        <v>1540</v>
      </c>
      <c r="J14" s="15"/>
      <c r="K14" s="15"/>
      <c r="L14" s="15"/>
      <c r="M14" s="15"/>
      <c r="N14" s="15"/>
    </row>
    <row r="15" spans="1:14" s="45" customFormat="1" ht="15.75" thickTop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s="45" customFormat="1" x14ac:dyDescent="0.25">
      <c r="A16" s="15" t="s">
        <v>34</v>
      </c>
      <c r="C16" s="20" t="s">
        <v>35</v>
      </c>
      <c r="D16" s="20" t="s">
        <v>36</v>
      </c>
      <c r="F16" s="15" t="s">
        <v>37</v>
      </c>
      <c r="G16" s="20" t="s">
        <v>38</v>
      </c>
      <c r="H16" s="20" t="s">
        <v>39</v>
      </c>
      <c r="I16" s="20" t="s">
        <v>40</v>
      </c>
      <c r="J16" s="20" t="s">
        <v>41</v>
      </c>
      <c r="L16" s="15" t="s">
        <v>13</v>
      </c>
      <c r="N16" s="20" t="s">
        <v>42</v>
      </c>
    </row>
    <row r="17" spans="1:14" s="45" customFormat="1" x14ac:dyDescent="0.25">
      <c r="A17" s="46">
        <v>44608</v>
      </c>
    </row>
    <row r="18" spans="1:14" s="45" customFormat="1" x14ac:dyDescent="0.25">
      <c r="B18" s="48">
        <v>1005566</v>
      </c>
      <c r="C18" s="45" t="s">
        <v>68</v>
      </c>
      <c r="D18" s="19">
        <v>1195.02</v>
      </c>
      <c r="F18" s="21">
        <v>25283</v>
      </c>
      <c r="G18" s="45" t="s">
        <v>59</v>
      </c>
      <c r="H18" s="53">
        <v>560</v>
      </c>
      <c r="I18" s="53">
        <v>56</v>
      </c>
      <c r="J18" s="53">
        <f>H18+I18</f>
        <v>616</v>
      </c>
      <c r="K18" s="53"/>
      <c r="L18" s="53">
        <f>D18-J18</f>
        <v>579.02</v>
      </c>
      <c r="M18" s="53"/>
      <c r="N18" s="53">
        <f>L18+J18</f>
        <v>1195.02</v>
      </c>
    </row>
    <row r="19" spans="1:14" s="45" customFormat="1" x14ac:dyDescent="0.25">
      <c r="B19" s="48">
        <v>1007110</v>
      </c>
      <c r="C19" s="45" t="s">
        <v>71</v>
      </c>
      <c r="D19" s="53">
        <v>1821.8</v>
      </c>
      <c r="F19" s="21">
        <v>24220</v>
      </c>
      <c r="G19" s="45" t="s">
        <v>59</v>
      </c>
      <c r="H19" s="53">
        <v>630</v>
      </c>
      <c r="I19" s="53">
        <v>63</v>
      </c>
      <c r="J19" s="53">
        <f>H19+I19</f>
        <v>693</v>
      </c>
      <c r="K19" s="53"/>
      <c r="L19" s="53">
        <f>D19-J19</f>
        <v>1128.8</v>
      </c>
      <c r="M19" s="53"/>
      <c r="N19" s="53">
        <f>L19+J19</f>
        <v>1821.8</v>
      </c>
    </row>
    <row r="20" spans="1:14" s="45" customFormat="1" x14ac:dyDescent="0.25">
      <c r="A20" s="48" t="s">
        <v>60</v>
      </c>
      <c r="B20" s="48">
        <v>1008679</v>
      </c>
      <c r="C20" s="45" t="s">
        <v>50</v>
      </c>
      <c r="D20" s="53">
        <v>11</v>
      </c>
      <c r="F20" s="21" t="s">
        <v>44</v>
      </c>
      <c r="G20" s="45" t="s">
        <v>59</v>
      </c>
      <c r="H20" s="53">
        <v>0</v>
      </c>
      <c r="I20" s="53">
        <v>0</v>
      </c>
      <c r="J20" s="53">
        <f t="shared" ref="J20:J25" si="4">H20+I20</f>
        <v>0</v>
      </c>
      <c r="L20" s="53">
        <f>D20-J20</f>
        <v>11</v>
      </c>
      <c r="N20" s="53">
        <f>L20+J20</f>
        <v>11</v>
      </c>
    </row>
    <row r="21" spans="1:14" s="45" customFormat="1" x14ac:dyDescent="0.25">
      <c r="B21" s="48">
        <v>1002223</v>
      </c>
      <c r="C21" s="45" t="s">
        <v>72</v>
      </c>
      <c r="D21" s="53">
        <v>4076.6</v>
      </c>
      <c r="F21" s="21">
        <v>25366</v>
      </c>
      <c r="G21" s="45" t="s">
        <v>59</v>
      </c>
      <c r="H21" s="53">
        <v>280</v>
      </c>
      <c r="I21" s="53">
        <v>28</v>
      </c>
      <c r="J21" s="53">
        <f t="shared" si="4"/>
        <v>308</v>
      </c>
      <c r="L21" s="53">
        <f t="shared" ref="L21:L25" si="5">D21-J21</f>
        <v>3768.6</v>
      </c>
      <c r="N21" s="53">
        <f t="shared" ref="N21:N25" si="6">L21+J21</f>
        <v>4076.6</v>
      </c>
    </row>
    <row r="22" spans="1:14" s="45" customFormat="1" x14ac:dyDescent="0.25">
      <c r="B22" s="48">
        <v>201114</v>
      </c>
      <c r="C22" s="45" t="s">
        <v>64</v>
      </c>
      <c r="D22" s="53">
        <v>16681</v>
      </c>
      <c r="F22" s="21" t="s">
        <v>44</v>
      </c>
      <c r="G22" s="45" t="s">
        <v>59</v>
      </c>
      <c r="H22" s="53">
        <v>0</v>
      </c>
      <c r="I22" s="53">
        <v>0</v>
      </c>
      <c r="J22" s="53">
        <f t="shared" si="4"/>
        <v>0</v>
      </c>
      <c r="L22" s="53">
        <f t="shared" si="5"/>
        <v>16681</v>
      </c>
      <c r="N22" s="53">
        <f t="shared" si="6"/>
        <v>16681</v>
      </c>
    </row>
    <row r="23" spans="1:14" s="45" customFormat="1" x14ac:dyDescent="0.25">
      <c r="B23" s="48">
        <v>201113</v>
      </c>
      <c r="C23" s="45" t="s">
        <v>63</v>
      </c>
      <c r="D23" s="53">
        <v>16234.13</v>
      </c>
      <c r="F23" s="21">
        <v>25430</v>
      </c>
      <c r="G23" s="45" t="s">
        <v>59</v>
      </c>
      <c r="H23" s="53">
        <v>560</v>
      </c>
      <c r="I23" s="53">
        <v>56</v>
      </c>
      <c r="J23" s="53">
        <f t="shared" si="4"/>
        <v>616</v>
      </c>
      <c r="L23" s="53">
        <f t="shared" si="5"/>
        <v>15618.13</v>
      </c>
      <c r="N23" s="53">
        <f t="shared" si="6"/>
        <v>16234.13</v>
      </c>
    </row>
    <row r="24" spans="1:14" s="45" customFormat="1" x14ac:dyDescent="0.25">
      <c r="B24" s="48">
        <v>1007704</v>
      </c>
      <c r="C24" s="45" t="s">
        <v>73</v>
      </c>
      <c r="D24" s="53">
        <v>21614.85</v>
      </c>
      <c r="F24" s="21" t="s">
        <v>44</v>
      </c>
      <c r="G24" s="45" t="s">
        <v>59</v>
      </c>
      <c r="H24" s="53">
        <v>0</v>
      </c>
      <c r="I24" s="53">
        <v>0</v>
      </c>
      <c r="J24" s="53">
        <f t="shared" si="4"/>
        <v>0</v>
      </c>
      <c r="L24" s="53">
        <f t="shared" si="5"/>
        <v>21614.85</v>
      </c>
      <c r="N24" s="53">
        <f t="shared" si="6"/>
        <v>21614.85</v>
      </c>
    </row>
    <row r="25" spans="1:14" s="45" customFormat="1" x14ac:dyDescent="0.25">
      <c r="B25" s="48">
        <v>1008403</v>
      </c>
      <c r="C25" s="45" t="s">
        <v>74</v>
      </c>
      <c r="D25" s="53">
        <v>335.54</v>
      </c>
      <c r="F25" s="21" t="s">
        <v>44</v>
      </c>
      <c r="G25" s="45" t="s">
        <v>59</v>
      </c>
      <c r="H25" s="53">
        <v>0</v>
      </c>
      <c r="I25" s="53">
        <v>0</v>
      </c>
      <c r="J25" s="53">
        <f t="shared" si="4"/>
        <v>0</v>
      </c>
      <c r="L25" s="53">
        <f t="shared" si="5"/>
        <v>335.54</v>
      </c>
      <c r="N25" s="53">
        <f t="shared" si="6"/>
        <v>335.54</v>
      </c>
    </row>
    <row r="26" spans="1:14" s="45" customFormat="1" x14ac:dyDescent="0.25"/>
    <row r="27" spans="1:14" s="45" customFormat="1" x14ac:dyDescent="0.25">
      <c r="H27" s="15"/>
      <c r="I27" s="15"/>
      <c r="J27" s="15"/>
    </row>
    <row r="28" spans="1:14" s="45" customFormat="1" x14ac:dyDescent="0.25">
      <c r="D28" s="2">
        <f>SUM(D18:D27)</f>
        <v>61969.939999999995</v>
      </c>
      <c r="H28" s="2">
        <f>SUM(H18:H27)</f>
        <v>2030</v>
      </c>
      <c r="I28" s="2">
        <f>SUM(I18:I27)</f>
        <v>203</v>
      </c>
      <c r="J28" s="2">
        <f>SUM(J18:J27)</f>
        <v>2233</v>
      </c>
      <c r="L28" s="2">
        <f>SUM(L18:L27)</f>
        <v>59736.939999999995</v>
      </c>
      <c r="M28" s="15"/>
      <c r="N28" s="2">
        <f>SUM(N18:N27)</f>
        <v>61969.939999999995</v>
      </c>
    </row>
    <row r="29" spans="1:14" s="45" customFormat="1" x14ac:dyDescent="0.25"/>
    <row r="30" spans="1:14" s="45" customFormat="1" x14ac:dyDescent="0.25">
      <c r="C30" s="5" t="s">
        <v>45</v>
      </c>
      <c r="E30" s="58" t="s">
        <v>43</v>
      </c>
      <c r="F30" s="59">
        <f>L28</f>
        <v>59736.939999999995</v>
      </c>
      <c r="G30" s="58"/>
      <c r="H30" s="60">
        <f>SUM(H28:H29)</f>
        <v>2030</v>
      </c>
      <c r="I30" s="60">
        <f>SUM(I28:I29)</f>
        <v>203</v>
      </c>
      <c r="J30" s="61"/>
      <c r="L30" s="53"/>
      <c r="N30" s="53"/>
    </row>
    <row r="31" spans="1:14" s="45" customFormat="1" ht="15.75" thickBot="1" x14ac:dyDescent="0.3">
      <c r="E31" s="62"/>
      <c r="F31" s="3"/>
      <c r="G31" s="3"/>
      <c r="H31" s="63"/>
      <c r="I31" s="63">
        <f>H30+I30</f>
        <v>2233</v>
      </c>
      <c r="J31" s="61"/>
      <c r="L31" s="53"/>
      <c r="N31" s="53"/>
    </row>
    <row r="32" spans="1:14" s="45" customFormat="1" ht="15.75" thickTop="1" x14ac:dyDescent="0.25">
      <c r="A32" s="1"/>
      <c r="B32" s="1"/>
      <c r="C32" s="1"/>
      <c r="D32" s="1"/>
      <c r="E32" s="1"/>
      <c r="F32" s="1"/>
      <c r="G32" s="1"/>
      <c r="H32" s="64"/>
      <c r="I32" s="64"/>
      <c r="J32" s="64"/>
      <c r="K32" s="1"/>
      <c r="L32" s="65"/>
      <c r="M32" s="1"/>
      <c r="N32" s="65"/>
    </row>
    <row r="33" spans="1:14" s="45" customFormat="1" x14ac:dyDescent="0.25">
      <c r="A33" s="15" t="s">
        <v>34</v>
      </c>
      <c r="C33" s="20" t="s">
        <v>35</v>
      </c>
      <c r="D33" s="20" t="s">
        <v>36</v>
      </c>
      <c r="F33" s="15" t="s">
        <v>37</v>
      </c>
      <c r="G33" s="20" t="s">
        <v>38</v>
      </c>
      <c r="H33" s="20" t="s">
        <v>39</v>
      </c>
      <c r="I33" s="20" t="s">
        <v>40</v>
      </c>
      <c r="J33" s="20" t="s">
        <v>41</v>
      </c>
      <c r="L33" s="15" t="s">
        <v>13</v>
      </c>
      <c r="N33" s="20" t="s">
        <v>42</v>
      </c>
    </row>
    <row r="34" spans="1:14" s="45" customFormat="1" x14ac:dyDescent="0.25">
      <c r="A34" s="46">
        <v>44610</v>
      </c>
    </row>
    <row r="35" spans="1:14" s="45" customFormat="1" x14ac:dyDescent="0.25">
      <c r="B35" s="48">
        <v>1003226</v>
      </c>
      <c r="C35" s="45" t="s">
        <v>62</v>
      </c>
      <c r="D35" s="66">
        <v>2276.23</v>
      </c>
      <c r="F35" s="21">
        <v>25415</v>
      </c>
      <c r="G35" s="45" t="s">
        <v>59</v>
      </c>
      <c r="H35" s="53">
        <v>1120</v>
      </c>
      <c r="I35" s="53">
        <v>112</v>
      </c>
      <c r="J35" s="53">
        <f t="shared" ref="J35:J40" si="7">H35+I35</f>
        <v>1232</v>
      </c>
      <c r="L35" s="66">
        <f>D35-J35</f>
        <v>1044.23</v>
      </c>
      <c r="N35" s="66">
        <f>L35+J35</f>
        <v>2276.23</v>
      </c>
    </row>
    <row r="36" spans="1:14" s="45" customFormat="1" x14ac:dyDescent="0.25">
      <c r="B36" s="48">
        <v>367711</v>
      </c>
      <c r="C36" s="45" t="s">
        <v>61</v>
      </c>
      <c r="D36" s="66">
        <v>359</v>
      </c>
      <c r="F36" s="21" t="s">
        <v>44</v>
      </c>
      <c r="G36" s="45" t="s">
        <v>59</v>
      </c>
      <c r="H36" s="53">
        <v>0</v>
      </c>
      <c r="I36" s="53">
        <v>0</v>
      </c>
      <c r="J36" s="53">
        <f t="shared" si="7"/>
        <v>0</v>
      </c>
      <c r="L36" s="66">
        <f>D36-J36</f>
        <v>359</v>
      </c>
      <c r="N36" s="66">
        <f>L36+J36</f>
        <v>359</v>
      </c>
    </row>
    <row r="37" spans="1:14" s="45" customFormat="1" x14ac:dyDescent="0.25">
      <c r="B37" s="48">
        <v>109888</v>
      </c>
      <c r="C37" s="45" t="s">
        <v>75</v>
      </c>
      <c r="D37" s="67">
        <v>110201</v>
      </c>
      <c r="F37" s="21" t="s">
        <v>44</v>
      </c>
      <c r="G37" s="45" t="s">
        <v>59</v>
      </c>
      <c r="H37" s="53">
        <v>0</v>
      </c>
      <c r="I37" s="53">
        <v>0</v>
      </c>
      <c r="J37" s="53">
        <f t="shared" si="7"/>
        <v>0</v>
      </c>
      <c r="L37" s="66">
        <f t="shared" ref="L37:L40" si="8">D37-J37</f>
        <v>110201</v>
      </c>
      <c r="N37" s="66">
        <f t="shared" ref="N37:N40" si="9">L37+J37</f>
        <v>110201</v>
      </c>
    </row>
    <row r="38" spans="1:14" s="45" customFormat="1" x14ac:dyDescent="0.25">
      <c r="B38" s="48">
        <v>201023</v>
      </c>
      <c r="C38" s="45" t="s">
        <v>65</v>
      </c>
      <c r="D38" s="6">
        <v>250</v>
      </c>
      <c r="F38" s="21" t="s">
        <v>44</v>
      </c>
      <c r="G38" s="45" t="s">
        <v>59</v>
      </c>
      <c r="H38" s="53">
        <v>0</v>
      </c>
      <c r="I38" s="53">
        <v>0</v>
      </c>
      <c r="J38" s="53">
        <f t="shared" si="7"/>
        <v>0</v>
      </c>
      <c r="L38" s="66">
        <f t="shared" si="8"/>
        <v>250</v>
      </c>
      <c r="N38" s="66">
        <f t="shared" si="9"/>
        <v>250</v>
      </c>
    </row>
    <row r="39" spans="1:14" s="45" customFormat="1" x14ac:dyDescent="0.25">
      <c r="B39" s="48">
        <v>101224</v>
      </c>
      <c r="C39" s="45" t="s">
        <v>67</v>
      </c>
      <c r="D39" s="6">
        <v>130735</v>
      </c>
      <c r="F39" s="21" t="s">
        <v>44</v>
      </c>
      <c r="G39" s="45" t="s">
        <v>59</v>
      </c>
      <c r="H39" s="53">
        <v>0</v>
      </c>
      <c r="I39" s="53">
        <v>0</v>
      </c>
      <c r="J39" s="53">
        <f t="shared" si="7"/>
        <v>0</v>
      </c>
      <c r="L39" s="66">
        <f t="shared" si="8"/>
        <v>130735</v>
      </c>
      <c r="N39" s="66">
        <f t="shared" si="9"/>
        <v>130735</v>
      </c>
    </row>
    <row r="40" spans="1:14" s="45" customFormat="1" x14ac:dyDescent="0.25">
      <c r="B40" s="48">
        <v>1002744</v>
      </c>
      <c r="C40" s="45" t="s">
        <v>66</v>
      </c>
      <c r="D40" s="6">
        <v>11744.44</v>
      </c>
      <c r="F40" s="21">
        <v>25369</v>
      </c>
      <c r="G40" s="45" t="s">
        <v>59</v>
      </c>
      <c r="H40" s="53">
        <v>680</v>
      </c>
      <c r="I40" s="53">
        <v>68</v>
      </c>
      <c r="J40" s="53">
        <f t="shared" si="7"/>
        <v>748</v>
      </c>
      <c r="L40" s="66">
        <f t="shared" si="8"/>
        <v>10996.44</v>
      </c>
      <c r="N40" s="66">
        <f t="shared" si="9"/>
        <v>11744.44</v>
      </c>
    </row>
    <row r="41" spans="1:14" s="45" customFormat="1" x14ac:dyDescent="0.25"/>
    <row r="42" spans="1:14" s="45" customFormat="1" x14ac:dyDescent="0.25"/>
    <row r="43" spans="1:14" s="45" customFormat="1" x14ac:dyDescent="0.25">
      <c r="B43" s="15"/>
      <c r="C43" s="15"/>
      <c r="D43" s="68">
        <f>SUM(D35:D42)</f>
        <v>255565.66999999998</v>
      </c>
      <c r="E43" s="15"/>
      <c r="F43" s="15"/>
      <c r="G43" s="15"/>
      <c r="H43" s="2">
        <f>SUM(H35:H42)</f>
        <v>1800</v>
      </c>
      <c r="I43" s="2">
        <f>SUM(I35:I42)</f>
        <v>180</v>
      </c>
      <c r="J43" s="2">
        <f>SUM(J35:J42)</f>
        <v>1980</v>
      </c>
      <c r="K43" s="15"/>
      <c r="L43" s="68">
        <f>SUM(L35:L42)</f>
        <v>253585.66999999998</v>
      </c>
      <c r="M43" s="15"/>
      <c r="N43" s="68">
        <f>SUM(N35:N42)</f>
        <v>255565.66999999998</v>
      </c>
    </row>
    <row r="44" spans="1:14" s="45" customFormat="1" x14ac:dyDescent="0.25"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s="45" customFormat="1" x14ac:dyDescent="0.25">
      <c r="B45" s="15"/>
      <c r="C45" s="5" t="s">
        <v>45</v>
      </c>
      <c r="D45" s="15"/>
      <c r="E45" s="58" t="s">
        <v>43</v>
      </c>
      <c r="F45" s="58"/>
      <c r="G45" s="58"/>
      <c r="H45" s="59">
        <f>SUM(H43:H44)</f>
        <v>1800</v>
      </c>
      <c r="I45" s="59">
        <f>SUM(I43:I44)</f>
        <v>180</v>
      </c>
      <c r="J45" s="15"/>
      <c r="K45" s="15"/>
      <c r="L45" s="15"/>
      <c r="M45" s="15"/>
      <c r="N45" s="15"/>
    </row>
    <row r="46" spans="1:14" s="45" customFormat="1" ht="15.75" thickBot="1" x14ac:dyDescent="0.3">
      <c r="B46" s="15"/>
      <c r="C46" s="15"/>
      <c r="D46" s="15"/>
      <c r="E46" s="3"/>
      <c r="F46" s="3"/>
      <c r="G46" s="3"/>
      <c r="H46" s="3"/>
      <c r="I46" s="4">
        <f>H45+I45</f>
        <v>1980</v>
      </c>
      <c r="J46" s="15"/>
      <c r="K46" s="15"/>
      <c r="L46" s="15"/>
      <c r="M46" s="15"/>
      <c r="N46" s="15"/>
    </row>
    <row r="47" spans="1:14" s="45" customFormat="1" ht="15.75" thickTop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s="45" customFormat="1" x14ac:dyDescent="0.25">
      <c r="A48" s="15" t="s">
        <v>34</v>
      </c>
      <c r="C48" s="20" t="s">
        <v>35</v>
      </c>
      <c r="D48" s="20" t="s">
        <v>36</v>
      </c>
      <c r="F48" s="15" t="s">
        <v>37</v>
      </c>
      <c r="G48" s="20" t="s">
        <v>38</v>
      </c>
      <c r="H48" s="20" t="s">
        <v>39</v>
      </c>
      <c r="I48" s="20" t="s">
        <v>40</v>
      </c>
      <c r="J48" s="20" t="s">
        <v>41</v>
      </c>
      <c r="L48" s="15" t="s">
        <v>13</v>
      </c>
      <c r="N48" s="20" t="s">
        <v>42</v>
      </c>
    </row>
    <row r="49" spans="1:19" s="45" customFormat="1" x14ac:dyDescent="0.25">
      <c r="A49" s="46">
        <v>44615</v>
      </c>
    </row>
    <row r="50" spans="1:19" s="45" customFormat="1" x14ac:dyDescent="0.25">
      <c r="B50" s="48">
        <v>20113</v>
      </c>
      <c r="C50" s="45" t="s">
        <v>69</v>
      </c>
      <c r="D50" s="19">
        <v>2794.6</v>
      </c>
      <c r="F50" s="21">
        <v>24879</v>
      </c>
      <c r="G50" s="45" t="s">
        <v>59</v>
      </c>
      <c r="H50" s="53">
        <v>840</v>
      </c>
      <c r="I50" s="53">
        <v>84</v>
      </c>
      <c r="J50" s="53">
        <f>H50+I50</f>
        <v>924</v>
      </c>
      <c r="L50" s="6">
        <f>D50-J50</f>
        <v>1870.6</v>
      </c>
      <c r="N50" s="6">
        <f>L50+J50</f>
        <v>2794.6</v>
      </c>
    </row>
    <row r="51" spans="1:19" s="45" customFormat="1" x14ac:dyDescent="0.25">
      <c r="B51" s="48">
        <v>1000866</v>
      </c>
      <c r="C51" s="45" t="s">
        <v>76</v>
      </c>
      <c r="D51" s="19">
        <v>1480</v>
      </c>
      <c r="F51" s="21">
        <v>25099</v>
      </c>
      <c r="G51" s="45" t="s">
        <v>59</v>
      </c>
      <c r="H51" s="53">
        <v>280</v>
      </c>
      <c r="I51" s="53">
        <v>28</v>
      </c>
      <c r="J51" s="53">
        <f>H51+I51</f>
        <v>308</v>
      </c>
      <c r="L51" s="6">
        <f>D51-J51</f>
        <v>1172</v>
      </c>
      <c r="N51" s="6">
        <f>L51+J51</f>
        <v>1480</v>
      </c>
    </row>
    <row r="52" spans="1:19" s="45" customFormat="1" x14ac:dyDescent="0.25">
      <c r="B52" s="48">
        <v>114</v>
      </c>
      <c r="C52" s="45" t="s">
        <v>77</v>
      </c>
      <c r="D52" s="53">
        <v>170180</v>
      </c>
      <c r="F52" s="21" t="s">
        <v>44</v>
      </c>
      <c r="G52" s="45" t="s">
        <v>59</v>
      </c>
      <c r="H52" s="53">
        <v>0</v>
      </c>
      <c r="I52" s="53">
        <v>0</v>
      </c>
      <c r="J52" s="53">
        <f t="shared" ref="J52:J54" si="10">H52+I52</f>
        <v>0</v>
      </c>
      <c r="L52" s="6">
        <f>D52-J52</f>
        <v>170180</v>
      </c>
      <c r="N52" s="6">
        <f>L52+J52</f>
        <v>170180</v>
      </c>
    </row>
    <row r="53" spans="1:19" s="45" customFormat="1" x14ac:dyDescent="0.25">
      <c r="B53" s="48">
        <v>6109645</v>
      </c>
      <c r="C53" s="45" t="s">
        <v>70</v>
      </c>
      <c r="D53" s="6">
        <v>8271.7999999999993</v>
      </c>
      <c r="F53" s="21">
        <v>25373</v>
      </c>
      <c r="G53" s="45" t="s">
        <v>59</v>
      </c>
      <c r="H53" s="53">
        <v>280</v>
      </c>
      <c r="I53" s="53">
        <v>28</v>
      </c>
      <c r="J53" s="53">
        <f t="shared" si="10"/>
        <v>308</v>
      </c>
      <c r="L53" s="6">
        <f>D53-J53</f>
        <v>7963.7999999999993</v>
      </c>
      <c r="N53" s="6">
        <f>L53+J53</f>
        <v>8271.7999999999993</v>
      </c>
    </row>
    <row r="54" spans="1:19" s="45" customFormat="1" x14ac:dyDescent="0.25">
      <c r="B54" s="48">
        <v>1009415</v>
      </c>
      <c r="C54" s="45" t="s">
        <v>78</v>
      </c>
      <c r="D54" s="19">
        <v>7067.66</v>
      </c>
      <c r="F54" s="21">
        <v>24852</v>
      </c>
      <c r="G54" s="45" t="s">
        <v>59</v>
      </c>
      <c r="H54" s="53">
        <v>1440</v>
      </c>
      <c r="I54" s="53">
        <v>144</v>
      </c>
      <c r="J54" s="53">
        <f t="shared" si="10"/>
        <v>1584</v>
      </c>
      <c r="L54" s="6">
        <f>D54-J54</f>
        <v>5483.66</v>
      </c>
      <c r="N54" s="6">
        <f>L54+J54</f>
        <v>7067.66</v>
      </c>
    </row>
    <row r="55" spans="1:19" s="45" customFormat="1" x14ac:dyDescent="0.25"/>
    <row r="56" spans="1:19" s="45" customFormat="1" x14ac:dyDescent="0.25"/>
    <row r="57" spans="1:19" s="45" customFormat="1" x14ac:dyDescent="0.25">
      <c r="D57" s="2">
        <f>SUM(D50:D56)</f>
        <v>189794.06</v>
      </c>
      <c r="E57" s="15"/>
      <c r="F57" s="15"/>
      <c r="G57" s="15"/>
      <c r="H57" s="2">
        <f>SUM(H50:H56)</f>
        <v>2840</v>
      </c>
      <c r="I57" s="2">
        <f>SUM(I50:I56)</f>
        <v>284</v>
      </c>
      <c r="J57" s="2">
        <f>SUM(J50:J56)</f>
        <v>3124</v>
      </c>
      <c r="K57" s="15"/>
      <c r="L57" s="2">
        <f>SUM(L50:L56)</f>
        <v>186670.06</v>
      </c>
      <c r="M57" s="15"/>
      <c r="N57" s="2">
        <f>SUM(N50:N56)</f>
        <v>189794.06</v>
      </c>
    </row>
    <row r="58" spans="1:19" s="45" customFormat="1" x14ac:dyDescent="0.25"/>
    <row r="59" spans="1:19" s="45" customFormat="1" x14ac:dyDescent="0.25">
      <c r="E59" s="1"/>
      <c r="F59" s="1"/>
      <c r="G59" s="1"/>
      <c r="H59" s="59">
        <f>SUM(H57:H58)</f>
        <v>2840</v>
      </c>
      <c r="I59" s="59">
        <f>SUM(I57:I58)</f>
        <v>284</v>
      </c>
    </row>
    <row r="60" spans="1:19" s="45" customFormat="1" ht="15.75" thickBot="1" x14ac:dyDescent="0.3">
      <c r="C60" s="5" t="s">
        <v>45</v>
      </c>
      <c r="E60" s="69" t="s">
        <v>43</v>
      </c>
      <c r="F60" s="70"/>
      <c r="G60" s="70"/>
      <c r="H60" s="69"/>
      <c r="I60" s="71">
        <f>H59+I59</f>
        <v>3124</v>
      </c>
    </row>
    <row r="61" spans="1:19" s="45" customFormat="1" ht="15.75" thickTop="1" x14ac:dyDescent="0.25">
      <c r="A61" s="1"/>
      <c r="B61" s="1"/>
      <c r="C61" s="1"/>
      <c r="D61" s="1"/>
      <c r="E61" s="1"/>
      <c r="F61" s="1"/>
      <c r="G61" s="1"/>
      <c r="H61" s="58"/>
      <c r="I61" s="58"/>
      <c r="J61" s="1"/>
      <c r="K61" s="1"/>
      <c r="L61" s="1"/>
      <c r="M61" s="1"/>
      <c r="N61" s="1"/>
    </row>
    <row r="62" spans="1:19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</row>
    <row r="63" spans="1:19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</row>
    <row r="64" spans="1:19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</row>
    <row r="65" spans="1:19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</row>
    <row r="66" spans="1:19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</row>
    <row r="67" spans="1:19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</row>
    <row r="68" spans="1:19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</row>
    <row r="69" spans="1:19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</row>
    <row r="70" spans="1:19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</row>
    <row r="71" spans="1:19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</row>
    <row r="72" spans="1:19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</row>
    <row r="73" spans="1:19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</row>
    <row r="74" spans="1:19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</row>
    <row r="75" spans="1:19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</row>
    <row r="76" spans="1:19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</row>
    <row r="77" spans="1:19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</row>
    <row r="78" spans="1:19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</row>
    <row r="79" spans="1:19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</row>
    <row r="80" spans="1:19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</row>
    <row r="81" spans="1:19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</row>
    <row r="82" spans="1:19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</row>
    <row r="83" spans="1:19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</row>
    <row r="84" spans="1:19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</row>
    <row r="85" spans="1:19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</row>
    <row r="86" spans="1:19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</row>
    <row r="87" spans="1:19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</row>
    <row r="88" spans="1:19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</row>
    <row r="89" spans="1:19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</row>
    <row r="90" spans="1:19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</row>
    <row r="91" spans="1:19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</row>
    <row r="92" spans="1:19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</row>
    <row r="93" spans="1:19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</row>
    <row r="94" spans="1:19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</row>
    <row r="95" spans="1:19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</row>
    <row r="96" spans="1:19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</row>
    <row r="97" spans="1:19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</row>
    <row r="98" spans="1:19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</row>
    <row r="99" spans="1:19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</row>
    <row r="100" spans="1:19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</row>
    <row r="101" spans="1:19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</row>
    <row r="102" spans="1:19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</row>
    <row r="103" spans="1:19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</row>
    <row r="104" spans="1:19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</row>
    <row r="105" spans="1:19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</row>
    <row r="106" spans="1:19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</row>
    <row r="107" spans="1:19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</row>
    <row r="108" spans="1:19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</row>
    <row r="109" spans="1:19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</row>
    <row r="110" spans="1:19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</row>
    <row r="111" spans="1:19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</row>
    <row r="112" spans="1:19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</row>
    <row r="113" spans="1:19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</row>
    <row r="114" spans="1:19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</row>
    <row r="115" spans="1:19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</row>
    <row r="116" spans="1:19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</row>
    <row r="117" spans="1:19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</row>
    <row r="118" spans="1:19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</row>
    <row r="119" spans="1:19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</row>
    <row r="120" spans="1:19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</row>
    <row r="121" spans="1:19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</row>
    <row r="122" spans="1:19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</row>
    <row r="123" spans="1:19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</row>
    <row r="124" spans="1:19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</row>
    <row r="125" spans="1:19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</row>
    <row r="126" spans="1:19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</row>
    <row r="127" spans="1:19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</row>
    <row r="128" spans="1:19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</row>
    <row r="129" spans="1:19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</row>
    <row r="130" spans="1:19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</row>
    <row r="131" spans="1:19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</row>
    <row r="132" spans="1:19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</row>
    <row r="133" spans="1:19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</row>
    <row r="134" spans="1:19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</row>
    <row r="135" spans="1:19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</row>
    <row r="136" spans="1:19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</row>
    <row r="137" spans="1:19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</row>
    <row r="138" spans="1:19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</row>
    <row r="139" spans="1:19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</row>
    <row r="140" spans="1:19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</row>
    <row r="141" spans="1:19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</row>
    <row r="142" spans="1:19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</row>
    <row r="143" spans="1:19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</row>
    <row r="144" spans="1:19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</row>
    <row r="145" spans="1:19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</row>
    <row r="146" spans="1:19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</row>
    <row r="147" spans="1:19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</row>
    <row r="148" spans="1:19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</row>
    <row r="149" spans="1:19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22" sqref="C22"/>
    </sheetView>
  </sheetViews>
  <sheetFormatPr defaultRowHeight="15" x14ac:dyDescent="0.25"/>
  <cols>
    <col min="2" max="2" width="37.7109375" bestFit="1" customWidth="1"/>
    <col min="3" max="3" width="12.5703125" bestFit="1" customWidth="1"/>
  </cols>
  <sheetData>
    <row r="1" spans="1:5" ht="28.5" x14ac:dyDescent="0.45">
      <c r="A1" s="72" t="s">
        <v>46</v>
      </c>
      <c r="B1" s="72"/>
      <c r="C1" s="72"/>
      <c r="D1" s="72"/>
      <c r="E1" s="72"/>
    </row>
    <row r="3" spans="1:5" s="45" customFormat="1" x14ac:dyDescent="0.25"/>
    <row r="4" spans="1:5" s="45" customFormat="1" x14ac:dyDescent="0.25">
      <c r="C4" s="52"/>
    </row>
    <row r="5" spans="1:5" s="45" customFormat="1" x14ac:dyDescent="0.25">
      <c r="B5" s="45" t="s">
        <v>23</v>
      </c>
      <c r="C5" s="52">
        <v>2459</v>
      </c>
    </row>
    <row r="6" spans="1:5" s="45" customFormat="1" x14ac:dyDescent="0.25">
      <c r="B6" s="45" t="s">
        <v>54</v>
      </c>
      <c r="C6" s="52">
        <v>235.36</v>
      </c>
    </row>
    <row r="7" spans="1:5" s="45" customFormat="1" x14ac:dyDescent="0.25">
      <c r="B7" s="52" t="s">
        <v>119</v>
      </c>
      <c r="C7" s="45">
        <v>1167</v>
      </c>
    </row>
    <row r="8" spans="1:5" x14ac:dyDescent="0.25">
      <c r="B8" s="52" t="s">
        <v>125</v>
      </c>
      <c r="C8" s="45">
        <v>184.54</v>
      </c>
    </row>
    <row r="9" spans="1:5" x14ac:dyDescent="0.25">
      <c r="B9" s="52" t="s">
        <v>130</v>
      </c>
      <c r="C9" s="45">
        <v>114315.54</v>
      </c>
    </row>
    <row r="10" spans="1:5" s="45" customFormat="1" x14ac:dyDescent="0.25">
      <c r="B10" s="52" t="s">
        <v>131</v>
      </c>
      <c r="C10" s="45">
        <v>502.3</v>
      </c>
    </row>
    <row r="11" spans="1:5" x14ac:dyDescent="0.25">
      <c r="B11" s="52" t="s">
        <v>132</v>
      </c>
      <c r="C11" s="45">
        <v>701.89</v>
      </c>
    </row>
    <row r="12" spans="1:5" x14ac:dyDescent="0.25">
      <c r="B12" s="52" t="s">
        <v>133</v>
      </c>
      <c r="C12" s="45">
        <v>2789.75</v>
      </c>
    </row>
    <row r="13" spans="1:5" s="45" customFormat="1" x14ac:dyDescent="0.25">
      <c r="B13" s="52" t="s">
        <v>134</v>
      </c>
      <c r="C13" s="45">
        <v>8759</v>
      </c>
    </row>
    <row r="14" spans="1:5" s="45" customFormat="1" x14ac:dyDescent="0.25">
      <c r="B14" s="52" t="s">
        <v>135</v>
      </c>
      <c r="C14" s="45">
        <v>1536</v>
      </c>
    </row>
    <row r="15" spans="1:5" s="45" customFormat="1" x14ac:dyDescent="0.25">
      <c r="B15" s="52" t="s">
        <v>136</v>
      </c>
      <c r="C15" s="45">
        <v>1536</v>
      </c>
    </row>
    <row r="16" spans="1:5" x14ac:dyDescent="0.25">
      <c r="B16" t="s">
        <v>137</v>
      </c>
      <c r="C16" s="73">
        <v>2066.23</v>
      </c>
    </row>
    <row r="17" spans="2:3" x14ac:dyDescent="0.25">
      <c r="B17" s="6" t="s">
        <v>138</v>
      </c>
      <c r="C17">
        <v>2366</v>
      </c>
    </row>
    <row r="18" spans="2:3" x14ac:dyDescent="0.25">
      <c r="B18" t="s">
        <v>139</v>
      </c>
      <c r="C18">
        <v>2389.12</v>
      </c>
    </row>
    <row r="19" spans="2:3" x14ac:dyDescent="0.25">
      <c r="B19" t="s">
        <v>140</v>
      </c>
      <c r="C19">
        <v>7112.24</v>
      </c>
    </row>
    <row r="21" spans="2:3" x14ac:dyDescent="0.25">
      <c r="C21" s="74">
        <f>SUM(C5:C20)</f>
        <v>148119.97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Stacey Turner</cp:lastModifiedBy>
  <cp:lastPrinted>2022-03-21T06:28:06Z</cp:lastPrinted>
  <dcterms:created xsi:type="dcterms:W3CDTF">2021-11-16T03:26:53Z</dcterms:created>
  <dcterms:modified xsi:type="dcterms:W3CDTF">2022-03-21T07:27:08Z</dcterms:modified>
</cp:coreProperties>
</file>