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Reception\Admin\Trust Account\RECONCILE\2021 -2022\12. February 2022\"/>
    </mc:Choice>
  </mc:AlternateContent>
  <bookViews>
    <workbookView xWindow="0" yWindow="0" windowWidth="28800" windowHeight="12300"/>
  </bookViews>
  <sheets>
    <sheet name="Trust Account Reconciliation" sheetId="1" r:id="rId1"/>
    <sheet name="Unpresented Cheques" sheetId="2" r:id="rId2"/>
    <sheet name="Debit Details" sheetId="3" r:id="rId3"/>
    <sheet name="Still in Accoun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3" l="1"/>
  <c r="I42" i="3"/>
  <c r="I44" i="3" s="1"/>
  <c r="H42" i="3"/>
  <c r="D42" i="3"/>
  <c r="J40" i="3"/>
  <c r="L40" i="3" s="1"/>
  <c r="N40" i="3" s="1"/>
  <c r="J39" i="3"/>
  <c r="L39" i="3" s="1"/>
  <c r="N39" i="3" s="1"/>
  <c r="J38" i="3"/>
  <c r="L38" i="3" s="1"/>
  <c r="N38" i="3" s="1"/>
  <c r="J37" i="3"/>
  <c r="L37" i="3" s="1"/>
  <c r="N37" i="3" s="1"/>
  <c r="L36" i="3"/>
  <c r="N36" i="3" s="1"/>
  <c r="J36" i="3"/>
  <c r="J35" i="3"/>
  <c r="L35" i="3" s="1"/>
  <c r="N35" i="3" s="1"/>
  <c r="J34" i="3"/>
  <c r="J42" i="3" s="1"/>
  <c r="I27" i="3"/>
  <c r="I29" i="3" s="1"/>
  <c r="H27" i="3"/>
  <c r="H29" i="3" s="1"/>
  <c r="I30" i="3" s="1"/>
  <c r="D27" i="3"/>
  <c r="J24" i="3"/>
  <c r="L24" i="3" s="1"/>
  <c r="N24" i="3" s="1"/>
  <c r="J23" i="3"/>
  <c r="L23" i="3" s="1"/>
  <c r="N23" i="3" s="1"/>
  <c r="J22" i="3"/>
  <c r="L22" i="3" s="1"/>
  <c r="N22" i="3" s="1"/>
  <c r="J21" i="3"/>
  <c r="L21" i="3" s="1"/>
  <c r="N21" i="3" s="1"/>
  <c r="J20" i="3"/>
  <c r="L20" i="3" s="1"/>
  <c r="N20" i="3" s="1"/>
  <c r="J19" i="3"/>
  <c r="L19" i="3" s="1"/>
  <c r="N19" i="3" s="1"/>
  <c r="J18" i="3"/>
  <c r="J27" i="3" s="1"/>
  <c r="C23" i="4"/>
  <c r="I45" i="3" l="1"/>
  <c r="L34" i="3"/>
  <c r="L18" i="3"/>
  <c r="N18" i="3" l="1"/>
  <c r="N27" i="3" s="1"/>
  <c r="L27" i="3"/>
  <c r="F29" i="3" s="1"/>
  <c r="L42" i="3"/>
  <c r="F44" i="3" s="1"/>
  <c r="N34" i="3"/>
  <c r="N42" i="3" s="1"/>
  <c r="C6" i="1" l="1"/>
  <c r="C8" i="1" s="1"/>
</calcChain>
</file>

<file path=xl/sharedStrings.xml><?xml version="1.0" encoding="utf-8"?>
<sst xmlns="http://schemas.openxmlformats.org/spreadsheetml/2006/main" count="181" uniqueCount="127">
  <si>
    <t>Opening Balance</t>
  </si>
  <si>
    <t>Total Credits</t>
  </si>
  <si>
    <t>Total Debits</t>
  </si>
  <si>
    <t>Total Remaining in account</t>
  </si>
  <si>
    <t>Cheques</t>
  </si>
  <si>
    <t>Variance</t>
  </si>
  <si>
    <t>Date</t>
  </si>
  <si>
    <t>Narrative</t>
  </si>
  <si>
    <t>Debit Amount</t>
  </si>
  <si>
    <t>Credit Amount</t>
  </si>
  <si>
    <t>Unpresented Cheques</t>
  </si>
  <si>
    <t xml:space="preserve">Client </t>
  </si>
  <si>
    <t>Cheque Number</t>
  </si>
  <si>
    <t>Paid to Client</t>
  </si>
  <si>
    <t xml:space="preserve">Presented </t>
  </si>
  <si>
    <t>Maristella Trenti</t>
  </si>
  <si>
    <t>Colin Murray</t>
  </si>
  <si>
    <t xml:space="preserve">Guiseppina Mercorella </t>
  </si>
  <si>
    <t xml:space="preserve">Francesco Mercorella </t>
  </si>
  <si>
    <t xml:space="preserve">The Trustee for the Bordignon Family Superannuation Fund </t>
  </si>
  <si>
    <t>EF Bozo Grubisic</t>
  </si>
  <si>
    <t>Cheque Cancelled</t>
  </si>
  <si>
    <t>Baggio Electrical Services</t>
  </si>
  <si>
    <t>Darren Piovesan</t>
  </si>
  <si>
    <t>Ann Whitby</t>
  </si>
  <si>
    <t>Rodney Whitby</t>
  </si>
  <si>
    <t>Serghio Trenti</t>
  </si>
  <si>
    <t xml:space="preserve">Carmelo Tripodi </t>
  </si>
  <si>
    <t>Ruben Komjanc</t>
  </si>
  <si>
    <t>Diana Stefani</t>
  </si>
  <si>
    <t xml:space="preserve">Aloe Arborescens Australia Pty Ltd </t>
  </si>
  <si>
    <t>Luke Spajic</t>
  </si>
  <si>
    <t>Not Cashed</t>
  </si>
  <si>
    <t>Baggio Eelectrical Services Pty Ltd</t>
  </si>
  <si>
    <t>Date of Trans</t>
  </si>
  <si>
    <t>Client</t>
  </si>
  <si>
    <t>Paid By ATO</t>
  </si>
  <si>
    <t>Bill Number #</t>
  </si>
  <si>
    <t>Cheque No#</t>
  </si>
  <si>
    <t>Fee</t>
  </si>
  <si>
    <t>GST</t>
  </si>
  <si>
    <t>Total Fee</t>
  </si>
  <si>
    <t>Total</t>
  </si>
  <si>
    <t>EFT</t>
  </si>
  <si>
    <t>NIL</t>
  </si>
  <si>
    <t xml:space="preserve">TTO EFT TRANSFER </t>
  </si>
  <si>
    <t xml:space="preserve">Still in Account </t>
  </si>
  <si>
    <t xml:space="preserve">Total </t>
  </si>
  <si>
    <t>STACEY TURNER</t>
  </si>
  <si>
    <t>DAVID TONELLATO</t>
  </si>
  <si>
    <t>Baum Group</t>
  </si>
  <si>
    <t>RHIANNON HAYWARD</t>
  </si>
  <si>
    <t>Tracey Lampard</t>
  </si>
  <si>
    <t>TTO Chartered Accountants Trust Account Reconciliation 1 - 15 February 2022</t>
  </si>
  <si>
    <t>DEPOSIT CASH AND/OR CHEQUES</t>
  </si>
  <si>
    <t>INTER-BANK CREDIT ATO86008062486I001 ATO TONELLATO PTY LT</t>
  </si>
  <si>
    <t>REVERSAL CREDIT 2021 Tax Refund Aaron Michelon 015140ACCOUNT CLOSED</t>
  </si>
  <si>
    <t>TRANSFER DEBITS Internet Transfer PYMT-ID 199692066 Multi-Payment</t>
  </si>
  <si>
    <t>TRANSFER DEBITS Internet Transfer PYMT-ID 199692182 FFR</t>
  </si>
  <si>
    <t>INTER-BANK CREDIT ATO004000015763570 ATO TONELLATO PTY LT</t>
  </si>
  <si>
    <t>INTER-BANK CREDIT ATO003000016079878 ATO TONELLATO PTY LT</t>
  </si>
  <si>
    <t>INTER-BANK CREDIT ATO009000015943095 ATO TONELLATO PTY LT</t>
  </si>
  <si>
    <t>INTER-BANK CREDIT ATO009000015938449 ATO TONELLATO PTY LT</t>
  </si>
  <si>
    <t>INTER-BANK CREDIT ATO004000015760254 ATO TONELLATO PTY LT</t>
  </si>
  <si>
    <t>INTER-BANK CREDIT ATO003000016077242 ATO TONELLATO PTY LT</t>
  </si>
  <si>
    <t>INTER-BANK CREDIT ATO001000016402073 ATO TONELLATO PTY LT</t>
  </si>
  <si>
    <t>INTER-BANK CREDIT ATO001100015574619 ATO TONELLATO PTY LT</t>
  </si>
  <si>
    <t>TRANSFER DEBITS Internet Transfer PYMT-ID 199403168 Multi Payment</t>
  </si>
  <si>
    <t>TRANSFER DEBITS Internet Transfer PYMT-ID 199403496 FFR</t>
  </si>
  <si>
    <t>INTER-BANK CREDIT ATO001000016391273 ATO TONELLATO PTY LT</t>
  </si>
  <si>
    <t>INTER-BANK CREDIT ATO001000016390410 ATO TONELLATO PTY LT</t>
  </si>
  <si>
    <t>INTER-BANK CREDIT ATO006000015953828 ATO TONELLATO PTY LT</t>
  </si>
  <si>
    <t>INTER-BANK CREDIT ATO001100015568483 ATO TONELLATO PTY LT</t>
  </si>
  <si>
    <t>INTER-BANK CREDIT ATO001000016390834 ATO TONELLATO PTY LT</t>
  </si>
  <si>
    <t>INTER-BANK CREDIT ATO001100015565551 ATO TONELLATO PTY LT</t>
  </si>
  <si>
    <t>INTER-BANK CREDIT ATO58451507472I002 ATO TONELLATO PTY LT</t>
  </si>
  <si>
    <t>INTER-BANK CREDIT ATO007000015729903 ATO TONELLATO PTY LT</t>
  </si>
  <si>
    <t>TRANSFER DEBITS Internet Transfer PYMT-ID 199061971 Multipayment</t>
  </si>
  <si>
    <t>INTER-BANK CREDIT ATO008000016074246 ATO TONELLATO PTY LT</t>
  </si>
  <si>
    <t>INTER-BANK CREDIT ATO001100015557193 ATO TONELLATO PTY LT</t>
  </si>
  <si>
    <t>TRANSFER DEBITS Internet Transfer PYMT-ID 198900777 Multipayment</t>
  </si>
  <si>
    <t>TRANSFER DEBITS Internet Transfer PYMT-ID 198900941 FFR</t>
  </si>
  <si>
    <t>INTER-BANK CREDIT ATO001100015551963 ATO TONELLATO PTY LT</t>
  </si>
  <si>
    <t>INTER-BANK CREDIT ATO007000015727682 ATO TONELLATO PTY LT</t>
  </si>
  <si>
    <t>INTER-BANK CREDIT ATO004000015734927 ATO TONELLATO PTY LT</t>
  </si>
  <si>
    <t>William Evans</t>
  </si>
  <si>
    <t>Sharine Nicholson</t>
  </si>
  <si>
    <t>Julian Veld</t>
  </si>
  <si>
    <t xml:space="preserve">Jeanette Jablonski </t>
  </si>
  <si>
    <t>Gibran Maher</t>
  </si>
  <si>
    <t>Multipayment</t>
  </si>
  <si>
    <t>FFR</t>
  </si>
  <si>
    <t>Debra Blight</t>
  </si>
  <si>
    <t>Peter Johnson</t>
  </si>
  <si>
    <t>Michael Matricciani</t>
  </si>
  <si>
    <t xml:space="preserve">Massimo Ferraro </t>
  </si>
  <si>
    <t>West West Group Unit Trust</t>
  </si>
  <si>
    <t>Massimo Ferraro</t>
  </si>
  <si>
    <t>Tania Harcourt</t>
  </si>
  <si>
    <t xml:space="preserve">Simon Gale </t>
  </si>
  <si>
    <t xml:space="preserve">Christopher Graham </t>
  </si>
  <si>
    <t>Aaron Michelon</t>
  </si>
  <si>
    <t>EF Antonia Lorenzin</t>
  </si>
  <si>
    <t xml:space="preserve">Nicole Lindblom </t>
  </si>
  <si>
    <t xml:space="preserve">Patricia Burridge </t>
  </si>
  <si>
    <t>Terry Spencer</t>
  </si>
  <si>
    <t>Panisara UT-Tarachai</t>
  </si>
  <si>
    <t xml:space="preserve">Leo Zieleniecki </t>
  </si>
  <si>
    <t xml:space="preserve">Eric Lampard </t>
  </si>
  <si>
    <t xml:space="preserve">Alexander Luker </t>
  </si>
  <si>
    <t xml:space="preserve">Tania McAnaney </t>
  </si>
  <si>
    <t xml:space="preserve">Rocland Wines Pty Ltd </t>
  </si>
  <si>
    <t xml:space="preserve">Phillippe Mortier </t>
  </si>
  <si>
    <t>Panisara Ut-Tarachai</t>
  </si>
  <si>
    <t>Eric Lampard</t>
  </si>
  <si>
    <t>Alexander Luker</t>
  </si>
  <si>
    <t>Particia Burridge</t>
  </si>
  <si>
    <t xml:space="preserve">Sharine Nicholson- brass </t>
  </si>
  <si>
    <t xml:space="preserve">EFT </t>
  </si>
  <si>
    <t xml:space="preserve">Julian Veld </t>
  </si>
  <si>
    <t>Jeanette Jablonski</t>
  </si>
  <si>
    <t xml:space="preserve">Gibran Maher </t>
  </si>
  <si>
    <t>ATO CHQ</t>
  </si>
  <si>
    <t xml:space="preserve">Michael Matricciani </t>
  </si>
  <si>
    <t xml:space="preserve">Peter Johnson </t>
  </si>
  <si>
    <t xml:space="preserve">Antonia Lorenzin </t>
  </si>
  <si>
    <t>Nichole Lindblom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</si>
</sst>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10" xfId="0" applyBorder="1"/>
    <xf numFmtId="44" fontId="16" fillId="0" borderId="0" xfId="0" applyNumberFormat="1" applyFont="1"/>
    <xf numFmtId="0" fontId="16" fillId="0" borderId="11" xfId="0" applyFont="1" applyBorder="1"/>
    <xf numFmtId="44" fontId="16" fillId="0" borderId="11" xfId="0" applyNumberFormat="1" applyFont="1" applyBorder="1"/>
    <xf numFmtId="0" fontId="21" fillId="0" borderId="0" xfId="8" applyFont="1" applyFill="1" applyBorder="1"/>
    <xf numFmtId="0" fontId="16" fillId="0" borderId="0" xfId="0" applyFont="1"/>
    <xf numFmtId="44" fontId="0" fillId="0" borderId="0" xfId="0" applyNumberFormat="1"/>
    <xf numFmtId="44" fontId="16" fillId="0" borderId="0" xfId="47" applyFont="1"/>
    <xf numFmtId="44" fontId="19" fillId="0" borderId="0" xfId="47" applyFont="1"/>
    <xf numFmtId="44" fontId="0" fillId="0" borderId="0" xfId="47" applyFont="1"/>
    <xf numFmtId="44" fontId="16" fillId="33" borderId="0" xfId="47" applyFont="1" applyFill="1"/>
    <xf numFmtId="44" fontId="0" fillId="0" borderId="0" xfId="47" quotePrefix="1" applyNumberFormat="1" applyFont="1"/>
    <xf numFmtId="44" fontId="14" fillId="0" borderId="0" xfId="48" applyFont="1"/>
    <xf numFmtId="44" fontId="16" fillId="0" borderId="0" xfId="49" applyFont="1"/>
    <xf numFmtId="44" fontId="14" fillId="0" borderId="0" xfId="49" applyNumberFormat="1" applyFont="1"/>
    <xf numFmtId="0" fontId="16" fillId="0" borderId="0" xfId="0" applyFont="1"/>
    <xf numFmtId="44" fontId="16" fillId="0" borderId="0" xfId="49" applyFont="1"/>
    <xf numFmtId="0" fontId="0" fillId="0" borderId="0" xfId="0"/>
    <xf numFmtId="0" fontId="0" fillId="0" borderId="0" xfId="0" applyFont="1" applyBorder="1" applyAlignment="1">
      <alignment horizontal="left"/>
    </xf>
    <xf numFmtId="44" fontId="0" fillId="0" borderId="0" xfId="49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44" fontId="14" fillId="0" borderId="0" xfId="49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/>
    </xf>
    <xf numFmtId="44" fontId="0" fillId="0" borderId="0" xfId="49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44" fontId="20" fillId="0" borderId="0" xfId="49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Fill="1" applyBorder="1" applyAlignment="1">
      <alignment horizontal="left"/>
    </xf>
    <xf numFmtId="44" fontId="0" fillId="0" borderId="0" xfId="49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14" fontId="20" fillId="0" borderId="0" xfId="0" applyNumberFormat="1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4" fontId="20" fillId="0" borderId="0" xfId="49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0" fillId="0" borderId="0" xfId="0" applyFill="1" applyAlignment="1">
      <alignment horizontal="left"/>
    </xf>
    <xf numFmtId="44" fontId="1" fillId="0" borderId="0" xfId="49" applyFont="1" applyAlignment="1">
      <alignment horizontal="left"/>
    </xf>
    <xf numFmtId="0" fontId="20" fillId="0" borderId="0" xfId="0" applyFont="1"/>
    <xf numFmtId="44" fontId="20" fillId="0" borderId="0" xfId="49" applyFont="1"/>
    <xf numFmtId="14" fontId="20" fillId="0" borderId="0" xfId="0" applyNumberFormat="1" applyFont="1"/>
    <xf numFmtId="14" fontId="14" fillId="0" borderId="0" xfId="0" applyNumberFormat="1" applyFont="1"/>
    <xf numFmtId="0" fontId="14" fillId="0" borderId="0" xfId="0" applyFont="1"/>
    <xf numFmtId="0" fontId="0" fillId="0" borderId="0" xfId="0"/>
    <xf numFmtId="14" fontId="0" fillId="0" borderId="0" xfId="0" applyNumberFormat="1"/>
    <xf numFmtId="0" fontId="7" fillId="3" borderId="0" xfId="7"/>
    <xf numFmtId="0" fontId="6" fillId="2" borderId="0" xfId="6"/>
    <xf numFmtId="0" fontId="16" fillId="0" borderId="12" xfId="0" applyFont="1" applyBorder="1"/>
    <xf numFmtId="0" fontId="0" fillId="0" borderId="0" xfId="0" applyFill="1"/>
    <xf numFmtId="0" fontId="6" fillId="0" borderId="0" xfId="6" applyFill="1"/>
    <xf numFmtId="43" fontId="0" fillId="0" borderId="0" xfId="51" applyFont="1"/>
    <xf numFmtId="44" fontId="0" fillId="0" borderId="0" xfId="52" applyFont="1"/>
    <xf numFmtId="14" fontId="0" fillId="0" borderId="0" xfId="0" applyNumberFormat="1" applyFill="1"/>
    <xf numFmtId="43" fontId="0" fillId="0" borderId="0" xfId="51" applyFont="1" applyFill="1"/>
    <xf numFmtId="14" fontId="0" fillId="0" borderId="0" xfId="0" applyNumberFormat="1" applyFont="1"/>
    <xf numFmtId="0" fontId="18" fillId="0" borderId="0" xfId="0" applyFont="1" applyAlignment="1">
      <alignment horizontal="center"/>
    </xf>
  </cellXfs>
  <cellStyles count="5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51" builtinId="3"/>
    <cellStyle name="Currency" xfId="52" builtinId="4"/>
    <cellStyle name="Currency 2" xfId="49"/>
    <cellStyle name="Currency 2 2" xfId="44"/>
    <cellStyle name="Currency 3" xfId="47"/>
    <cellStyle name="Currency 4" xfId="48"/>
    <cellStyle name="Currency 5" xfId="46"/>
    <cellStyle name="Currency 6" xfId="45"/>
    <cellStyle name="Currency 7" xfId="50"/>
    <cellStyle name="Currency 8" xfId="43"/>
    <cellStyle name="Currency 9" xfId="42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workbookViewId="0">
      <selection activeCell="C6" sqref="C6:C7"/>
    </sheetView>
  </sheetViews>
  <sheetFormatPr defaultRowHeight="15" x14ac:dyDescent="0.25"/>
  <cols>
    <col min="1" max="1" width="19" customWidth="1"/>
    <col min="2" max="2" width="74.140625" bestFit="1" customWidth="1"/>
    <col min="3" max="3" width="14.7109375" customWidth="1"/>
    <col min="4" max="4" width="18" customWidth="1"/>
    <col min="5" max="5" width="44.42578125" bestFit="1" customWidth="1"/>
  </cols>
  <sheetData>
    <row r="1" spans="1:6" ht="28.5" x14ac:dyDescent="0.45">
      <c r="A1" s="58" t="s">
        <v>53</v>
      </c>
      <c r="B1" s="58"/>
      <c r="C1" s="58"/>
      <c r="D1" s="58"/>
      <c r="E1" s="58"/>
      <c r="F1" s="58"/>
    </row>
    <row r="3" spans="1:6" x14ac:dyDescent="0.25">
      <c r="B3" s="8" t="s">
        <v>0</v>
      </c>
      <c r="C3" s="9">
        <v>46873.73</v>
      </c>
    </row>
    <row r="4" spans="1:6" x14ac:dyDescent="0.25">
      <c r="B4" s="8" t="s">
        <v>1</v>
      </c>
      <c r="C4" s="10">
        <v>355201.59</v>
      </c>
    </row>
    <row r="5" spans="1:6" x14ac:dyDescent="0.25">
      <c r="B5" s="8" t="s">
        <v>2</v>
      </c>
      <c r="C5" s="10">
        <v>282742.45</v>
      </c>
    </row>
    <row r="6" spans="1:6" x14ac:dyDescent="0.25">
      <c r="B6" s="11" t="s">
        <v>3</v>
      </c>
      <c r="C6" s="12">
        <f>'Still in Account'!C23</f>
        <v>119250.19</v>
      </c>
    </row>
    <row r="7" spans="1:6" x14ac:dyDescent="0.25">
      <c r="B7" s="8" t="s">
        <v>4</v>
      </c>
      <c r="C7" s="13">
        <v>82.68</v>
      </c>
    </row>
    <row r="8" spans="1:6" x14ac:dyDescent="0.25">
      <c r="B8" s="14" t="s">
        <v>5</v>
      </c>
      <c r="C8" s="15">
        <f>C3+C4-C5-C6-C7</f>
        <v>-6.9917405198793858E-12</v>
      </c>
    </row>
    <row r="10" spans="1:6" x14ac:dyDescent="0.25">
      <c r="A10" s="16" t="s">
        <v>6</v>
      </c>
      <c r="B10" s="16" t="s">
        <v>7</v>
      </c>
      <c r="C10" s="17" t="s">
        <v>8</v>
      </c>
      <c r="D10" s="17" t="s">
        <v>9</v>
      </c>
    </row>
    <row r="11" spans="1:6" x14ac:dyDescent="0.25">
      <c r="A11" s="47">
        <v>44593</v>
      </c>
      <c r="B11" s="46" t="s">
        <v>80</v>
      </c>
      <c r="C11" s="53">
        <v>-13798.68</v>
      </c>
      <c r="D11" s="53"/>
      <c r="E11" s="49" t="s">
        <v>90</v>
      </c>
      <c r="F11" s="46"/>
    </row>
    <row r="12" spans="1:6" x14ac:dyDescent="0.25">
      <c r="A12" s="47">
        <v>44593</v>
      </c>
      <c r="B12" s="46" t="s">
        <v>81</v>
      </c>
      <c r="C12" s="53">
        <v>-2134</v>
      </c>
      <c r="D12" s="53"/>
      <c r="E12" s="49" t="s">
        <v>91</v>
      </c>
      <c r="F12" s="46"/>
    </row>
    <row r="13" spans="1:6" x14ac:dyDescent="0.25">
      <c r="A13" s="47">
        <v>44593</v>
      </c>
      <c r="B13" s="46" t="s">
        <v>82</v>
      </c>
      <c r="C13" s="53"/>
      <c r="D13" s="53">
        <v>235.36</v>
      </c>
      <c r="E13" s="48" t="s">
        <v>112</v>
      </c>
      <c r="F13" s="46"/>
    </row>
    <row r="14" spans="1:6" x14ac:dyDescent="0.25">
      <c r="A14" s="47">
        <v>44593</v>
      </c>
      <c r="B14" s="46" t="s">
        <v>83</v>
      </c>
      <c r="C14" s="53"/>
      <c r="D14" s="53">
        <v>1356.52</v>
      </c>
      <c r="E14" s="49" t="s">
        <v>86</v>
      </c>
      <c r="F14" s="46"/>
    </row>
    <row r="15" spans="1:6" x14ac:dyDescent="0.25">
      <c r="A15" s="47">
        <v>44593</v>
      </c>
      <c r="B15" s="46" t="s">
        <v>84</v>
      </c>
      <c r="C15" s="53"/>
      <c r="D15" s="53">
        <v>2028.98</v>
      </c>
      <c r="E15" s="49" t="s">
        <v>87</v>
      </c>
      <c r="F15" s="46"/>
    </row>
    <row r="16" spans="1:6" x14ac:dyDescent="0.25">
      <c r="A16" s="47">
        <v>44594</v>
      </c>
      <c r="B16" s="46" t="s">
        <v>77</v>
      </c>
      <c r="C16" s="53">
        <v>-5108.87</v>
      </c>
      <c r="D16" s="53"/>
      <c r="E16" s="49" t="s">
        <v>90</v>
      </c>
      <c r="F16" s="46"/>
    </row>
    <row r="17" spans="1:6" x14ac:dyDescent="0.25">
      <c r="A17" s="47">
        <v>44594</v>
      </c>
      <c r="B17" s="46" t="s">
        <v>54</v>
      </c>
      <c r="C17" s="53"/>
      <c r="D17" s="53">
        <v>1877</v>
      </c>
      <c r="E17" s="49" t="s">
        <v>92</v>
      </c>
      <c r="F17" s="46"/>
    </row>
    <row r="18" spans="1:6" x14ac:dyDescent="0.25">
      <c r="A18" s="47">
        <v>44594</v>
      </c>
      <c r="B18" s="46" t="s">
        <v>78</v>
      </c>
      <c r="C18" s="53"/>
      <c r="D18" s="53">
        <v>9930.41</v>
      </c>
      <c r="E18" s="49" t="s">
        <v>89</v>
      </c>
      <c r="F18" s="46"/>
    </row>
    <row r="19" spans="1:6" x14ac:dyDescent="0.25">
      <c r="A19" s="47">
        <v>44594</v>
      </c>
      <c r="B19" s="46" t="s">
        <v>79</v>
      </c>
      <c r="C19" s="53"/>
      <c r="D19" s="53">
        <v>12185.1</v>
      </c>
      <c r="E19" s="49" t="s">
        <v>88</v>
      </c>
      <c r="F19" s="46"/>
    </row>
    <row r="20" spans="1:6" x14ac:dyDescent="0.25">
      <c r="A20" s="47">
        <v>44595</v>
      </c>
      <c r="B20" s="46" t="s">
        <v>76</v>
      </c>
      <c r="C20" s="53"/>
      <c r="D20" s="53">
        <v>3911.41</v>
      </c>
      <c r="E20" s="49" t="s">
        <v>94</v>
      </c>
      <c r="F20" s="46"/>
    </row>
    <row r="21" spans="1:6" x14ac:dyDescent="0.25">
      <c r="A21" s="47">
        <v>44596</v>
      </c>
      <c r="B21" s="46" t="s">
        <v>54</v>
      </c>
      <c r="C21" s="53"/>
      <c r="D21" s="53">
        <v>10</v>
      </c>
      <c r="E21" s="49" t="s">
        <v>93</v>
      </c>
      <c r="F21" s="46"/>
    </row>
    <row r="22" spans="1:6" x14ac:dyDescent="0.25">
      <c r="A22" s="47">
        <v>44596</v>
      </c>
      <c r="B22" s="46" t="s">
        <v>74</v>
      </c>
      <c r="C22" s="53"/>
      <c r="D22" s="53">
        <v>167.95</v>
      </c>
      <c r="E22" s="49" t="s">
        <v>95</v>
      </c>
      <c r="F22" s="46"/>
    </row>
    <row r="23" spans="1:6" x14ac:dyDescent="0.25">
      <c r="A23" s="47">
        <v>44596</v>
      </c>
      <c r="B23" s="46" t="s">
        <v>75</v>
      </c>
      <c r="C23" s="53"/>
      <c r="D23" s="53">
        <v>197733</v>
      </c>
      <c r="E23" s="49" t="s">
        <v>96</v>
      </c>
      <c r="F23" s="46"/>
    </row>
    <row r="24" spans="1:6" x14ac:dyDescent="0.25">
      <c r="A24" s="47">
        <v>44599</v>
      </c>
      <c r="B24" s="46" t="s">
        <v>67</v>
      </c>
      <c r="C24" s="53">
        <v>-225909.42</v>
      </c>
      <c r="D24" s="53"/>
      <c r="E24" s="49" t="s">
        <v>90</v>
      </c>
      <c r="F24" s="46"/>
    </row>
    <row r="25" spans="1:6" x14ac:dyDescent="0.25">
      <c r="A25" s="47">
        <v>44599</v>
      </c>
      <c r="B25" s="46" t="s">
        <v>68</v>
      </c>
      <c r="C25" s="53">
        <v>-3113</v>
      </c>
      <c r="D25" s="53"/>
      <c r="E25" s="49" t="s">
        <v>91</v>
      </c>
      <c r="F25" s="46"/>
    </row>
    <row r="26" spans="1:6" x14ac:dyDescent="0.25">
      <c r="A26" s="47">
        <v>44599</v>
      </c>
      <c r="B26" s="46" t="s">
        <v>69</v>
      </c>
      <c r="C26" s="53"/>
      <c r="D26" s="53">
        <v>390</v>
      </c>
      <c r="E26" s="49" t="s">
        <v>98</v>
      </c>
      <c r="F26" s="46"/>
    </row>
    <row r="27" spans="1:6" x14ac:dyDescent="0.25">
      <c r="A27" s="47">
        <v>44599</v>
      </c>
      <c r="B27" s="46" t="s">
        <v>70</v>
      </c>
      <c r="C27" s="53"/>
      <c r="D27" s="53">
        <v>1195.02</v>
      </c>
      <c r="E27" s="48" t="s">
        <v>99</v>
      </c>
      <c r="F27" s="46"/>
    </row>
    <row r="28" spans="1:6" x14ac:dyDescent="0.25">
      <c r="A28" s="47">
        <v>44599</v>
      </c>
      <c r="B28" s="46" t="s">
        <v>71</v>
      </c>
      <c r="C28" s="53"/>
      <c r="D28" s="53">
        <v>4345.37</v>
      </c>
      <c r="E28" s="49" t="s">
        <v>100</v>
      </c>
      <c r="F28" s="46"/>
    </row>
    <row r="29" spans="1:6" x14ac:dyDescent="0.25">
      <c r="A29" s="47">
        <v>44599</v>
      </c>
      <c r="B29" s="46" t="s">
        <v>72</v>
      </c>
      <c r="C29" s="53"/>
      <c r="D29" s="53">
        <v>7799.18</v>
      </c>
      <c r="E29" s="49" t="s">
        <v>101</v>
      </c>
      <c r="F29" s="46"/>
    </row>
    <row r="30" spans="1:6" x14ac:dyDescent="0.25">
      <c r="A30" s="47">
        <v>44599</v>
      </c>
      <c r="B30" s="46" t="s">
        <v>73</v>
      </c>
      <c r="C30" s="53"/>
      <c r="D30" s="53">
        <v>17160</v>
      </c>
      <c r="E30" s="49" t="s">
        <v>102</v>
      </c>
      <c r="F30" s="46"/>
    </row>
    <row r="31" spans="1:6" x14ac:dyDescent="0.25">
      <c r="A31" s="47">
        <v>44601</v>
      </c>
      <c r="B31" s="46" t="s">
        <v>66</v>
      </c>
      <c r="C31" s="53"/>
      <c r="D31" s="53">
        <v>2805.98</v>
      </c>
      <c r="E31" s="49" t="s">
        <v>103</v>
      </c>
      <c r="F31" s="46"/>
    </row>
    <row r="32" spans="1:6" x14ac:dyDescent="0.25">
      <c r="A32" s="47">
        <v>44602</v>
      </c>
      <c r="B32" s="46" t="s">
        <v>63</v>
      </c>
      <c r="C32" s="53"/>
      <c r="D32" s="53">
        <v>509.36</v>
      </c>
      <c r="E32" s="48" t="s">
        <v>104</v>
      </c>
      <c r="F32" s="46"/>
    </row>
    <row r="33" spans="1:6" x14ac:dyDescent="0.25">
      <c r="A33" s="47">
        <v>44602</v>
      </c>
      <c r="B33" s="46" t="s">
        <v>64</v>
      </c>
      <c r="C33" s="53"/>
      <c r="D33" s="53">
        <v>1080</v>
      </c>
      <c r="E33" s="48" t="s">
        <v>106</v>
      </c>
      <c r="F33" s="46"/>
    </row>
    <row r="34" spans="1:6" x14ac:dyDescent="0.25">
      <c r="A34" s="47">
        <v>44602</v>
      </c>
      <c r="B34" s="46" t="s">
        <v>65</v>
      </c>
      <c r="C34" s="53"/>
      <c r="D34" s="53">
        <v>5963</v>
      </c>
      <c r="E34" s="48" t="s">
        <v>105</v>
      </c>
      <c r="F34" s="46"/>
    </row>
    <row r="35" spans="1:6" x14ac:dyDescent="0.25">
      <c r="A35" s="47">
        <v>44603</v>
      </c>
      <c r="B35" s="46" t="s">
        <v>57</v>
      </c>
      <c r="C35" s="53">
        <v>-31402.48</v>
      </c>
      <c r="D35" s="53"/>
      <c r="E35" s="49" t="s">
        <v>90</v>
      </c>
      <c r="F35" s="46"/>
    </row>
    <row r="36" spans="1:6" x14ac:dyDescent="0.25">
      <c r="A36" s="47">
        <v>44603</v>
      </c>
      <c r="B36" s="46" t="s">
        <v>58</v>
      </c>
      <c r="C36" s="53">
        <v>-1276</v>
      </c>
      <c r="D36" s="53"/>
      <c r="E36" s="49" t="s">
        <v>91</v>
      </c>
      <c r="F36" s="46"/>
    </row>
    <row r="37" spans="1:6" x14ac:dyDescent="0.25">
      <c r="A37" s="47">
        <v>44603</v>
      </c>
      <c r="B37" s="46" t="s">
        <v>59</v>
      </c>
      <c r="C37" s="53"/>
      <c r="D37" s="53">
        <v>1821.8</v>
      </c>
      <c r="E37" s="48" t="s">
        <v>107</v>
      </c>
      <c r="F37" s="46"/>
    </row>
    <row r="38" spans="1:6" x14ac:dyDescent="0.25">
      <c r="A38" s="47">
        <v>44603</v>
      </c>
      <c r="B38" s="46" t="s">
        <v>60</v>
      </c>
      <c r="C38" s="53"/>
      <c r="D38" s="53">
        <v>2183.36</v>
      </c>
      <c r="E38" s="48" t="s">
        <v>108</v>
      </c>
      <c r="F38" s="46"/>
    </row>
    <row r="39" spans="1:6" x14ac:dyDescent="0.25">
      <c r="A39" s="47">
        <v>44603</v>
      </c>
      <c r="B39" s="46" t="s">
        <v>61</v>
      </c>
      <c r="C39" s="53"/>
      <c r="D39" s="53">
        <v>3490.53</v>
      </c>
      <c r="E39" s="48" t="s">
        <v>109</v>
      </c>
      <c r="F39" s="46"/>
    </row>
    <row r="40" spans="1:6" x14ac:dyDescent="0.25">
      <c r="A40" s="47">
        <v>44603</v>
      </c>
      <c r="B40" s="46" t="s">
        <v>62</v>
      </c>
      <c r="C40" s="53"/>
      <c r="D40" s="53">
        <v>7702.08</v>
      </c>
      <c r="E40" s="48" t="s">
        <v>110</v>
      </c>
      <c r="F40" s="46"/>
    </row>
    <row r="41" spans="1:6" x14ac:dyDescent="0.25">
      <c r="A41" s="47">
        <v>44606</v>
      </c>
      <c r="B41" s="46" t="s">
        <v>56</v>
      </c>
      <c r="C41" s="53"/>
      <c r="D41" s="53">
        <v>7491.18</v>
      </c>
      <c r="E41" s="48" t="s">
        <v>101</v>
      </c>
      <c r="F41" s="46"/>
    </row>
    <row r="42" spans="1:6" x14ac:dyDescent="0.25">
      <c r="A42" s="47">
        <v>44607</v>
      </c>
      <c r="B42" s="46" t="s">
        <v>54</v>
      </c>
      <c r="C42" s="53"/>
      <c r="D42" s="53">
        <v>11</v>
      </c>
      <c r="E42" s="48" t="s">
        <v>85</v>
      </c>
      <c r="F42" s="46"/>
    </row>
    <row r="43" spans="1:6" x14ac:dyDescent="0.25">
      <c r="A43" s="47">
        <v>44607</v>
      </c>
      <c r="B43" s="46" t="s">
        <v>55</v>
      </c>
      <c r="C43" s="53"/>
      <c r="D43" s="53">
        <v>61818</v>
      </c>
      <c r="E43" s="48" t="s">
        <v>111</v>
      </c>
      <c r="F43" s="46"/>
    </row>
    <row r="44" spans="1:6" x14ac:dyDescent="0.25">
      <c r="A44" s="46"/>
      <c r="B44" s="46"/>
      <c r="C44" s="46"/>
      <c r="D44" s="46"/>
      <c r="E44" s="46"/>
    </row>
    <row r="45" spans="1:6" x14ac:dyDescent="0.25">
      <c r="A45" s="46"/>
      <c r="B45" s="46"/>
      <c r="C45" s="46"/>
      <c r="D45" s="46"/>
      <c r="E45" s="46"/>
    </row>
    <row r="46" spans="1:6" x14ac:dyDescent="0.25">
      <c r="A46" s="46"/>
      <c r="B46" s="46"/>
      <c r="C46" s="46"/>
      <c r="D46" s="46"/>
      <c r="E46" s="46"/>
    </row>
    <row r="47" spans="1:6" s="46" customFormat="1" x14ac:dyDescent="0.25">
      <c r="A47" s="47"/>
      <c r="C47" s="53"/>
      <c r="D47" s="53"/>
    </row>
    <row r="48" spans="1:6" s="46" customFormat="1" x14ac:dyDescent="0.25">
      <c r="A48" s="47"/>
      <c r="C48" s="53"/>
      <c r="D48" s="53"/>
    </row>
    <row r="49" spans="1:5" s="46" customFormat="1" x14ac:dyDescent="0.25">
      <c r="A49" s="47"/>
      <c r="C49" s="53"/>
      <c r="D49" s="53"/>
    </row>
    <row r="50" spans="1:5" s="46" customFormat="1" ht="15.75" thickBot="1" x14ac:dyDescent="0.3">
      <c r="A50" s="47"/>
      <c r="B50" s="50" t="s">
        <v>51</v>
      </c>
      <c r="C50" s="53"/>
      <c r="D50" s="53"/>
    </row>
    <row r="51" spans="1:5" s="46" customFormat="1" x14ac:dyDescent="0.25">
      <c r="A51" s="55"/>
      <c r="B51" s="51"/>
      <c r="C51" s="56"/>
      <c r="D51" s="56"/>
      <c r="E51" s="52"/>
    </row>
    <row r="52" spans="1:5" x14ac:dyDescent="0.25">
      <c r="B52" s="16"/>
    </row>
    <row r="53" spans="1:5" x14ac:dyDescent="0.25">
      <c r="B53" s="16"/>
    </row>
    <row r="54" spans="1:5" ht="15.75" thickBot="1" x14ac:dyDescent="0.3">
      <c r="B54" s="50" t="s">
        <v>48</v>
      </c>
    </row>
    <row r="55" spans="1:5" x14ac:dyDescent="0.25">
      <c r="B55" s="16"/>
    </row>
    <row r="56" spans="1:5" x14ac:dyDescent="0.25">
      <c r="B56" s="16"/>
    </row>
    <row r="57" spans="1:5" x14ac:dyDescent="0.25">
      <c r="B57" s="16"/>
    </row>
    <row r="58" spans="1:5" ht="15.75" thickBot="1" x14ac:dyDescent="0.3">
      <c r="B58" s="50" t="s">
        <v>49</v>
      </c>
    </row>
    <row r="59" spans="1:5" x14ac:dyDescent="0.25">
      <c r="B59" s="46"/>
    </row>
  </sheetData>
  <sortState ref="A11:E43">
    <sortCondition ref="A11:A43"/>
  </sortState>
  <mergeCells count="1">
    <mergeCell ref="A1:F1"/>
  </mergeCells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opLeftCell="A4" workbookViewId="0">
      <selection activeCell="B39" sqref="B39"/>
    </sheetView>
  </sheetViews>
  <sheetFormatPr defaultRowHeight="15" x14ac:dyDescent="0.25"/>
  <cols>
    <col min="1" max="1" width="10.7109375" bestFit="1" customWidth="1"/>
    <col min="2" max="2" width="55.140625" bestFit="1" customWidth="1"/>
    <col min="3" max="3" width="15.7109375" bestFit="1" customWidth="1"/>
    <col min="5" max="5" width="12.85546875" bestFit="1" customWidth="1"/>
    <col min="7" max="7" width="17.28515625" bestFit="1" customWidth="1"/>
  </cols>
  <sheetData>
    <row r="1" spans="1:7" ht="28.5" x14ac:dyDescent="0.45">
      <c r="A1" s="58" t="s">
        <v>10</v>
      </c>
      <c r="B1" s="58"/>
      <c r="C1" s="58"/>
      <c r="D1" s="58"/>
      <c r="E1" s="58"/>
      <c r="F1" s="18"/>
      <c r="G1" s="18"/>
    </row>
    <row r="2" spans="1:7" ht="28.5" x14ac:dyDescent="0.45">
      <c r="A2" s="24"/>
      <c r="B2" s="24"/>
      <c r="C2" s="24"/>
      <c r="D2" s="24"/>
      <c r="E2" s="24"/>
      <c r="F2" s="18"/>
      <c r="G2" s="18"/>
    </row>
    <row r="3" spans="1:7" x14ac:dyDescent="0.25">
      <c r="A3" s="21" t="s">
        <v>6</v>
      </c>
      <c r="B3" s="21" t="s">
        <v>11</v>
      </c>
      <c r="C3" s="21" t="s">
        <v>12</v>
      </c>
      <c r="D3" s="25"/>
      <c r="E3" s="21" t="s">
        <v>13</v>
      </c>
      <c r="F3" s="25"/>
      <c r="G3" s="21" t="s">
        <v>14</v>
      </c>
    </row>
    <row r="5" spans="1:7" x14ac:dyDescent="0.25">
      <c r="A5" s="26">
        <v>43655</v>
      </c>
      <c r="B5" s="22" t="s">
        <v>15</v>
      </c>
      <c r="C5" s="22">
        <v>19</v>
      </c>
      <c r="D5" s="22"/>
      <c r="E5" s="27">
        <v>194</v>
      </c>
      <c r="F5" s="22"/>
      <c r="G5" s="26">
        <v>43668</v>
      </c>
    </row>
    <row r="6" spans="1:7" x14ac:dyDescent="0.25">
      <c r="A6" s="28">
        <v>43655</v>
      </c>
      <c r="B6" s="29" t="s">
        <v>16</v>
      </c>
      <c r="C6" s="29">
        <v>20</v>
      </c>
      <c r="D6" s="29"/>
      <c r="E6" s="30">
        <v>1.54</v>
      </c>
      <c r="F6" s="31"/>
      <c r="G6" s="28">
        <v>44334</v>
      </c>
    </row>
    <row r="7" spans="1:7" x14ac:dyDescent="0.25">
      <c r="A7" s="22"/>
      <c r="B7" s="22"/>
      <c r="C7" s="22"/>
      <c r="D7" s="22"/>
      <c r="E7" s="22"/>
      <c r="F7" s="22"/>
      <c r="G7" s="22"/>
    </row>
    <row r="8" spans="1:7" x14ac:dyDescent="0.25">
      <c r="A8" s="26">
        <v>43756</v>
      </c>
      <c r="B8" s="32" t="s">
        <v>17</v>
      </c>
      <c r="C8" s="19">
        <v>21</v>
      </c>
      <c r="D8" s="22"/>
      <c r="E8" s="33">
        <v>2371.65</v>
      </c>
      <c r="F8" s="22"/>
      <c r="G8" s="26">
        <v>43763</v>
      </c>
    </row>
    <row r="9" spans="1:7" x14ac:dyDescent="0.25">
      <c r="A9" s="26">
        <v>43756</v>
      </c>
      <c r="B9" s="32" t="s">
        <v>18</v>
      </c>
      <c r="C9" s="34">
        <v>22</v>
      </c>
      <c r="D9" s="22"/>
      <c r="E9" s="33">
        <v>2371.65</v>
      </c>
      <c r="F9" s="22"/>
      <c r="G9" s="26">
        <v>43763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x14ac:dyDescent="0.25">
      <c r="A11" s="35">
        <v>43768</v>
      </c>
      <c r="B11" s="32" t="s">
        <v>19</v>
      </c>
      <c r="C11" s="36">
        <v>23</v>
      </c>
      <c r="D11" s="36"/>
      <c r="E11" s="37">
        <v>69</v>
      </c>
      <c r="F11" s="38"/>
      <c r="G11" s="35">
        <v>43776</v>
      </c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x14ac:dyDescent="0.25">
      <c r="A13" s="28">
        <v>43875</v>
      </c>
      <c r="B13" s="32" t="s">
        <v>20</v>
      </c>
      <c r="C13" s="29">
        <v>29</v>
      </c>
      <c r="D13" s="29"/>
      <c r="E13" s="30">
        <v>5179.79</v>
      </c>
      <c r="F13" s="29"/>
      <c r="G13" s="29" t="s">
        <v>21</v>
      </c>
    </row>
    <row r="14" spans="1:7" x14ac:dyDescent="0.25">
      <c r="A14" s="26"/>
      <c r="B14" s="32"/>
      <c r="C14" s="22"/>
      <c r="D14" s="22"/>
      <c r="E14" s="27"/>
      <c r="F14" s="22"/>
      <c r="G14" s="22"/>
    </row>
    <row r="15" spans="1:7" x14ac:dyDescent="0.25">
      <c r="A15" s="28">
        <v>43886</v>
      </c>
      <c r="B15" s="29" t="s">
        <v>22</v>
      </c>
      <c r="C15" s="29">
        <v>30</v>
      </c>
      <c r="D15" s="29"/>
      <c r="E15" s="30">
        <v>10803.25</v>
      </c>
      <c r="F15" s="29"/>
      <c r="G15" s="28">
        <v>43895</v>
      </c>
    </row>
    <row r="16" spans="1:7" x14ac:dyDescent="0.25">
      <c r="A16" s="22"/>
      <c r="B16" s="22"/>
      <c r="C16" s="22"/>
      <c r="D16" s="22"/>
      <c r="E16" s="22"/>
      <c r="F16" s="22"/>
      <c r="G16" s="22"/>
    </row>
    <row r="17" spans="1:7" x14ac:dyDescent="0.25">
      <c r="A17" s="28">
        <v>43888</v>
      </c>
      <c r="B17" s="29" t="s">
        <v>23</v>
      </c>
      <c r="C17" s="29">
        <v>31</v>
      </c>
      <c r="D17" s="29"/>
      <c r="E17" s="30">
        <v>2470</v>
      </c>
      <c r="F17" s="29"/>
      <c r="G17" s="28">
        <v>43893</v>
      </c>
    </row>
    <row r="18" spans="1:7" x14ac:dyDescent="0.25">
      <c r="A18" s="22"/>
      <c r="B18" s="22"/>
      <c r="C18" s="22"/>
      <c r="D18" s="22"/>
      <c r="E18" s="22"/>
      <c r="F18" s="22"/>
      <c r="G18" s="22"/>
    </row>
    <row r="19" spans="1:7" x14ac:dyDescent="0.25">
      <c r="A19" s="26">
        <v>43915</v>
      </c>
      <c r="B19" s="39" t="s">
        <v>24</v>
      </c>
      <c r="C19" s="22">
        <v>32</v>
      </c>
      <c r="D19" s="22"/>
      <c r="E19" s="40">
        <v>57</v>
      </c>
      <c r="F19" s="22"/>
      <c r="G19" s="26">
        <v>43921</v>
      </c>
    </row>
    <row r="20" spans="1:7" x14ac:dyDescent="0.25">
      <c r="A20" s="26">
        <v>43915</v>
      </c>
      <c r="B20" s="39" t="s">
        <v>25</v>
      </c>
      <c r="C20" s="22">
        <v>33</v>
      </c>
      <c r="D20" s="22"/>
      <c r="E20" s="40">
        <v>2741.12</v>
      </c>
      <c r="F20" s="22"/>
      <c r="G20" s="26">
        <v>43921</v>
      </c>
    </row>
    <row r="21" spans="1:7" x14ac:dyDescent="0.25">
      <c r="A21" s="22"/>
      <c r="B21" s="22"/>
      <c r="C21" s="22"/>
      <c r="D21" s="22"/>
      <c r="E21" s="22"/>
      <c r="F21" s="22"/>
      <c r="G21" s="22"/>
    </row>
    <row r="22" spans="1:7" x14ac:dyDescent="0.25">
      <c r="A22" s="26">
        <v>44020</v>
      </c>
      <c r="B22" s="39" t="s">
        <v>15</v>
      </c>
      <c r="C22" s="22">
        <v>34</v>
      </c>
      <c r="D22" s="22"/>
      <c r="E22" s="27">
        <v>536.82000000000005</v>
      </c>
      <c r="F22" s="22"/>
      <c r="G22" s="28">
        <v>44034</v>
      </c>
    </row>
    <row r="23" spans="1:7" x14ac:dyDescent="0.25">
      <c r="A23" s="26">
        <v>44020</v>
      </c>
      <c r="B23" s="39" t="s">
        <v>26</v>
      </c>
      <c r="C23" s="22">
        <v>35</v>
      </c>
      <c r="D23" s="22"/>
      <c r="E23" s="27">
        <v>8.33</v>
      </c>
      <c r="F23" s="22"/>
      <c r="G23" s="28">
        <v>44034</v>
      </c>
    </row>
    <row r="24" spans="1:7" x14ac:dyDescent="0.25">
      <c r="A24" s="26">
        <v>44020</v>
      </c>
      <c r="B24" s="39" t="s">
        <v>27</v>
      </c>
      <c r="C24" s="22">
        <v>36</v>
      </c>
      <c r="D24" s="22"/>
      <c r="E24" s="27">
        <v>2832.16</v>
      </c>
      <c r="F24" s="22"/>
      <c r="G24" s="26">
        <v>44027</v>
      </c>
    </row>
    <row r="26" spans="1:7" x14ac:dyDescent="0.25">
      <c r="A26" s="28">
        <v>44105</v>
      </c>
      <c r="B26" s="41" t="s">
        <v>28</v>
      </c>
      <c r="C26" s="29">
        <v>37</v>
      </c>
      <c r="D26" s="41"/>
      <c r="E26" s="42">
        <v>54934.94</v>
      </c>
      <c r="F26" s="41"/>
      <c r="G26" s="28">
        <v>44106</v>
      </c>
    </row>
    <row r="28" spans="1:7" x14ac:dyDescent="0.25">
      <c r="A28" s="26">
        <v>44147</v>
      </c>
      <c r="B28" s="18" t="s">
        <v>29</v>
      </c>
      <c r="C28" s="22">
        <v>38</v>
      </c>
      <c r="D28" s="18"/>
      <c r="E28" s="20">
        <v>853.31</v>
      </c>
      <c r="F28" s="18"/>
      <c r="G28" s="26">
        <v>44147</v>
      </c>
    </row>
    <row r="30" spans="1:7" x14ac:dyDescent="0.25">
      <c r="A30" s="43">
        <v>43841</v>
      </c>
      <c r="B30" s="41" t="s">
        <v>30</v>
      </c>
      <c r="C30" s="29">
        <v>39</v>
      </c>
      <c r="D30" s="41"/>
      <c r="E30" s="42">
        <v>454</v>
      </c>
      <c r="F30" s="41"/>
      <c r="G30" s="28">
        <v>44218</v>
      </c>
    </row>
    <row r="32" spans="1:7" x14ac:dyDescent="0.25">
      <c r="A32" s="44">
        <v>44277</v>
      </c>
      <c r="B32" s="45" t="s">
        <v>31</v>
      </c>
      <c r="C32" s="31">
        <v>41</v>
      </c>
      <c r="D32" s="45"/>
      <c r="E32" s="23">
        <v>82.68</v>
      </c>
      <c r="F32" s="18"/>
      <c r="G32" s="31" t="s">
        <v>32</v>
      </c>
    </row>
    <row r="34" spans="1:7" x14ac:dyDescent="0.25">
      <c r="A34" s="43">
        <v>44302</v>
      </c>
      <c r="B34" s="41" t="s">
        <v>33</v>
      </c>
      <c r="C34" s="29">
        <v>42</v>
      </c>
      <c r="D34" s="41"/>
      <c r="E34" s="42">
        <v>365.25</v>
      </c>
      <c r="F34" s="41"/>
      <c r="G34" s="28">
        <v>44319</v>
      </c>
    </row>
  </sheetData>
  <mergeCells count="1">
    <mergeCell ref="A1:E1"/>
  </mergeCell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topLeftCell="A7" workbookViewId="0">
      <selection activeCell="C63" sqref="C63"/>
    </sheetView>
  </sheetViews>
  <sheetFormatPr defaultRowHeight="15" x14ac:dyDescent="0.25"/>
  <cols>
    <col min="1" max="1" width="12.5703125" bestFit="1" customWidth="1"/>
    <col min="3" max="3" width="30.7109375" bestFit="1" customWidth="1"/>
    <col min="4" max="4" width="11.5703125" bestFit="1" customWidth="1"/>
    <col min="6" max="6" width="13.140625" bestFit="1" customWidth="1"/>
    <col min="7" max="7" width="11.85546875" bestFit="1" customWidth="1"/>
    <col min="8" max="10" width="10.5703125" bestFit="1" customWidth="1"/>
    <col min="12" max="12" width="12.85546875" bestFit="1" customWidth="1"/>
    <col min="14" max="14" width="11.5703125" bestFit="1" customWidth="1"/>
  </cols>
  <sheetData>
    <row r="1" spans="1:19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</row>
    <row r="3" spans="1:19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</row>
    <row r="4" spans="1:19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</row>
    <row r="5" spans="1:19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</row>
    <row r="6" spans="1:19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</row>
    <row r="7" spans="1:19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</row>
    <row r="8" spans="1:19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</row>
    <row r="9" spans="1:19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</row>
    <row r="10" spans="1:19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</row>
    <row r="11" spans="1:19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</row>
    <row r="12" spans="1:19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</row>
    <row r="13" spans="1:19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</row>
    <row r="14" spans="1:19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</row>
    <row r="16" spans="1:19" x14ac:dyDescent="0.25">
      <c r="A16" s="16" t="s">
        <v>34</v>
      </c>
      <c r="B16" s="46"/>
      <c r="C16" s="21" t="s">
        <v>35</v>
      </c>
      <c r="D16" s="21" t="s">
        <v>36</v>
      </c>
      <c r="E16" s="46"/>
      <c r="F16" s="16" t="s">
        <v>37</v>
      </c>
      <c r="G16" s="21" t="s">
        <v>38</v>
      </c>
      <c r="H16" s="21" t="s">
        <v>39</v>
      </c>
      <c r="I16" s="21" t="s">
        <v>40</v>
      </c>
      <c r="J16" s="21" t="s">
        <v>41</v>
      </c>
      <c r="K16" s="46"/>
      <c r="L16" s="16" t="s">
        <v>13</v>
      </c>
      <c r="M16" s="46"/>
      <c r="N16" s="21" t="s">
        <v>42</v>
      </c>
      <c r="O16" s="46"/>
      <c r="P16" s="46"/>
      <c r="Q16" s="46"/>
      <c r="R16" s="46"/>
      <c r="S16" s="46"/>
    </row>
    <row r="17" spans="1:19" x14ac:dyDescent="0.25">
      <c r="A17" s="57">
        <v>44595</v>
      </c>
      <c r="B17" s="46"/>
      <c r="C17" s="21"/>
      <c r="D17" s="21"/>
      <c r="E17" s="46"/>
      <c r="F17" s="16"/>
      <c r="G17" s="21"/>
      <c r="H17" s="21"/>
      <c r="I17" s="21"/>
      <c r="J17" s="21"/>
      <c r="K17" s="46"/>
      <c r="L17" s="16"/>
      <c r="M17" s="46"/>
      <c r="N17" s="21"/>
      <c r="O17" s="46"/>
      <c r="P17" s="46"/>
      <c r="Q17" s="46"/>
      <c r="R17" s="46"/>
      <c r="S17" s="46"/>
    </row>
    <row r="18" spans="1:19" x14ac:dyDescent="0.25">
      <c r="A18" s="46"/>
      <c r="B18" s="49">
        <v>200174</v>
      </c>
      <c r="C18" s="46" t="s">
        <v>117</v>
      </c>
      <c r="D18" s="7">
        <v>1356.52</v>
      </c>
      <c r="E18" s="46"/>
      <c r="F18" s="46">
        <v>24727</v>
      </c>
      <c r="G18" s="46" t="s">
        <v>118</v>
      </c>
      <c r="H18" s="54">
        <v>280</v>
      </c>
      <c r="I18" s="54">
        <v>28</v>
      </c>
      <c r="J18" s="54">
        <f t="shared" ref="J18:J24" si="0">H18+I18</f>
        <v>308</v>
      </c>
      <c r="K18" s="46"/>
      <c r="L18" s="7">
        <f t="shared" ref="L18:L24" si="1">D18-J18</f>
        <v>1048.52</v>
      </c>
      <c r="M18" s="46"/>
      <c r="N18" s="7">
        <f t="shared" ref="N18:N24" si="2">L18+J18</f>
        <v>1356.52</v>
      </c>
      <c r="O18" s="46"/>
      <c r="P18" s="46"/>
      <c r="Q18" s="46"/>
      <c r="R18" s="46"/>
      <c r="S18" s="46"/>
    </row>
    <row r="19" spans="1:19" x14ac:dyDescent="0.25">
      <c r="A19" s="46"/>
      <c r="B19" s="49">
        <v>1006512</v>
      </c>
      <c r="C19" s="46" t="s">
        <v>119</v>
      </c>
      <c r="D19" s="7">
        <v>2028.98</v>
      </c>
      <c r="E19" s="46"/>
      <c r="F19" s="46">
        <v>25343</v>
      </c>
      <c r="G19" s="46" t="s">
        <v>118</v>
      </c>
      <c r="H19" s="54">
        <v>190</v>
      </c>
      <c r="I19" s="54">
        <v>19</v>
      </c>
      <c r="J19" s="54">
        <f t="shared" si="0"/>
        <v>209</v>
      </c>
      <c r="K19" s="46"/>
      <c r="L19" s="7">
        <f t="shared" si="1"/>
        <v>1819.98</v>
      </c>
      <c r="M19" s="46"/>
      <c r="N19" s="7">
        <f t="shared" si="2"/>
        <v>2028.98</v>
      </c>
      <c r="O19" s="46"/>
      <c r="P19" s="46"/>
      <c r="Q19" s="46"/>
      <c r="R19" s="46"/>
      <c r="S19" s="46"/>
    </row>
    <row r="20" spans="1:19" x14ac:dyDescent="0.25">
      <c r="A20" s="46"/>
      <c r="B20" s="49">
        <v>1003776</v>
      </c>
      <c r="C20" s="46" t="s">
        <v>120</v>
      </c>
      <c r="D20" s="7">
        <v>12185.1</v>
      </c>
      <c r="E20" s="46"/>
      <c r="F20" s="46">
        <v>25196</v>
      </c>
      <c r="G20" s="46" t="s">
        <v>118</v>
      </c>
      <c r="H20" s="54">
        <v>1120</v>
      </c>
      <c r="I20" s="54">
        <v>112</v>
      </c>
      <c r="J20" s="54">
        <f t="shared" si="0"/>
        <v>1232</v>
      </c>
      <c r="K20" s="46"/>
      <c r="L20" s="7">
        <f t="shared" si="1"/>
        <v>10953.1</v>
      </c>
      <c r="M20" s="46"/>
      <c r="N20" s="7">
        <f t="shared" si="2"/>
        <v>12185.1</v>
      </c>
      <c r="O20" s="46"/>
      <c r="P20" s="46"/>
      <c r="Q20" s="46"/>
      <c r="R20" s="46"/>
      <c r="S20" s="46"/>
    </row>
    <row r="21" spans="1:19" x14ac:dyDescent="0.25">
      <c r="A21" s="46"/>
      <c r="B21" s="49">
        <v>1009919</v>
      </c>
      <c r="C21" s="46" t="s">
        <v>121</v>
      </c>
      <c r="D21" s="7">
        <v>9930.41</v>
      </c>
      <c r="E21" s="46"/>
      <c r="F21" s="46">
        <v>25195</v>
      </c>
      <c r="G21" s="46" t="s">
        <v>118</v>
      </c>
      <c r="H21" s="54">
        <v>400</v>
      </c>
      <c r="I21" s="54">
        <v>40</v>
      </c>
      <c r="J21" s="54">
        <f t="shared" si="0"/>
        <v>440</v>
      </c>
      <c r="K21" s="46"/>
      <c r="L21" s="7">
        <f t="shared" si="1"/>
        <v>9490.41</v>
      </c>
      <c r="M21" s="46"/>
      <c r="N21" s="7">
        <f t="shared" si="2"/>
        <v>9930.41</v>
      </c>
      <c r="O21" s="46"/>
      <c r="P21" s="46"/>
      <c r="Q21" s="46"/>
      <c r="R21" s="46"/>
      <c r="S21" s="46"/>
    </row>
    <row r="22" spans="1:19" x14ac:dyDescent="0.25">
      <c r="A22" s="49" t="s">
        <v>122</v>
      </c>
      <c r="B22" s="49">
        <v>1004723</v>
      </c>
      <c r="C22" s="46" t="s">
        <v>92</v>
      </c>
      <c r="D22" s="7">
        <v>1877</v>
      </c>
      <c r="E22" s="46"/>
      <c r="F22" s="46">
        <v>25203</v>
      </c>
      <c r="G22" s="46" t="s">
        <v>118</v>
      </c>
      <c r="H22" s="54">
        <v>280</v>
      </c>
      <c r="I22" s="54">
        <v>28</v>
      </c>
      <c r="J22" s="54">
        <f t="shared" si="0"/>
        <v>308</v>
      </c>
      <c r="K22" s="46"/>
      <c r="L22" s="7">
        <f t="shared" si="1"/>
        <v>1569</v>
      </c>
      <c r="M22" s="46"/>
      <c r="N22" s="7">
        <f t="shared" si="2"/>
        <v>1877</v>
      </c>
      <c r="O22" s="46"/>
      <c r="P22" s="46"/>
      <c r="Q22" s="46"/>
      <c r="R22" s="46"/>
      <c r="S22" s="46"/>
    </row>
    <row r="23" spans="1:19" x14ac:dyDescent="0.25">
      <c r="A23" s="46"/>
      <c r="B23" s="49">
        <v>1009667</v>
      </c>
      <c r="C23" s="46" t="s">
        <v>96</v>
      </c>
      <c r="D23" s="20">
        <v>197733</v>
      </c>
      <c r="E23" s="46"/>
      <c r="F23" s="46">
        <v>25396</v>
      </c>
      <c r="G23" s="46" t="s">
        <v>118</v>
      </c>
      <c r="H23" s="54">
        <v>0</v>
      </c>
      <c r="I23" s="54">
        <v>0</v>
      </c>
      <c r="J23" s="54">
        <f t="shared" si="0"/>
        <v>0</v>
      </c>
      <c r="K23" s="46"/>
      <c r="L23" s="7">
        <f t="shared" si="1"/>
        <v>197733</v>
      </c>
      <c r="M23" s="46"/>
      <c r="N23" s="7">
        <f t="shared" si="2"/>
        <v>197733</v>
      </c>
      <c r="O23" s="46"/>
      <c r="P23" s="46"/>
      <c r="Q23" s="46"/>
      <c r="R23" s="46"/>
      <c r="S23" s="46"/>
    </row>
    <row r="24" spans="1:19" x14ac:dyDescent="0.25">
      <c r="A24" s="46"/>
      <c r="B24" s="49">
        <v>1009128</v>
      </c>
      <c r="C24" s="46" t="s">
        <v>123</v>
      </c>
      <c r="D24" s="7">
        <v>3911.41</v>
      </c>
      <c r="E24" s="46"/>
      <c r="F24" s="46">
        <v>25286</v>
      </c>
      <c r="G24" s="46" t="s">
        <v>118</v>
      </c>
      <c r="H24" s="54">
        <v>560</v>
      </c>
      <c r="I24" s="54">
        <v>56</v>
      </c>
      <c r="J24" s="54">
        <f t="shared" si="0"/>
        <v>616</v>
      </c>
      <c r="K24" s="46"/>
      <c r="L24" s="7">
        <f t="shared" si="1"/>
        <v>3295.41</v>
      </c>
      <c r="M24" s="46"/>
      <c r="N24" s="7">
        <f t="shared" si="2"/>
        <v>3911.41</v>
      </c>
      <c r="O24" s="46"/>
      <c r="P24" s="46"/>
      <c r="Q24" s="46"/>
      <c r="R24" s="46"/>
      <c r="S24" s="46"/>
    </row>
    <row r="25" spans="1:19" x14ac:dyDescent="0.2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</row>
    <row r="26" spans="1:19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</row>
    <row r="27" spans="1:19" x14ac:dyDescent="0.25">
      <c r="A27" s="46"/>
      <c r="B27" s="46"/>
      <c r="C27" s="46"/>
      <c r="D27" s="2">
        <f>SUM(D18:D24)</f>
        <v>229022.42</v>
      </c>
      <c r="E27" s="16"/>
      <c r="F27" s="16"/>
      <c r="G27" s="16"/>
      <c r="H27" s="2">
        <f>SUM(H18:H24)</f>
        <v>2830</v>
      </c>
      <c r="I27" s="2">
        <f>SUM(I18:I24)</f>
        <v>283</v>
      </c>
      <c r="J27" s="2">
        <f>SUM(J18:J24)</f>
        <v>3113</v>
      </c>
      <c r="K27" s="16"/>
      <c r="L27" s="2">
        <f>SUM(L18:L24)</f>
        <v>225909.42</v>
      </c>
      <c r="M27" s="16"/>
      <c r="N27" s="2">
        <f>SUM(N18:N24)</f>
        <v>229022.42</v>
      </c>
      <c r="O27" s="46"/>
      <c r="P27" s="46"/>
      <c r="Q27" s="46"/>
      <c r="R27" s="46"/>
      <c r="S27" s="46"/>
    </row>
    <row r="28" spans="1:19" x14ac:dyDescent="0.25">
      <c r="A28" s="46"/>
      <c r="B28" s="46"/>
      <c r="C28" s="4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46"/>
      <c r="P28" s="46"/>
      <c r="Q28" s="46"/>
      <c r="R28" s="46"/>
      <c r="S28" s="46"/>
    </row>
    <row r="29" spans="1:19" x14ac:dyDescent="0.25">
      <c r="A29" s="46"/>
      <c r="B29" s="46"/>
      <c r="C29" s="5" t="s">
        <v>45</v>
      </c>
      <c r="D29" s="16"/>
      <c r="E29" s="16" t="s">
        <v>43</v>
      </c>
      <c r="F29" s="2">
        <f>L27</f>
        <v>225909.42</v>
      </c>
      <c r="G29" s="16"/>
      <c r="H29" s="2">
        <f>SUM(H27:H28)</f>
        <v>2830</v>
      </c>
      <c r="I29" s="2">
        <f>SUM(I27:I28)</f>
        <v>283</v>
      </c>
      <c r="J29" s="16"/>
      <c r="K29" s="16"/>
      <c r="L29" s="16"/>
      <c r="M29" s="16"/>
      <c r="N29" s="16"/>
      <c r="O29" s="46"/>
      <c r="P29" s="46"/>
      <c r="Q29" s="46"/>
      <c r="R29" s="46"/>
      <c r="S29" s="46"/>
    </row>
    <row r="30" spans="1:19" ht="15.75" thickBot="1" x14ac:dyDescent="0.3">
      <c r="A30" s="46"/>
      <c r="B30" s="46"/>
      <c r="C30" s="46"/>
      <c r="D30" s="16"/>
      <c r="E30" s="3"/>
      <c r="F30" s="3"/>
      <c r="G30" s="3"/>
      <c r="H30" s="3"/>
      <c r="I30" s="4">
        <f>H29+I29</f>
        <v>3113</v>
      </c>
      <c r="J30" s="16"/>
      <c r="K30" s="16"/>
      <c r="L30" s="16"/>
      <c r="M30" s="16"/>
      <c r="N30" s="16"/>
      <c r="O30" s="46"/>
      <c r="P30" s="46"/>
      <c r="Q30" s="46"/>
      <c r="R30" s="46"/>
      <c r="S30" s="46"/>
    </row>
    <row r="31" spans="1:19" ht="15.75" thickTop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46"/>
      <c r="P31" s="46"/>
      <c r="Q31" s="46"/>
      <c r="R31" s="46"/>
      <c r="S31" s="46"/>
    </row>
    <row r="32" spans="1:19" x14ac:dyDescent="0.25">
      <c r="A32" s="16" t="s">
        <v>34</v>
      </c>
      <c r="B32" s="46"/>
      <c r="C32" s="21" t="s">
        <v>35</v>
      </c>
      <c r="D32" s="21" t="s">
        <v>36</v>
      </c>
      <c r="E32" s="46"/>
      <c r="F32" s="16" t="s">
        <v>37</v>
      </c>
      <c r="G32" s="21" t="s">
        <v>38</v>
      </c>
      <c r="H32" s="21" t="s">
        <v>39</v>
      </c>
      <c r="I32" s="21" t="s">
        <v>40</v>
      </c>
      <c r="J32" s="21" t="s">
        <v>41</v>
      </c>
      <c r="K32" s="46"/>
      <c r="L32" s="16" t="s">
        <v>13</v>
      </c>
      <c r="M32" s="46"/>
      <c r="N32" s="21" t="s">
        <v>42</v>
      </c>
      <c r="O32" s="46"/>
      <c r="P32" s="46"/>
      <c r="Q32" s="46"/>
      <c r="R32" s="46"/>
      <c r="S32" s="46"/>
    </row>
    <row r="33" spans="1:19" x14ac:dyDescent="0.25">
      <c r="A33" s="47">
        <v>44599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</row>
    <row r="34" spans="1:19" x14ac:dyDescent="0.25">
      <c r="A34" s="49" t="s">
        <v>122</v>
      </c>
      <c r="B34" s="46">
        <v>195104</v>
      </c>
      <c r="C34" s="46" t="s">
        <v>124</v>
      </c>
      <c r="D34" s="54">
        <v>10</v>
      </c>
      <c r="E34" s="46"/>
      <c r="F34" s="46" t="s">
        <v>44</v>
      </c>
      <c r="G34" s="46" t="s">
        <v>118</v>
      </c>
      <c r="H34" s="54">
        <v>0</v>
      </c>
      <c r="I34" s="54">
        <v>0</v>
      </c>
      <c r="J34" s="54">
        <f t="shared" ref="J34:J38" si="3">H34+I34</f>
        <v>0</v>
      </c>
      <c r="K34" s="46"/>
      <c r="L34" s="7">
        <f t="shared" ref="L34:L40" si="4">D34-J34</f>
        <v>10</v>
      </c>
      <c r="M34" s="46"/>
      <c r="N34" s="7">
        <f t="shared" ref="N34:N40" si="5">L34+J34</f>
        <v>10</v>
      </c>
      <c r="O34" s="46"/>
      <c r="P34" s="46"/>
      <c r="Q34" s="46"/>
      <c r="R34" s="46"/>
      <c r="S34" s="46"/>
    </row>
    <row r="35" spans="1:19" x14ac:dyDescent="0.25">
      <c r="A35" s="46"/>
      <c r="B35" s="46">
        <v>215908</v>
      </c>
      <c r="C35" s="46" t="s">
        <v>125</v>
      </c>
      <c r="D35" s="20">
        <v>17160</v>
      </c>
      <c r="E35" s="46"/>
      <c r="F35" s="46" t="s">
        <v>44</v>
      </c>
      <c r="G35" s="46" t="s">
        <v>118</v>
      </c>
      <c r="H35" s="54">
        <v>0</v>
      </c>
      <c r="I35" s="54">
        <v>0</v>
      </c>
      <c r="J35" s="54">
        <f t="shared" si="3"/>
        <v>0</v>
      </c>
      <c r="K35" s="46"/>
      <c r="L35" s="7">
        <f t="shared" si="4"/>
        <v>17160</v>
      </c>
      <c r="M35" s="46"/>
      <c r="N35" s="7">
        <f t="shared" si="5"/>
        <v>17160</v>
      </c>
      <c r="O35" s="46"/>
      <c r="P35" s="46"/>
      <c r="Q35" s="46"/>
      <c r="R35" s="46"/>
      <c r="S35" s="46"/>
    </row>
    <row r="36" spans="1:19" x14ac:dyDescent="0.25">
      <c r="A36" s="46"/>
      <c r="B36" s="46">
        <v>1000585</v>
      </c>
      <c r="C36" s="46" t="s">
        <v>101</v>
      </c>
      <c r="D36" s="20">
        <v>7799.18</v>
      </c>
      <c r="E36" s="46"/>
      <c r="F36" s="22">
        <v>24595</v>
      </c>
      <c r="G36" s="46" t="s">
        <v>118</v>
      </c>
      <c r="H36" s="54">
        <v>280</v>
      </c>
      <c r="I36" s="54">
        <v>28</v>
      </c>
      <c r="J36" s="54">
        <f t="shared" si="3"/>
        <v>308</v>
      </c>
      <c r="K36" s="46"/>
      <c r="L36" s="7">
        <f t="shared" si="4"/>
        <v>7491.18</v>
      </c>
      <c r="M36" s="46"/>
      <c r="N36" s="7">
        <f t="shared" si="5"/>
        <v>7799.18</v>
      </c>
      <c r="O36" s="46"/>
      <c r="P36" s="46"/>
      <c r="Q36" s="46"/>
      <c r="R36" s="46"/>
      <c r="S36" s="46"/>
    </row>
    <row r="37" spans="1:19" x14ac:dyDescent="0.25">
      <c r="A37" s="46"/>
      <c r="B37" s="46">
        <v>1002933</v>
      </c>
      <c r="C37" s="46" t="s">
        <v>98</v>
      </c>
      <c r="D37" s="20">
        <v>390</v>
      </c>
      <c r="E37" s="46"/>
      <c r="F37" s="22" t="s">
        <v>44</v>
      </c>
      <c r="G37" s="46" t="s">
        <v>118</v>
      </c>
      <c r="H37" s="54">
        <v>0</v>
      </c>
      <c r="I37" s="54">
        <v>0</v>
      </c>
      <c r="J37" s="54">
        <f t="shared" si="3"/>
        <v>0</v>
      </c>
      <c r="K37" s="46"/>
      <c r="L37" s="7">
        <f t="shared" si="4"/>
        <v>390</v>
      </c>
      <c r="M37" s="46"/>
      <c r="N37" s="7">
        <f t="shared" si="5"/>
        <v>390</v>
      </c>
      <c r="O37" s="46"/>
      <c r="P37" s="46"/>
      <c r="Q37" s="46"/>
      <c r="R37" s="46"/>
      <c r="S37" s="46"/>
    </row>
    <row r="38" spans="1:19" x14ac:dyDescent="0.25">
      <c r="A38" s="46"/>
      <c r="B38" s="46">
        <v>1003501</v>
      </c>
      <c r="C38" s="46" t="s">
        <v>100</v>
      </c>
      <c r="D38" s="20">
        <v>4345.37</v>
      </c>
      <c r="E38" s="46"/>
      <c r="F38" s="22">
        <v>25375</v>
      </c>
      <c r="G38" s="46" t="s">
        <v>118</v>
      </c>
      <c r="H38" s="54">
        <v>320</v>
      </c>
      <c r="I38" s="54">
        <v>32</v>
      </c>
      <c r="J38" s="54">
        <f t="shared" si="3"/>
        <v>352</v>
      </c>
      <c r="K38" s="46"/>
      <c r="L38" s="7">
        <f t="shared" si="4"/>
        <v>3993.37</v>
      </c>
      <c r="M38" s="46"/>
      <c r="N38" s="7">
        <f t="shared" si="5"/>
        <v>4345.37</v>
      </c>
      <c r="O38" s="46"/>
      <c r="P38" s="46"/>
      <c r="Q38" s="46"/>
      <c r="R38" s="46"/>
      <c r="S38" s="46"/>
    </row>
    <row r="39" spans="1:19" x14ac:dyDescent="0.25">
      <c r="A39" s="46"/>
      <c r="B39" s="46">
        <v>1003123</v>
      </c>
      <c r="C39" s="46" t="s">
        <v>126</v>
      </c>
      <c r="D39" s="20">
        <v>2805.98</v>
      </c>
      <c r="E39" s="46"/>
      <c r="F39" s="22">
        <v>25372</v>
      </c>
      <c r="G39" s="46" t="s">
        <v>118</v>
      </c>
      <c r="H39" s="54">
        <v>560</v>
      </c>
      <c r="I39" s="54">
        <v>56</v>
      </c>
      <c r="J39" s="54">
        <f>H39+I39</f>
        <v>616</v>
      </c>
      <c r="K39" s="46"/>
      <c r="L39" s="7">
        <f t="shared" si="4"/>
        <v>2189.98</v>
      </c>
      <c r="M39" s="46"/>
      <c r="N39" s="7">
        <f t="shared" si="5"/>
        <v>2805.98</v>
      </c>
      <c r="O39" s="46"/>
      <c r="P39" s="46"/>
      <c r="Q39" s="46"/>
      <c r="R39" s="46"/>
      <c r="S39" s="46"/>
    </row>
    <row r="40" spans="1:19" x14ac:dyDescent="0.25">
      <c r="A40" s="46"/>
      <c r="B40" s="46">
        <v>201008</v>
      </c>
      <c r="C40" s="46" t="s">
        <v>97</v>
      </c>
      <c r="D40" s="20">
        <v>167.95</v>
      </c>
      <c r="E40" s="46"/>
      <c r="F40" s="46" t="s">
        <v>44</v>
      </c>
      <c r="G40" s="46" t="s">
        <v>118</v>
      </c>
      <c r="H40" s="54">
        <v>0</v>
      </c>
      <c r="I40" s="54">
        <v>0</v>
      </c>
      <c r="J40" s="54">
        <f t="shared" ref="J40" si="6">H40+I40</f>
        <v>0</v>
      </c>
      <c r="K40" s="46"/>
      <c r="L40" s="7">
        <f t="shared" si="4"/>
        <v>167.95</v>
      </c>
      <c r="M40" s="46"/>
      <c r="N40" s="7">
        <f t="shared" si="5"/>
        <v>167.95</v>
      </c>
      <c r="O40" s="46"/>
      <c r="P40" s="46"/>
      <c r="Q40" s="46"/>
      <c r="R40" s="46"/>
      <c r="S40" s="46"/>
    </row>
    <row r="41" spans="1:19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</row>
    <row r="42" spans="1:19" x14ac:dyDescent="0.25">
      <c r="A42" s="46"/>
      <c r="B42" s="46"/>
      <c r="C42" s="16"/>
      <c r="D42" s="2">
        <f>SUM(D34:D41)</f>
        <v>32678.48</v>
      </c>
      <c r="E42" s="16"/>
      <c r="F42" s="16"/>
      <c r="G42" s="16"/>
      <c r="H42" s="2">
        <f>SUM(H34:H41)</f>
        <v>1160</v>
      </c>
      <c r="I42" s="2">
        <f>SUM(I34:I41)</f>
        <v>116</v>
      </c>
      <c r="J42" s="2">
        <f>SUM(J34:J41)</f>
        <v>1276</v>
      </c>
      <c r="K42" s="16"/>
      <c r="L42" s="2">
        <f>SUM(L34:L41)</f>
        <v>31402.48</v>
      </c>
      <c r="M42" s="16"/>
      <c r="N42" s="2">
        <f>SUM(N34:N41)</f>
        <v>32678.48</v>
      </c>
      <c r="O42" s="46"/>
      <c r="P42" s="46"/>
      <c r="Q42" s="46"/>
      <c r="R42" s="46"/>
      <c r="S42" s="46"/>
    </row>
    <row r="43" spans="1:19" x14ac:dyDescent="0.25">
      <c r="A43" s="46"/>
      <c r="B43" s="4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46"/>
      <c r="P43" s="46"/>
      <c r="Q43" s="46"/>
      <c r="R43" s="46"/>
      <c r="S43" s="46"/>
    </row>
    <row r="44" spans="1:19" x14ac:dyDescent="0.25">
      <c r="A44" s="46"/>
      <c r="B44" s="46"/>
      <c r="C44" s="5" t="s">
        <v>45</v>
      </c>
      <c r="D44" s="16"/>
      <c r="E44" s="16" t="s">
        <v>43</v>
      </c>
      <c r="F44" s="2">
        <f>L42</f>
        <v>31402.48</v>
      </c>
      <c r="G44" s="16"/>
      <c r="H44" s="2">
        <f>SUM(H42:H43)</f>
        <v>1160</v>
      </c>
      <c r="I44" s="2">
        <f>SUM(I42:I43)</f>
        <v>116</v>
      </c>
      <c r="J44" s="16"/>
      <c r="K44" s="16"/>
      <c r="L44" s="16"/>
      <c r="M44" s="16"/>
      <c r="N44" s="16"/>
      <c r="O44" s="46"/>
      <c r="P44" s="46"/>
      <c r="Q44" s="46"/>
      <c r="R44" s="46"/>
      <c r="S44" s="46"/>
    </row>
    <row r="45" spans="1:19" ht="15.75" thickBot="1" x14ac:dyDescent="0.3">
      <c r="A45" s="46"/>
      <c r="B45" s="46"/>
      <c r="C45" s="16"/>
      <c r="D45" s="16"/>
      <c r="E45" s="3"/>
      <c r="F45" s="3"/>
      <c r="G45" s="3"/>
      <c r="H45" s="3"/>
      <c r="I45" s="4">
        <f>H44+I44</f>
        <v>1276</v>
      </c>
      <c r="J45" s="16"/>
      <c r="K45" s="16"/>
      <c r="L45" s="16"/>
      <c r="M45" s="16"/>
      <c r="N45" s="16"/>
      <c r="O45" s="46"/>
      <c r="P45" s="46"/>
      <c r="Q45" s="46"/>
      <c r="R45" s="46"/>
      <c r="S45" s="46"/>
    </row>
    <row r="46" spans="1:19" ht="15.75" thickTop="1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</row>
    <row r="47" spans="1:19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</row>
    <row r="48" spans="1:19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</row>
    <row r="49" spans="1:19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</row>
    <row r="50" spans="1:19" x14ac:dyDescent="0.25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</row>
    <row r="51" spans="1:19" x14ac:dyDescent="0.25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</row>
    <row r="52" spans="1:19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</row>
    <row r="53" spans="1:19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</row>
    <row r="54" spans="1:19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</row>
    <row r="55" spans="1:19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</row>
    <row r="56" spans="1:19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</row>
    <row r="57" spans="1:19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</row>
    <row r="58" spans="1:19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</row>
    <row r="59" spans="1:19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</row>
    <row r="60" spans="1:19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</row>
    <row r="61" spans="1:19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</row>
    <row r="62" spans="1:19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</row>
    <row r="63" spans="1:19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</row>
    <row r="64" spans="1:19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</row>
    <row r="65" spans="1:19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</row>
    <row r="66" spans="1:19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</row>
    <row r="67" spans="1:19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</row>
    <row r="68" spans="1:19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</row>
    <row r="69" spans="1:19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</row>
    <row r="70" spans="1:19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</row>
    <row r="71" spans="1:19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</row>
    <row r="72" spans="1:19" x14ac:dyDescent="0.25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</row>
    <row r="73" spans="1:19" x14ac:dyDescent="0.25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</row>
    <row r="74" spans="1:19" x14ac:dyDescent="0.25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</row>
    <row r="75" spans="1:19" x14ac:dyDescent="0.25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</row>
    <row r="76" spans="1:19" x14ac:dyDescent="0.25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</row>
    <row r="77" spans="1:19" x14ac:dyDescent="0.25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</row>
    <row r="78" spans="1:19" x14ac:dyDescent="0.2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</row>
    <row r="79" spans="1:19" x14ac:dyDescent="0.25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</row>
    <row r="80" spans="1:19" x14ac:dyDescent="0.25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</row>
    <row r="81" spans="1:19" x14ac:dyDescent="0.25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</row>
    <row r="82" spans="1:19" x14ac:dyDescent="0.25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</row>
    <row r="83" spans="1:19" x14ac:dyDescent="0.25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</row>
    <row r="84" spans="1:19" x14ac:dyDescent="0.25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</row>
    <row r="85" spans="1:19" x14ac:dyDescent="0.25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</row>
    <row r="86" spans="1:19" x14ac:dyDescent="0.25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</row>
    <row r="87" spans="1:19" x14ac:dyDescent="0.25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</row>
    <row r="88" spans="1:19" x14ac:dyDescent="0.25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</row>
    <row r="89" spans="1:19" x14ac:dyDescent="0.25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</row>
    <row r="90" spans="1:19" x14ac:dyDescent="0.25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</row>
    <row r="91" spans="1:19" x14ac:dyDescent="0.25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</row>
    <row r="92" spans="1:19" x14ac:dyDescent="0.25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</row>
    <row r="93" spans="1:19" x14ac:dyDescent="0.25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</row>
    <row r="94" spans="1:19" x14ac:dyDescent="0.25">
      <c r="A94" s="46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</row>
    <row r="95" spans="1:19" x14ac:dyDescent="0.25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</row>
    <row r="96" spans="1:19" x14ac:dyDescent="0.25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</row>
    <row r="97" spans="1:19" x14ac:dyDescent="0.25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</row>
    <row r="98" spans="1:19" x14ac:dyDescent="0.25">
      <c r="A98" s="46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</row>
    <row r="99" spans="1:19" x14ac:dyDescent="0.25">
      <c r="A99" s="46"/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</row>
    <row r="100" spans="1:19" x14ac:dyDescent="0.25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</row>
    <row r="101" spans="1:19" x14ac:dyDescent="0.25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</row>
    <row r="102" spans="1:19" x14ac:dyDescent="0.25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</row>
    <row r="103" spans="1:19" x14ac:dyDescent="0.25">
      <c r="A103" s="46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</row>
    <row r="104" spans="1:19" x14ac:dyDescent="0.25">
      <c r="A104" s="46"/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</row>
    <row r="105" spans="1:19" x14ac:dyDescent="0.25">
      <c r="A105" s="46"/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</row>
    <row r="106" spans="1:19" x14ac:dyDescent="0.25">
      <c r="A106" s="46"/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</row>
    <row r="107" spans="1:19" x14ac:dyDescent="0.25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</row>
    <row r="108" spans="1:19" x14ac:dyDescent="0.25">
      <c r="A108" s="46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</row>
    <row r="109" spans="1:19" x14ac:dyDescent="0.25">
      <c r="A109" s="4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</row>
    <row r="110" spans="1:19" x14ac:dyDescent="0.25">
      <c r="A110" s="46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</row>
    <row r="111" spans="1:19" x14ac:dyDescent="0.25">
      <c r="A111" s="46"/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</row>
    <row r="112" spans="1:19" x14ac:dyDescent="0.25">
      <c r="A112" s="46"/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</row>
    <row r="113" spans="1:19" x14ac:dyDescent="0.25">
      <c r="A113" s="46"/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</row>
    <row r="114" spans="1:19" x14ac:dyDescent="0.25">
      <c r="A114" s="46"/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</row>
    <row r="115" spans="1:19" x14ac:dyDescent="0.25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</row>
    <row r="116" spans="1:19" x14ac:dyDescent="0.25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</row>
    <row r="117" spans="1:19" x14ac:dyDescent="0.25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</row>
    <row r="118" spans="1:19" x14ac:dyDescent="0.25">
      <c r="A118" s="46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</row>
    <row r="119" spans="1:19" x14ac:dyDescent="0.25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</row>
    <row r="120" spans="1:19" x14ac:dyDescent="0.25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</row>
    <row r="121" spans="1:19" x14ac:dyDescent="0.25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</row>
    <row r="122" spans="1:19" x14ac:dyDescent="0.25">
      <c r="A122" s="46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</row>
    <row r="123" spans="1:19" x14ac:dyDescent="0.25">
      <c r="A123" s="46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</row>
    <row r="124" spans="1:19" x14ac:dyDescent="0.25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</row>
    <row r="125" spans="1:19" x14ac:dyDescent="0.25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</row>
    <row r="126" spans="1:19" x14ac:dyDescent="0.25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</row>
    <row r="127" spans="1:19" x14ac:dyDescent="0.25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</row>
    <row r="128" spans="1:19" x14ac:dyDescent="0.25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</row>
    <row r="129" spans="1:19" x14ac:dyDescent="0.25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</row>
    <row r="130" spans="1:19" x14ac:dyDescent="0.25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</row>
    <row r="131" spans="1:19" x14ac:dyDescent="0.25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</row>
    <row r="132" spans="1:19" x14ac:dyDescent="0.25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</row>
    <row r="133" spans="1:19" x14ac:dyDescent="0.25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</row>
    <row r="134" spans="1:19" x14ac:dyDescent="0.25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</row>
    <row r="135" spans="1:19" x14ac:dyDescent="0.25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</row>
    <row r="136" spans="1:19" x14ac:dyDescent="0.25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</row>
    <row r="137" spans="1:19" x14ac:dyDescent="0.25">
      <c r="A137" s="46"/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</row>
    <row r="138" spans="1:19" x14ac:dyDescent="0.25">
      <c r="A138" s="46"/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</row>
    <row r="139" spans="1:19" x14ac:dyDescent="0.25">
      <c r="A139" s="46"/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</row>
    <row r="140" spans="1:19" x14ac:dyDescent="0.25">
      <c r="A140" s="46"/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</row>
    <row r="141" spans="1:19" x14ac:dyDescent="0.25">
      <c r="A141" s="46"/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</row>
    <row r="142" spans="1:19" x14ac:dyDescent="0.25">
      <c r="A142" s="46"/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</row>
    <row r="143" spans="1:19" x14ac:dyDescent="0.25">
      <c r="A143" s="46"/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</row>
    <row r="144" spans="1:19" x14ac:dyDescent="0.25">
      <c r="A144" s="46"/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</row>
    <row r="145" spans="1:19" x14ac:dyDescent="0.25">
      <c r="A145" s="46"/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</row>
    <row r="146" spans="1:19" x14ac:dyDescent="0.25">
      <c r="A146" s="46"/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</row>
    <row r="147" spans="1:19" x14ac:dyDescent="0.25">
      <c r="A147" s="46"/>
      <c r="B147" s="46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</row>
    <row r="148" spans="1:19" x14ac:dyDescent="0.25">
      <c r="A148" s="46"/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</row>
    <row r="149" spans="1:19" x14ac:dyDescent="0.25">
      <c r="A149" s="46"/>
      <c r="B149" s="46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C24" sqref="C24"/>
    </sheetView>
  </sheetViews>
  <sheetFormatPr defaultRowHeight="15" x14ac:dyDescent="0.25"/>
  <cols>
    <col min="2" max="2" width="37.7109375" bestFit="1" customWidth="1"/>
    <col min="3" max="3" width="12.5703125" bestFit="1" customWidth="1"/>
  </cols>
  <sheetData>
    <row r="1" spans="1:5" ht="28.5" x14ac:dyDescent="0.45">
      <c r="A1" s="58" t="s">
        <v>46</v>
      </c>
      <c r="B1" s="58"/>
      <c r="C1" s="58"/>
      <c r="D1" s="58"/>
      <c r="E1" s="58"/>
    </row>
    <row r="3" spans="1:5" s="46" customFormat="1" x14ac:dyDescent="0.25"/>
    <row r="4" spans="1:5" s="46" customFormat="1" x14ac:dyDescent="0.25">
      <c r="B4" s="46" t="s">
        <v>50</v>
      </c>
      <c r="C4" s="53">
        <v>21950.39</v>
      </c>
    </row>
    <row r="5" spans="1:5" s="46" customFormat="1" x14ac:dyDescent="0.25">
      <c r="B5" s="46" t="s">
        <v>52</v>
      </c>
      <c r="C5" s="53">
        <v>1340.11</v>
      </c>
    </row>
    <row r="6" spans="1:5" s="46" customFormat="1" x14ac:dyDescent="0.25">
      <c r="B6" s="46" t="s">
        <v>23</v>
      </c>
      <c r="C6" s="53">
        <v>2459</v>
      </c>
    </row>
    <row r="7" spans="1:5" s="46" customFormat="1" x14ac:dyDescent="0.25">
      <c r="B7" s="46" t="s">
        <v>112</v>
      </c>
      <c r="C7" s="53">
        <v>235.36</v>
      </c>
    </row>
    <row r="8" spans="1:5" s="46" customFormat="1" x14ac:dyDescent="0.25">
      <c r="B8" s="46" t="s">
        <v>99</v>
      </c>
      <c r="C8" s="53">
        <v>1195.02</v>
      </c>
    </row>
    <row r="9" spans="1:5" s="46" customFormat="1" x14ac:dyDescent="0.25">
      <c r="B9" s="46" t="s">
        <v>107</v>
      </c>
      <c r="C9" s="53">
        <v>1821.8</v>
      </c>
    </row>
    <row r="10" spans="1:5" s="46" customFormat="1" x14ac:dyDescent="0.25">
      <c r="B10" s="46" t="s">
        <v>101</v>
      </c>
      <c r="C10" s="53">
        <v>7491.18</v>
      </c>
    </row>
    <row r="11" spans="1:5" s="46" customFormat="1" x14ac:dyDescent="0.25">
      <c r="B11" s="46" t="s">
        <v>85</v>
      </c>
      <c r="C11" s="53">
        <v>11</v>
      </c>
    </row>
    <row r="12" spans="1:5" s="46" customFormat="1" x14ac:dyDescent="0.25">
      <c r="B12" s="46" t="s">
        <v>111</v>
      </c>
      <c r="C12" s="53">
        <v>61818</v>
      </c>
    </row>
    <row r="13" spans="1:5" x14ac:dyDescent="0.25">
      <c r="B13" s="46" t="s">
        <v>105</v>
      </c>
      <c r="C13" s="20">
        <v>5963</v>
      </c>
    </row>
    <row r="14" spans="1:5" x14ac:dyDescent="0.25">
      <c r="B14" s="46" t="s">
        <v>113</v>
      </c>
      <c r="C14" s="20">
        <v>1080</v>
      </c>
    </row>
    <row r="15" spans="1:5" s="46" customFormat="1" x14ac:dyDescent="0.25">
      <c r="B15" s="46" t="s">
        <v>114</v>
      </c>
      <c r="C15" s="54">
        <v>2183.36</v>
      </c>
    </row>
    <row r="16" spans="1:5" x14ac:dyDescent="0.25">
      <c r="B16" s="46" t="s">
        <v>110</v>
      </c>
      <c r="C16" s="54">
        <v>7702.08</v>
      </c>
    </row>
    <row r="17" spans="2:3" x14ac:dyDescent="0.25">
      <c r="B17" s="46" t="s">
        <v>115</v>
      </c>
      <c r="C17" s="54">
        <v>3490.53</v>
      </c>
    </row>
    <row r="18" spans="2:3" x14ac:dyDescent="0.25">
      <c r="B18" s="46" t="s">
        <v>116</v>
      </c>
      <c r="C18" s="20">
        <v>509.36</v>
      </c>
    </row>
    <row r="23" spans="2:3" x14ac:dyDescent="0.25">
      <c r="B23" s="6" t="s">
        <v>47</v>
      </c>
      <c r="C23" s="7">
        <f>SUM(C4:C18)</f>
        <v>119250.19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Trust Account Reconciliation</vt:lpstr>
      <vt:lpstr>Unpresented Cheques</vt:lpstr>
      <vt:lpstr>Debit Details</vt:lpstr>
      <vt:lpstr>Still in Account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Zeccola</dc:creator>
  <cp:lastModifiedBy>Stacey Turner</cp:lastModifiedBy>
  <cp:lastPrinted>2022-02-16T05:43:40Z</cp:lastPrinted>
  <dcterms:created xsi:type="dcterms:W3CDTF">2021-11-16T03:26:53Z</dcterms:created>
  <dcterms:modified xsi:type="dcterms:W3CDTF">2022-03-07T07:10:11Z</dcterms:modified>
</cp:coreProperties>
</file>