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luechipsuper.sharepoint.com/Shared Documents/Clients - SMSF Accounting/Normoyle/Normoyle SF/2022/Source documents/Shepherd Property/"/>
    </mc:Choice>
  </mc:AlternateContent>
  <xr:revisionPtr revIDLastSave="424" documentId="8_{17B875ED-B8CF-499D-A68C-C8C8AB6A7CA3}" xr6:coauthVersionLast="47" xr6:coauthVersionMax="47" xr10:uidLastSave="{B63D82F1-4EEF-46D3-A79F-D9DF3577A267}"/>
  <bookViews>
    <workbookView xWindow="28680" yWindow="-120" windowWidth="29040" windowHeight="15840" xr2:uid="{81A8312B-2CFE-46A1-A04B-592CFD259AE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9" i="1" l="1"/>
  <c r="G12" i="1"/>
  <c r="F12" i="1"/>
  <c r="L24" i="1"/>
  <c r="L23" i="1"/>
  <c r="L22" i="1"/>
  <c r="L19" i="1"/>
  <c r="H22" i="1"/>
  <c r="H23" i="1"/>
  <c r="G21" i="1"/>
  <c r="F21" i="1"/>
  <c r="H20" i="1"/>
  <c r="H19" i="1"/>
  <c r="H18" i="1"/>
  <c r="H17" i="1"/>
  <c r="G16" i="1"/>
  <c r="F15" i="1"/>
  <c r="F14" i="1"/>
  <c r="F13" i="1"/>
  <c r="F11" i="1"/>
  <c r="G10" i="1"/>
  <c r="E24" i="1"/>
  <c r="C22" i="1"/>
  <c r="C24" i="1" s="1"/>
  <c r="L8" i="1"/>
  <c r="I24" i="1" l="1"/>
</calcChain>
</file>

<file path=xl/sharedStrings.xml><?xml version="1.0" encoding="utf-8"?>
<sst xmlns="http://schemas.openxmlformats.org/spreadsheetml/2006/main" count="55" uniqueCount="38">
  <si>
    <t xml:space="preserve">SELLING PRICE </t>
  </si>
  <si>
    <t>31-32 Shepherd street Liverpool</t>
  </si>
  <si>
    <t>Settlement date</t>
  </si>
  <si>
    <t>Cr</t>
  </si>
  <si>
    <t>Dr</t>
  </si>
  <si>
    <t>Cash received</t>
  </si>
  <si>
    <t>Pexa Fee</t>
  </si>
  <si>
    <t>CLS Legal</t>
  </si>
  <si>
    <t>Westpac - loan payment</t>
  </si>
  <si>
    <t>Deposit</t>
  </si>
  <si>
    <t xml:space="preserve">Selling price </t>
  </si>
  <si>
    <t xml:space="preserve">Less deposit </t>
  </si>
  <si>
    <t>2021 FY</t>
  </si>
  <si>
    <t>2022 FY</t>
  </si>
  <si>
    <t>Land Tax</t>
  </si>
  <si>
    <t>Bank</t>
  </si>
  <si>
    <t>LRBA</t>
  </si>
  <si>
    <t xml:space="preserve">Call option </t>
  </si>
  <si>
    <t xml:space="preserve">Call Option </t>
  </si>
  <si>
    <t>Council rates</t>
  </si>
  <si>
    <t>Water rates</t>
  </si>
  <si>
    <t>Water usage</t>
  </si>
  <si>
    <t>Sewer usage</t>
  </si>
  <si>
    <t>Rent adjustment (31S)</t>
  </si>
  <si>
    <t>Rent adjustment (33S)</t>
  </si>
  <si>
    <t>Mortgage discharge fee</t>
  </si>
  <si>
    <t xml:space="preserve">Westpac  - mortgage discharge </t>
  </si>
  <si>
    <t xml:space="preserve">Property </t>
  </si>
  <si>
    <t>Expenses</t>
  </si>
  <si>
    <t>Income</t>
  </si>
  <si>
    <t>BGL accounts allocation</t>
  </si>
  <si>
    <t>31 Shepard street</t>
  </si>
  <si>
    <t xml:space="preserve">33 Shepard street </t>
  </si>
  <si>
    <t xml:space="preserve">General </t>
  </si>
  <si>
    <t>Land tax Paid</t>
  </si>
  <si>
    <t>31S</t>
  </si>
  <si>
    <t>33S</t>
  </si>
  <si>
    <t>Land tax portion on sale of property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</si>
</sst>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44" fontId="0" fillId="0" borderId="0" xfId="0" applyNumberFormat="1"/>
    <xf numFmtId="44" fontId="0" fillId="0" borderId="1" xfId="0" applyNumberFormat="1" applyBorder="1"/>
    <xf numFmtId="14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44" fontId="0" fillId="0" borderId="2" xfId="0" applyNumberFormat="1" applyBorder="1"/>
    <xf numFmtId="0" fontId="0" fillId="0" borderId="3" xfId="0" applyBorder="1"/>
    <xf numFmtId="0" fontId="0" fillId="0" borderId="4" xfId="0" applyBorder="1"/>
    <xf numFmtId="44" fontId="1" fillId="0" borderId="0" xfId="0" applyNumberFormat="1" applyFont="1"/>
    <xf numFmtId="0" fontId="1" fillId="2" borderId="0" xfId="0" applyFont="1" applyFill="1"/>
    <xf numFmtId="0" fontId="0" fillId="2" borderId="0" xfId="0" applyFill="1"/>
    <xf numFmtId="44" fontId="0" fillId="2" borderId="0" xfId="0" applyNumberFormat="1" applyFill="1"/>
    <xf numFmtId="0" fontId="1" fillId="3" borderId="0" xfId="0" applyFont="1" applyFill="1"/>
    <xf numFmtId="0" fontId="0" fillId="3" borderId="0" xfId="0" applyFill="1"/>
    <xf numFmtId="44" fontId="0" fillId="3" borderId="0" xfId="0" applyNumberFormat="1" applyFill="1"/>
    <xf numFmtId="0" fontId="1" fillId="0" borderId="5" xfId="0" applyFont="1" applyBorder="1"/>
    <xf numFmtId="44" fontId="0" fillId="0" borderId="3" xfId="0" applyNumberFormat="1" applyBorder="1"/>
    <xf numFmtId="44" fontId="0" fillId="0" borderId="0" xfId="0" applyNumberFormat="1" applyBorder="1"/>
    <xf numFmtId="0" fontId="0" fillId="0" borderId="1" xfId="0" applyBorder="1"/>
    <xf numFmtId="44" fontId="0" fillId="0" borderId="6" xfId="0" applyNumberFormat="1" applyBorder="1"/>
    <xf numFmtId="44" fontId="2" fillId="0" borderId="0" xfId="0" applyNumberFormat="1" applyFont="1"/>
    <xf numFmtId="44" fontId="3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105DB4-D127-45C8-ACCD-E27DEBB010A1}">
  <dimension ref="A1:O24"/>
  <sheetViews>
    <sheetView tabSelected="1" workbookViewId="0">
      <selection activeCell="F29" sqref="F29"/>
    </sheetView>
  </sheetViews>
  <sheetFormatPr defaultRowHeight="15" x14ac:dyDescent="0.25"/>
  <cols>
    <col min="1" max="1" width="35.42578125" bestFit="1" customWidth="1"/>
    <col min="3" max="3" width="15.28515625" bestFit="1" customWidth="1"/>
    <col min="5" max="5" width="15.28515625" bestFit="1" customWidth="1"/>
    <col min="6" max="8" width="23.28515625" customWidth="1"/>
    <col min="9" max="9" width="22" bestFit="1" customWidth="1"/>
    <col min="10" max="10" width="12.5703125" bestFit="1" customWidth="1"/>
    <col min="11" max="11" width="19.42578125" bestFit="1" customWidth="1"/>
    <col min="12" max="13" width="15.28515625" bestFit="1" customWidth="1"/>
    <col min="15" max="15" width="15.28515625" bestFit="1" customWidth="1"/>
  </cols>
  <sheetData>
    <row r="1" spans="1:15" x14ac:dyDescent="0.25">
      <c r="A1" s="1" t="s">
        <v>1</v>
      </c>
      <c r="B1" s="1"/>
      <c r="C1" s="1"/>
    </row>
    <row r="2" spans="1:15" x14ac:dyDescent="0.25">
      <c r="C2" s="2"/>
      <c r="D2" s="2"/>
      <c r="E2" s="9"/>
      <c r="F2" s="2"/>
      <c r="G2" s="2"/>
      <c r="H2" s="2"/>
      <c r="L2" s="2"/>
      <c r="O2" s="2"/>
    </row>
    <row r="3" spans="1:15" x14ac:dyDescent="0.25">
      <c r="A3" s="1" t="s">
        <v>2</v>
      </c>
      <c r="C3" s="4">
        <v>44718</v>
      </c>
      <c r="D3" s="5"/>
      <c r="E3" s="5"/>
      <c r="F3" s="5"/>
      <c r="G3" s="5"/>
      <c r="H3" s="5"/>
      <c r="L3" s="2"/>
    </row>
    <row r="4" spans="1:15" x14ac:dyDescent="0.25">
      <c r="C4" s="5"/>
      <c r="D4" s="5"/>
      <c r="E4" s="5"/>
      <c r="F4" s="5"/>
      <c r="G4" s="5"/>
      <c r="H4" s="5"/>
      <c r="L4" s="2"/>
    </row>
    <row r="5" spans="1:15" x14ac:dyDescent="0.25">
      <c r="C5" s="5" t="s">
        <v>4</v>
      </c>
      <c r="D5" s="5"/>
      <c r="E5" s="5" t="s">
        <v>3</v>
      </c>
      <c r="F5" s="5" t="s">
        <v>31</v>
      </c>
      <c r="G5" s="5" t="s">
        <v>32</v>
      </c>
      <c r="H5" s="5" t="s">
        <v>33</v>
      </c>
      <c r="I5" s="16" t="s">
        <v>30</v>
      </c>
      <c r="L5" s="2"/>
    </row>
    <row r="6" spans="1:15" x14ac:dyDescent="0.25">
      <c r="A6" s="10" t="s">
        <v>0</v>
      </c>
      <c r="B6" s="11"/>
      <c r="C6" s="12"/>
      <c r="D6" s="12"/>
      <c r="E6" s="12">
        <v>20000000</v>
      </c>
      <c r="F6" s="21">
        <v>10000000</v>
      </c>
      <c r="G6" s="21">
        <v>10000000</v>
      </c>
      <c r="H6" s="2"/>
      <c r="I6" s="7" t="s">
        <v>27</v>
      </c>
      <c r="K6" t="s">
        <v>10</v>
      </c>
      <c r="L6" s="2">
        <v>20000000</v>
      </c>
    </row>
    <row r="7" spans="1:15" x14ac:dyDescent="0.25">
      <c r="A7" s="10" t="s">
        <v>9</v>
      </c>
      <c r="B7" s="11"/>
      <c r="C7" s="12">
        <v>1000000</v>
      </c>
      <c r="D7" s="12"/>
      <c r="E7" s="12"/>
      <c r="F7" s="21">
        <v>500000</v>
      </c>
      <c r="G7" s="21">
        <v>500000</v>
      </c>
      <c r="H7" s="2"/>
      <c r="I7" s="7" t="s">
        <v>27</v>
      </c>
      <c r="K7" t="s">
        <v>11</v>
      </c>
      <c r="L7" s="2">
        <v>1000000</v>
      </c>
    </row>
    <row r="8" spans="1:15" ht="15.75" thickBot="1" x14ac:dyDescent="0.3">
      <c r="A8" s="10" t="s">
        <v>18</v>
      </c>
      <c r="B8" s="11"/>
      <c r="C8" s="12"/>
      <c r="D8" s="12"/>
      <c r="E8" s="12">
        <v>500000</v>
      </c>
      <c r="F8" s="21">
        <v>250000</v>
      </c>
      <c r="G8" s="21">
        <v>250000</v>
      </c>
      <c r="H8" s="2"/>
      <c r="I8" s="7" t="s">
        <v>27</v>
      </c>
      <c r="L8" s="6">
        <f>L6-L7</f>
        <v>19000000</v>
      </c>
    </row>
    <row r="9" spans="1:15" x14ac:dyDescent="0.25">
      <c r="A9" s="13" t="s">
        <v>19</v>
      </c>
      <c r="B9" s="14"/>
      <c r="C9" s="15"/>
      <c r="D9" s="15"/>
      <c r="E9" s="15">
        <v>1331.68</v>
      </c>
      <c r="F9" s="21">
        <f>E9</f>
        <v>1331.68</v>
      </c>
      <c r="G9" s="21"/>
      <c r="H9" s="2"/>
      <c r="I9" s="7" t="s">
        <v>28</v>
      </c>
      <c r="L9" s="2"/>
    </row>
    <row r="10" spans="1:15" x14ac:dyDescent="0.25">
      <c r="A10" s="13" t="s">
        <v>19</v>
      </c>
      <c r="B10" s="14"/>
      <c r="C10" s="15"/>
      <c r="D10" s="15"/>
      <c r="E10" s="15">
        <v>1607.39</v>
      </c>
      <c r="F10" s="22"/>
      <c r="G10" s="22">
        <f>E10</f>
        <v>1607.39</v>
      </c>
      <c r="H10" s="9"/>
      <c r="I10" s="7" t="s">
        <v>28</v>
      </c>
      <c r="K10" t="s">
        <v>17</v>
      </c>
      <c r="L10" s="2">
        <v>500000</v>
      </c>
      <c r="M10" t="s">
        <v>12</v>
      </c>
    </row>
    <row r="11" spans="1:15" x14ac:dyDescent="0.25">
      <c r="A11" s="13" t="s">
        <v>20</v>
      </c>
      <c r="B11" s="14"/>
      <c r="C11" s="15"/>
      <c r="D11" s="15"/>
      <c r="E11" s="15">
        <v>99.49</v>
      </c>
      <c r="F11" s="22">
        <f>E11</f>
        <v>99.49</v>
      </c>
      <c r="G11" s="22"/>
      <c r="H11" s="9"/>
      <c r="I11" s="7" t="s">
        <v>28</v>
      </c>
      <c r="L11" s="2">
        <v>500000</v>
      </c>
      <c r="M11" t="s">
        <v>13</v>
      </c>
    </row>
    <row r="12" spans="1:15" x14ac:dyDescent="0.25">
      <c r="A12" s="13" t="s">
        <v>14</v>
      </c>
      <c r="B12" s="14"/>
      <c r="C12" s="15"/>
      <c r="D12" s="15"/>
      <c r="E12" s="15">
        <v>112578.14</v>
      </c>
      <c r="F12" s="22">
        <f>L22</f>
        <v>50987.87512578829</v>
      </c>
      <c r="G12" s="22">
        <f>L23</f>
        <v>61590.264874211709</v>
      </c>
      <c r="H12" s="9"/>
      <c r="I12" s="7" t="s">
        <v>28</v>
      </c>
      <c r="L12" s="2"/>
    </row>
    <row r="13" spans="1:15" x14ac:dyDescent="0.25">
      <c r="A13" s="13" t="s">
        <v>21</v>
      </c>
      <c r="B13" s="14"/>
      <c r="C13" s="15">
        <v>234.91</v>
      </c>
      <c r="D13" s="15"/>
      <c r="E13" s="15"/>
      <c r="F13" s="22">
        <f>C13/2</f>
        <v>117.455</v>
      </c>
      <c r="G13" s="22">
        <v>117.45</v>
      </c>
      <c r="H13" s="9"/>
      <c r="I13" s="7" t="s">
        <v>28</v>
      </c>
    </row>
    <row r="14" spans="1:15" x14ac:dyDescent="0.25">
      <c r="A14" s="13" t="s">
        <v>22</v>
      </c>
      <c r="B14" s="14"/>
      <c r="C14" s="15">
        <v>112.31</v>
      </c>
      <c r="D14" s="15"/>
      <c r="E14" s="15"/>
      <c r="F14" s="22">
        <f>C14/2</f>
        <v>56.155000000000001</v>
      </c>
      <c r="G14" s="22">
        <v>56.15</v>
      </c>
      <c r="H14" s="9"/>
      <c r="I14" s="7" t="s">
        <v>28</v>
      </c>
      <c r="K14" s="2"/>
    </row>
    <row r="15" spans="1:15" x14ac:dyDescent="0.25">
      <c r="A15" s="13" t="s">
        <v>23</v>
      </c>
      <c r="B15" s="14"/>
      <c r="C15" s="15">
        <v>5775</v>
      </c>
      <c r="D15" s="15"/>
      <c r="E15" s="15"/>
      <c r="F15" s="22">
        <f>C15</f>
        <v>5775</v>
      </c>
      <c r="G15" s="22"/>
      <c r="H15" s="9"/>
      <c r="I15" s="7" t="s">
        <v>29</v>
      </c>
      <c r="K15" s="2"/>
    </row>
    <row r="16" spans="1:15" x14ac:dyDescent="0.25">
      <c r="A16" s="13" t="s">
        <v>24</v>
      </c>
      <c r="B16" s="14"/>
      <c r="C16" s="15">
        <v>9625</v>
      </c>
      <c r="D16" s="15"/>
      <c r="E16" s="15"/>
      <c r="F16" s="22"/>
      <c r="G16" s="22">
        <f>C16</f>
        <v>9625</v>
      </c>
      <c r="H16" s="9"/>
      <c r="I16" s="7" t="s">
        <v>29</v>
      </c>
      <c r="K16" s="2" t="s">
        <v>34</v>
      </c>
    </row>
    <row r="17" spans="1:12" x14ac:dyDescent="0.25">
      <c r="A17" s="13" t="s">
        <v>25</v>
      </c>
      <c r="B17" s="14"/>
      <c r="C17" s="15">
        <v>147.69999999999999</v>
      </c>
      <c r="D17" s="15"/>
      <c r="E17" s="15"/>
      <c r="F17" s="2"/>
      <c r="G17" s="2"/>
      <c r="H17" s="21">
        <f>C17</f>
        <v>147.69999999999999</v>
      </c>
      <c r="I17" s="17" t="s">
        <v>28</v>
      </c>
      <c r="K17" s="2" t="s">
        <v>35</v>
      </c>
      <c r="L17">
        <v>89421.52</v>
      </c>
    </row>
    <row r="18" spans="1:12" x14ac:dyDescent="0.25">
      <c r="A18" t="s">
        <v>5</v>
      </c>
      <c r="C18" s="2">
        <v>6000000</v>
      </c>
      <c r="D18" s="2"/>
      <c r="E18" s="2"/>
      <c r="F18" s="2"/>
      <c r="G18" s="2"/>
      <c r="H18" s="21">
        <f>C18</f>
        <v>6000000</v>
      </c>
      <c r="I18" s="7" t="s">
        <v>15</v>
      </c>
      <c r="K18" s="2" t="s">
        <v>36</v>
      </c>
      <c r="L18">
        <v>108015.78</v>
      </c>
    </row>
    <row r="19" spans="1:12" x14ac:dyDescent="0.25">
      <c r="A19" t="s">
        <v>5</v>
      </c>
      <c r="C19" s="2">
        <v>11972959.6</v>
      </c>
      <c r="D19" s="2"/>
      <c r="E19" s="2"/>
      <c r="F19" s="2"/>
      <c r="G19" s="2"/>
      <c r="H19" s="21">
        <f>C19</f>
        <v>11972959.6</v>
      </c>
      <c r="I19" s="7" t="s">
        <v>15</v>
      </c>
      <c r="K19" s="2"/>
      <c r="L19" s="19">
        <f>SUM(L17:L18)</f>
        <v>197437.3</v>
      </c>
    </row>
    <row r="20" spans="1:12" x14ac:dyDescent="0.25">
      <c r="A20" t="s">
        <v>6</v>
      </c>
      <c r="C20" s="2">
        <v>252.09</v>
      </c>
      <c r="D20" s="2"/>
      <c r="E20" s="2"/>
      <c r="F20" s="2"/>
      <c r="G20" s="2"/>
      <c r="H20" s="21">
        <f>C20</f>
        <v>252.09</v>
      </c>
      <c r="I20" s="7" t="s">
        <v>28</v>
      </c>
    </row>
    <row r="21" spans="1:12" x14ac:dyDescent="0.25">
      <c r="A21" t="s">
        <v>7</v>
      </c>
      <c r="C21" s="2">
        <v>9497.09</v>
      </c>
      <c r="D21" s="2"/>
      <c r="E21" s="2"/>
      <c r="F21" s="21">
        <f>C21/2</f>
        <v>4748.5450000000001</v>
      </c>
      <c r="G21" s="21">
        <f>C21/2</f>
        <v>4748.5450000000001</v>
      </c>
      <c r="H21" s="21"/>
      <c r="I21" s="7" t="s">
        <v>27</v>
      </c>
      <c r="K21" s="2" t="s">
        <v>37</v>
      </c>
    </row>
    <row r="22" spans="1:12" x14ac:dyDescent="0.25">
      <c r="A22" t="s">
        <v>8</v>
      </c>
      <c r="C22" s="2">
        <f>1617012.2-400</f>
        <v>1616612.2</v>
      </c>
      <c r="D22" s="2"/>
      <c r="E22" s="2"/>
      <c r="F22" s="2"/>
      <c r="G22" s="2"/>
      <c r="H22" s="21">
        <f>C22</f>
        <v>1616612.2</v>
      </c>
      <c r="I22" s="7" t="s">
        <v>16</v>
      </c>
      <c r="K22" s="2" t="s">
        <v>35</v>
      </c>
      <c r="L22" s="20">
        <f>(L17/L19)*E12</f>
        <v>50987.87512578829</v>
      </c>
    </row>
    <row r="23" spans="1:12" x14ac:dyDescent="0.25">
      <c r="A23" t="s">
        <v>26</v>
      </c>
      <c r="C23" s="2">
        <v>400</v>
      </c>
      <c r="D23" s="2"/>
      <c r="E23" s="2"/>
      <c r="F23" s="2"/>
      <c r="G23" s="2"/>
      <c r="H23" s="21">
        <f>C23</f>
        <v>400</v>
      </c>
      <c r="I23" s="8" t="s">
        <v>28</v>
      </c>
      <c r="K23" s="2" t="s">
        <v>36</v>
      </c>
      <c r="L23" s="18">
        <f>(L18/L19)*E12</f>
        <v>61590.264874211709</v>
      </c>
    </row>
    <row r="24" spans="1:12" x14ac:dyDescent="0.25">
      <c r="C24" s="3">
        <f>SUM(C7:C23)</f>
        <v>20615615.899999999</v>
      </c>
      <c r="D24" s="3"/>
      <c r="E24" s="3">
        <f>SUM(E6:E22)</f>
        <v>20615616.699999999</v>
      </c>
      <c r="F24" s="3"/>
      <c r="G24" s="18"/>
      <c r="H24" s="18"/>
      <c r="I24" s="2">
        <f>E24-C24</f>
        <v>0.80000000074505806</v>
      </c>
      <c r="L24" s="3">
        <f>SUM(L22:L23)</f>
        <v>112578.14</v>
      </c>
    </row>
  </sheetData>
  <pageMargins left="0.7" right="0.7" top="0.75" bottom="0.75" header="0.3" footer="0.3"/>
  <pageSetup paperSize="9" orientation="landscape" horizontalDpi="4294967294" verticalDpi="4294967294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4fa126e-f418-4097-ab49-c34846201149">
      <Terms xmlns="http://schemas.microsoft.com/office/infopath/2007/PartnerControls"/>
    </lcf76f155ced4ddcb4097134ff3c332f>
    <Date_x0020_and_x0020_Time xmlns="04fa126e-f418-4097-ab49-c34846201149" xsi:nil="true"/>
    <TaxCatchAll xmlns="ed3ef6f8-3797-4792-9ea4-30cd9e65eb70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BA4C89FE4F6264BAE0689DA5D04D3B5" ma:contentTypeVersion="17" ma:contentTypeDescription="Create a new document." ma:contentTypeScope="" ma:versionID="0bc1e1da5cec46881ca4c73256197cac">
  <xsd:schema xmlns:xsd="http://www.w3.org/2001/XMLSchema" xmlns:xs="http://www.w3.org/2001/XMLSchema" xmlns:p="http://schemas.microsoft.com/office/2006/metadata/properties" xmlns:ns2="04fa126e-f418-4097-ab49-c34846201149" xmlns:ns3="ed3ef6f8-3797-4792-9ea4-30cd9e65eb70" targetNamespace="http://schemas.microsoft.com/office/2006/metadata/properties" ma:root="true" ma:fieldsID="7cac533da294ff55a34250c304701e19" ns2:_="" ns3:_="">
    <xsd:import namespace="04fa126e-f418-4097-ab49-c34846201149"/>
    <xsd:import namespace="ed3ef6f8-3797-4792-9ea4-30cd9e65eb7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Date_x0020_and_x0020_Tim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EventHashCode" minOccurs="0"/>
                <xsd:element ref="ns2:MediaServiceGenerationTim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fa126e-f418-4097-ab49-c3484620114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description="" ma:internalName="MediaServiceLocation" ma:readOnly="true">
      <xsd:simpleType>
        <xsd:restriction base="dms:Text"/>
      </xsd:simpleType>
    </xsd:element>
    <xsd:element name="Date_x0020_and_x0020_Time" ma:index="13" nillable="true" ma:displayName="Date and Time" ma:format="DateTime" ma:internalName="Date_x0020_and_x0020_Time">
      <xsd:simpleType>
        <xsd:restriction base="dms:DateTime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4a3a3107-ee44-48e8-8dc4-a02a180e3e5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3ef6f8-3797-4792-9ea4-30cd9e65eb70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c73fc073-0db4-4881-8911-51696a55097e}" ma:internalName="TaxCatchAll" ma:showField="CatchAllData" ma:web="ed3ef6f8-3797-4792-9ea4-30cd9e65eb7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ABAEA19-87E5-473B-925A-29CA21C763E8}">
  <ds:schemaRefs>
    <ds:schemaRef ds:uri="http://schemas.microsoft.com/office/2006/metadata/properties"/>
    <ds:schemaRef ds:uri="http://schemas.microsoft.com/office/infopath/2007/PartnerControls"/>
    <ds:schemaRef ds:uri="04fa126e-f418-4097-ab49-c34846201149"/>
    <ds:schemaRef ds:uri="ed3ef6f8-3797-4792-9ea4-30cd9e65eb70"/>
  </ds:schemaRefs>
</ds:datastoreItem>
</file>

<file path=customXml/itemProps2.xml><?xml version="1.0" encoding="utf-8"?>
<ds:datastoreItem xmlns:ds="http://schemas.openxmlformats.org/officeDocument/2006/customXml" ds:itemID="{E10DCADB-C786-43A1-ACCD-00E455B6066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BF76915-DCC0-49D3-95D6-F77AD5885F4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4fa126e-f418-4097-ab49-c34846201149"/>
    <ds:schemaRef ds:uri="ed3ef6f8-3797-4792-9ea4-30cd9e65eb7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Sanja</dc:creator>
  <cp:lastModifiedBy>Sanja Dopud</cp:lastModifiedBy>
  <cp:lastPrinted>2022-09-06T05:57:47Z</cp:lastPrinted>
  <dcterms:created xsi:type="dcterms:W3CDTF">2022-09-06T04:30:07Z</dcterms:created>
  <dcterms:modified xsi:type="dcterms:W3CDTF">2022-09-09T02:13:05Z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0x0101003BA4C89FE4F6264BAE0689DA5D04D3B5</vt:lpwstr>
  </property>
  <property fmtid="{D5CDD505-2E9C-101B-9397-08002B2CF9AE}" pid="3" name="MediaServiceImageTags">
    <vt:lpwstr/>
  </property>
</Properties>
</file>