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Accounting/HFB Super/HFB.SuperClients/C/CLAJS/2022/Workpapers/9. Expenses/General/"/>
    </mc:Choice>
  </mc:AlternateContent>
  <xr:revisionPtr revIDLastSave="14" documentId="8_{69A88F6B-12D5-4257-A302-26671899286D}" xr6:coauthVersionLast="47" xr6:coauthVersionMax="47" xr10:uidLastSave="{0E594476-0F92-4696-8DB1-85EB0DB45309}"/>
  <bookViews>
    <workbookView xWindow="28680" yWindow="-120" windowWidth="29040" windowHeight="15840" xr2:uid="{FD0EE15A-B900-4A6B-AE1F-843C7A1329DB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6" i="1" l="1"/>
  <c r="G11" i="1"/>
  <c r="G12" i="1" s="1"/>
  <c r="G13" i="1" s="1"/>
  <c r="G14" i="1" s="1"/>
  <c r="G19" i="1"/>
  <c r="G20" i="1"/>
  <c r="G21" i="1" s="1"/>
  <c r="G22" i="1" s="1"/>
</calcChain>
</file>

<file path=xl/sharedStrings.xml><?xml version="1.0" encoding="utf-8"?>
<sst xmlns="http://schemas.openxmlformats.org/spreadsheetml/2006/main" count="25" uniqueCount="24">
  <si>
    <t>Client:</t>
  </si>
  <si>
    <t>S &amp; J CLARKE SUPERANNUATION FUND</t>
  </si>
  <si>
    <t>W/P:</t>
  </si>
  <si>
    <t>Initials</t>
  </si>
  <si>
    <t>Date</t>
  </si>
  <si>
    <t>BT WRAP EXPENSES</t>
  </si>
  <si>
    <t xml:space="preserve">Prep by: </t>
  </si>
  <si>
    <t>cm</t>
  </si>
  <si>
    <t>As at:</t>
  </si>
  <si>
    <t xml:space="preserve">Rev by: </t>
  </si>
  <si>
    <t>DB</t>
  </si>
  <si>
    <t>Ledger
A/c No.</t>
  </si>
  <si>
    <t>Detail</t>
  </si>
  <si>
    <t>$</t>
  </si>
  <si>
    <t>Notes or Comments</t>
  </si>
  <si>
    <t>Adviser Fees</t>
  </si>
  <si>
    <t>BT Panorama advice fees per miscellaneous expense schedule</t>
  </si>
  <si>
    <t>Less: RITC</t>
  </si>
  <si>
    <t>Adviser fees per accounts</t>
  </si>
  <si>
    <t>Investment Expenses</t>
  </si>
  <si>
    <t>BT Panorama expense recovery fee per fee summary report</t>
  </si>
  <si>
    <t>BT Panorama administration fees per miscellaneous expense schedule</t>
  </si>
  <si>
    <t>Investment expenses per accounts</t>
  </si>
  <si>
    <t>Total BT fees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</si>
</sst>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_-&quot;$&quot;* #,##0.00_-;\-&quot;$&quot;* #,##0.00_-;_-&quot;$&quot;* &quot;-&quot;??_-;_-@_-"/>
    <numFmt numFmtId="165" formatCode="d\-mmm\-yyyy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32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 vertical="center"/>
    </xf>
    <xf numFmtId="164" fontId="0" fillId="0" borderId="0" xfId="1" applyFont="1" applyFill="1" applyAlignment="1"/>
    <xf numFmtId="0" fontId="4" fillId="0" borderId="1" xfId="0" applyFont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164" fontId="4" fillId="0" borderId="0" xfId="1" applyFont="1"/>
    <xf numFmtId="0" fontId="3" fillId="0" borderId="1" xfId="0" applyFont="1" applyBorder="1" applyAlignment="1">
      <alignment horizontal="center" vertical="center"/>
    </xf>
    <xf numFmtId="165" fontId="6" fillId="0" borderId="0" xfId="0" applyNumberFormat="1" applyFont="1" applyAlignment="1">
      <alignment horizontal="left"/>
    </xf>
    <xf numFmtId="164" fontId="0" fillId="0" borderId="0" xfId="1" applyFont="1"/>
    <xf numFmtId="0" fontId="3" fillId="0" borderId="2" xfId="0" applyFont="1" applyBorder="1" applyAlignment="1">
      <alignment horizontal="right" vertical="center"/>
    </xf>
    <xf numFmtId="0" fontId="3" fillId="0" borderId="1" xfId="0" applyFont="1" applyBorder="1"/>
    <xf numFmtId="15" fontId="0" fillId="0" borderId="1" xfId="0" applyNumberFormat="1" applyBorder="1"/>
    <xf numFmtId="0" fontId="7" fillId="0" borderId="0" xfId="0" applyFont="1"/>
    <xf numFmtId="15" fontId="7" fillId="0" borderId="0" xfId="0" applyNumberFormat="1" applyFont="1" applyAlignment="1">
      <alignment horizontal="left"/>
    </xf>
    <xf numFmtId="164" fontId="4" fillId="0" borderId="0" xfId="1" applyFont="1" applyFill="1"/>
    <xf numFmtId="0" fontId="3" fillId="0" borderId="0" xfId="0" applyFont="1"/>
    <xf numFmtId="15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16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4" fontId="0" fillId="0" borderId="0" xfId="1" applyFont="1" applyBorder="1"/>
    <xf numFmtId="164" fontId="0" fillId="0" borderId="6" xfId="1" applyFont="1" applyBorder="1"/>
    <xf numFmtId="0" fontId="8" fillId="0" borderId="0" xfId="0" applyFont="1"/>
    <xf numFmtId="164" fontId="0" fillId="0" borderId="4" xfId="1" applyFont="1" applyBorder="1"/>
    <xf numFmtId="0" fontId="4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44" fontId="0" fillId="0" borderId="0" xfId="0" applyNumberFormat="1"/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I26"/>
  <sheetViews>
    <sheetView tabSelected="1" topLeftCell="A4" workbookViewId="0">
      <selection activeCell="G27" sqref="G27"/>
    </sheetView>
  </sheetViews>
  <sheetFormatPr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9" customWidth="1"/>
    <col min="7" max="7" width="14.28515625" customWidth="1"/>
    <col min="8" max="9" width="15.7109375" customWidth="1"/>
    <col min="10" max="10" width="14.42578125" customWidth="1"/>
  </cols>
  <sheetData>
    <row r="1" spans="1:9" ht="18">
      <c r="A1" s="25" t="s">
        <v>0</v>
      </c>
      <c r="B1" s="1"/>
      <c r="C1" s="2" t="s">
        <v>1</v>
      </c>
      <c r="F1" s="3"/>
      <c r="H1" s="4" t="s">
        <v>2</v>
      </c>
      <c r="I1" s="4"/>
    </row>
    <row r="2" spans="1:9" ht="18">
      <c r="A2" s="5"/>
      <c r="B2" s="1"/>
      <c r="C2" s="1"/>
      <c r="D2" s="1"/>
      <c r="E2" s="1"/>
      <c r="F2" s="6"/>
      <c r="H2" s="7" t="s">
        <v>3</v>
      </c>
      <c r="I2" s="7" t="s">
        <v>4</v>
      </c>
    </row>
    <row r="3" spans="1:9" ht="18">
      <c r="A3" s="1" t="s">
        <v>5</v>
      </c>
      <c r="C3" s="8"/>
      <c r="G3" s="10" t="s">
        <v>6</v>
      </c>
      <c r="H3" s="11" t="s">
        <v>7</v>
      </c>
      <c r="I3" s="12">
        <v>44838</v>
      </c>
    </row>
    <row r="4" spans="1:9" ht="18">
      <c r="A4" s="13" t="s">
        <v>8</v>
      </c>
      <c r="C4" s="14">
        <v>44742</v>
      </c>
      <c r="D4" s="1"/>
      <c r="E4" s="1"/>
      <c r="F4" s="15"/>
      <c r="G4" s="10" t="s">
        <v>9</v>
      </c>
      <c r="H4" s="11" t="s">
        <v>10</v>
      </c>
      <c r="I4" s="12">
        <v>44839</v>
      </c>
    </row>
    <row r="5" spans="1:9" ht="18">
      <c r="D5" s="1"/>
      <c r="E5" s="1"/>
      <c r="F5" s="15"/>
      <c r="G5" s="16"/>
      <c r="I5" s="17"/>
    </row>
    <row r="7" spans="1:9" s="20" customFormat="1" ht="25.5">
      <c r="A7" s="18" t="s">
        <v>11</v>
      </c>
      <c r="B7" s="26" t="s">
        <v>12</v>
      </c>
      <c r="C7" s="27"/>
      <c r="D7" s="27"/>
      <c r="E7" s="28"/>
      <c r="F7" s="19" t="s">
        <v>13</v>
      </c>
      <c r="G7" s="26" t="s">
        <v>14</v>
      </c>
      <c r="H7" s="29"/>
      <c r="I7" s="30"/>
    </row>
    <row r="9" spans="1:9">
      <c r="F9" s="21"/>
    </row>
    <row r="10" spans="1:9">
      <c r="A10" s="23">
        <v>30900</v>
      </c>
      <c r="B10" s="23"/>
      <c r="C10" s="23" t="s">
        <v>15</v>
      </c>
      <c r="F10" s="21"/>
    </row>
    <row r="11" spans="1:9">
      <c r="C11" t="s">
        <v>16</v>
      </c>
      <c r="G11" s="22">
        <f>493.15+509.59+509.59+513.7+530.82+478.67+494.62+494.62+446.76+494.62+478.67+494.62</f>
        <v>5939.4299999999994</v>
      </c>
    </row>
    <row r="12" spans="1:9">
      <c r="G12" s="21">
        <f>SUM(G11:G11)</f>
        <v>5939.4299999999994</v>
      </c>
    </row>
    <row r="13" spans="1:9">
      <c r="C13" t="s">
        <v>17</v>
      </c>
      <c r="G13" s="21">
        <f>+G12/11*0.75</f>
        <v>404.96113636363634</v>
      </c>
    </row>
    <row r="14" spans="1:9">
      <c r="C14" t="s">
        <v>18</v>
      </c>
      <c r="G14" s="24">
        <f>+G12-G13</f>
        <v>5534.4688636363626</v>
      </c>
    </row>
    <row r="15" spans="1:9">
      <c r="G15" s="21"/>
    </row>
    <row r="16" spans="1:9">
      <c r="G16" s="9"/>
    </row>
    <row r="17" spans="1:7">
      <c r="A17" s="23">
        <v>37500</v>
      </c>
      <c r="B17" s="23"/>
      <c r="C17" s="23" t="s">
        <v>19</v>
      </c>
      <c r="G17" s="9"/>
    </row>
    <row r="18" spans="1:7">
      <c r="C18" t="s">
        <v>20</v>
      </c>
      <c r="G18" s="21">
        <v>22.69</v>
      </c>
    </row>
    <row r="19" spans="1:7">
      <c r="C19" t="s">
        <v>21</v>
      </c>
      <c r="G19" s="22">
        <f>160.27+165.62+90.82+160.27+165.62+160.27+165.62+165.62+149.59+165.62+160.27+165.62</f>
        <v>1875.21</v>
      </c>
    </row>
    <row r="20" spans="1:7">
      <c r="G20" s="9">
        <f>SUM(G18:G19)</f>
        <v>1897.9</v>
      </c>
    </row>
    <row r="21" spans="1:7">
      <c r="C21" t="s">
        <v>17</v>
      </c>
      <c r="G21" s="21">
        <f>+G20/11*0.75</f>
        <v>129.40227272727273</v>
      </c>
    </row>
    <row r="22" spans="1:7">
      <c r="C22" t="s">
        <v>22</v>
      </c>
      <c r="G22" s="24">
        <f>+G20-G21</f>
        <v>1768.4977272727274</v>
      </c>
    </row>
    <row r="26" spans="1:7">
      <c r="C26" t="s">
        <v>23</v>
      </c>
      <c r="G26" s="31">
        <f>+G12+G20</f>
        <v>7837.33</v>
      </c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9daec0-3f85-4f7a-9798-63894498ffdd" xsi:nil="true"/>
    <lcf76f155ced4ddcb4097134ff3c332f xmlns="171baf46-e54f-4960-9045-6796342ce21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5947268ED8DE4E8C3C0C60AC0BDC52" ma:contentTypeVersion="15" ma:contentTypeDescription="Create a new document." ma:contentTypeScope="" ma:versionID="1502f8eb40ac21d2bb52c8e8317d8d71">
  <xsd:schema xmlns:xsd="http://www.w3.org/2001/XMLSchema" xmlns:xs="http://www.w3.org/2001/XMLSchema" xmlns:p="http://schemas.microsoft.com/office/2006/metadata/properties" xmlns:ns2="171baf46-e54f-4960-9045-6796342ce211" xmlns:ns3="929daec0-3f85-4f7a-9798-63894498ffdd" targetNamespace="http://schemas.microsoft.com/office/2006/metadata/properties" ma:root="true" ma:fieldsID="1a02e04d2ccf5e55204be570b98f0160" ns2:_="" ns3:_="">
    <xsd:import namespace="171baf46-e54f-4960-9045-6796342ce211"/>
    <xsd:import namespace="929daec0-3f85-4f7a-9798-63894498ff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baf46-e54f-4960-9045-6796342ce2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daec0-3f85-4f7a-9798-63894498ff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7b43c88-df1a-4660-93c9-ad59f2a0c450}" ma:internalName="TaxCatchAll" ma:showField="CatchAllData" ma:web="929daec0-3f85-4f7a-9798-63894498ff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DF65105-3610-46A3-907A-E392BC8F6EDA}"/>
</file>

<file path=customXml/itemProps2.xml><?xml version="1.0" encoding="utf-8"?>
<ds:datastoreItem xmlns:ds="http://schemas.openxmlformats.org/officeDocument/2006/customXml" ds:itemID="{B1E80FA6-9D33-4B7F-9E9E-FBDB75A8E46A}"/>
</file>

<file path=customXml/itemProps3.xml><?xml version="1.0" encoding="utf-8"?>
<ds:datastoreItem xmlns:ds="http://schemas.openxmlformats.org/officeDocument/2006/customXml" ds:itemID="{E472F774-75FA-4FEA-83DA-2066359D3BF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Danielle Barrow</dc:creator>
  <cp:keywords/>
  <dc:description/>
  <cp:lastModifiedBy>Danielle Barrow</cp:lastModifiedBy>
  <cp:revision/>
  <dcterms:created xsi:type="dcterms:W3CDTF">2018-08-27T06:41:25Z</dcterms:created>
  <dcterms:modified xsi:type="dcterms:W3CDTF">2022-10-05T06:57:08Z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0x010100805947268ED8DE4E8C3C0C60AC0BDC52</vt:lpwstr>
  </property>
  <property fmtid="{D5CDD505-2E9C-101B-9397-08002B2CF9AE}" pid="3" name="Order">
    <vt:r8>255600</vt:r8>
  </property>
  <property fmtid="{D5CDD505-2E9C-101B-9397-08002B2CF9AE}" pid="4" name="MediaServiceImageTags">
    <vt:lpwstr/>
  </property>
</Properties>
</file>