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GRIFFIN ACCOUNTANTS\Clients 2022\Tonini SF\"/>
    </mc:Choice>
  </mc:AlternateContent>
  <xr:revisionPtr revIDLastSave="0" documentId="13_ncr:1_{B4607B5B-D15B-4975-87F9-8A60E2EB5675}" xr6:coauthVersionLast="47" xr6:coauthVersionMax="47" xr10:uidLastSave="{00000000-0000-0000-0000-000000000000}"/>
  <bookViews>
    <workbookView xWindow="-120" yWindow="-120" windowWidth="29040" windowHeight="17520" xr2:uid="{4253DDE7-FEAA-438C-B4CA-E93EA555976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8" i="1" l="1"/>
  <c r="F38" i="1" s="1"/>
  <c r="G38" i="1" s="1"/>
  <c r="C37" i="1"/>
  <c r="F30" i="1"/>
  <c r="F29" i="1"/>
  <c r="C29" i="1"/>
  <c r="C28" i="1"/>
  <c r="F28" i="1"/>
  <c r="F21" i="1"/>
  <c r="G20" i="1"/>
  <c r="F20" i="1"/>
  <c r="D20" i="1"/>
  <c r="C20" i="1"/>
  <c r="C19" i="1"/>
  <c r="F10" i="1"/>
  <c r="C11" i="1"/>
  <c r="F37" i="1" l="1"/>
  <c r="F39" i="1" s="1"/>
  <c r="F41" i="1" s="1"/>
  <c r="F32" i="1"/>
  <c r="G28" i="1"/>
  <c r="G10" i="1"/>
  <c r="F11" i="1"/>
  <c r="F12" i="1" s="1"/>
  <c r="F14" i="1" s="1"/>
  <c r="G37" i="1" l="1"/>
  <c r="G39" i="1" s="1"/>
  <c r="G29" i="1"/>
  <c r="G30" i="1" s="1"/>
  <c r="G11" i="1"/>
  <c r="F19" i="1" l="1"/>
  <c r="F23" i="1" s="1"/>
  <c r="G12" i="1"/>
  <c r="G19" i="1" l="1"/>
  <c r="G21" i="1" s="1"/>
</calcChain>
</file>

<file path=xl/sharedStrings.xml><?xml version="1.0" encoding="utf-8"?>
<sst xmlns="http://schemas.openxmlformats.org/spreadsheetml/2006/main" count="36" uniqueCount="10">
  <si>
    <t>Date</t>
  </si>
  <si>
    <t>OWDV</t>
  </si>
  <si>
    <t>No of days</t>
  </si>
  <si>
    <t>Rate</t>
  </si>
  <si>
    <t>Depreciation</t>
  </si>
  <si>
    <t>CWDV</t>
  </si>
  <si>
    <t xml:space="preserve">Total </t>
  </si>
  <si>
    <t>Tonini Pension Fund</t>
  </si>
  <si>
    <t>Small fitouts</t>
  </si>
  <si>
    <t>Flooring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</si>
</sst>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0.0%"/>
    <numFmt numFmtId="166" formatCode="0.0"/>
    <numFmt numFmtId="167" formatCode="0.00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">
    <xf numFmtId="0" fontId="0" fillId="0" borderId="0" xfId="0"/>
    <xf numFmtId="14" fontId="0" fillId="0" borderId="0" xfId="0" applyNumberFormat="1"/>
    <xf numFmtId="0" fontId="0" fillId="0" borderId="0" xfId="0" applyAlignment="1">
      <alignment vertical="top"/>
    </xf>
    <xf numFmtId="14" fontId="0" fillId="0" borderId="0" xfId="0" applyNumberFormat="1" applyAlignment="1">
      <alignment vertical="top"/>
    </xf>
    <xf numFmtId="164" fontId="0" fillId="0" borderId="0" xfId="1" applyFont="1" applyAlignment="1">
      <alignment vertical="top"/>
    </xf>
    <xf numFmtId="165" fontId="0" fillId="0" borderId="0" xfId="0" applyNumberFormat="1" applyAlignment="1">
      <alignment vertical="top"/>
    </xf>
    <xf numFmtId="166" fontId="0" fillId="0" borderId="0" xfId="0" applyNumberFormat="1" applyAlignment="1">
      <alignment vertical="top"/>
    </xf>
    <xf numFmtId="9" fontId="0" fillId="0" borderId="0" xfId="0" applyNumberFormat="1" applyAlignment="1">
      <alignment vertical="top"/>
    </xf>
    <xf numFmtId="1" fontId="0" fillId="0" borderId="0" xfId="0" applyNumberFormat="1" applyAlignment="1">
      <alignment vertical="top"/>
    </xf>
    <xf numFmtId="1" fontId="0" fillId="0" borderId="1" xfId="0" applyNumberFormat="1" applyBorder="1"/>
    <xf numFmtId="15" fontId="0" fillId="0" borderId="0" xfId="0" applyNumberFormat="1"/>
    <xf numFmtId="167" fontId="0" fillId="0" borderId="0" xfId="0" applyNumberFormat="1" applyAlignment="1">
      <alignment vertical="top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D8B9F-883E-48DB-B251-59C24B7731B2}">
  <dimension ref="A1:G41"/>
  <sheetViews>
    <sheetView tabSelected="1" topLeftCell="A4" workbookViewId="0">
      <selection activeCell="Q26" sqref="Q26"/>
    </sheetView>
  </sheetViews>
  <sheetFormatPr defaultRowHeight="15" x14ac:dyDescent="0.25"/>
  <cols>
    <col min="1" max="1" width="11.28515625" customWidth="1"/>
    <col min="2" max="2" width="11.5703125" customWidth="1"/>
    <col min="3" max="3" width="9.5703125" bestFit="1" customWidth="1"/>
    <col min="6" max="6" width="11.7109375" customWidth="1"/>
  </cols>
  <sheetData>
    <row r="1" spans="1:7" x14ac:dyDescent="0.25">
      <c r="A1" t="s">
        <v>7</v>
      </c>
    </row>
    <row r="2" spans="1:7" x14ac:dyDescent="0.25">
      <c r="A2" s="10">
        <v>44012</v>
      </c>
    </row>
    <row r="7" spans="1:7" x14ac:dyDescent="0.25">
      <c r="A7" s="1">
        <v>43646</v>
      </c>
    </row>
    <row r="8" spans="1:7" x14ac:dyDescent="0.25">
      <c r="A8" s="2"/>
      <c r="B8" s="2" t="s">
        <v>0</v>
      </c>
      <c r="C8" s="2" t="s">
        <v>1</v>
      </c>
      <c r="D8" s="2" t="s">
        <v>2</v>
      </c>
      <c r="E8" s="2" t="s">
        <v>3</v>
      </c>
      <c r="F8" s="2" t="s">
        <v>4</v>
      </c>
      <c r="G8" s="2" t="s">
        <v>5</v>
      </c>
    </row>
    <row r="9" spans="1:7" x14ac:dyDescent="0.25">
      <c r="A9" s="2"/>
      <c r="B9" s="2"/>
      <c r="C9" s="2"/>
      <c r="D9" s="2">
        <v>365</v>
      </c>
      <c r="E9" s="2"/>
      <c r="F9" s="2"/>
      <c r="G9" s="2"/>
    </row>
    <row r="10" spans="1:7" x14ac:dyDescent="0.25">
      <c r="A10" s="2" t="s">
        <v>8</v>
      </c>
      <c r="B10" s="3"/>
      <c r="C10" s="4">
        <v>2226.25</v>
      </c>
      <c r="D10" s="2">
        <v>365</v>
      </c>
      <c r="E10" s="5">
        <v>0.375</v>
      </c>
      <c r="F10" s="6">
        <f>C10*E10*D10/365-0.8</f>
        <v>834.04375000000005</v>
      </c>
      <c r="G10" s="6">
        <f>C10-F10</f>
        <v>1392.20625</v>
      </c>
    </row>
    <row r="11" spans="1:7" x14ac:dyDescent="0.25">
      <c r="A11" s="2"/>
      <c r="B11" s="3"/>
      <c r="C11" s="4">
        <f>G3</f>
        <v>0</v>
      </c>
      <c r="D11" s="2">
        <v>365</v>
      </c>
      <c r="E11" s="7">
        <v>0.2</v>
      </c>
      <c r="F11" s="6">
        <f>C11*E11*D11/365</f>
        <v>0</v>
      </c>
      <c r="G11" s="6">
        <f>C11-F11</f>
        <v>0</v>
      </c>
    </row>
    <row r="12" spans="1:7" x14ac:dyDescent="0.25">
      <c r="A12" s="2"/>
      <c r="B12" s="3"/>
      <c r="C12" s="8"/>
      <c r="D12" s="2"/>
      <c r="E12" s="7"/>
      <c r="F12" s="8">
        <f>SUM(F10:F11)</f>
        <v>834.04375000000005</v>
      </c>
      <c r="G12" s="8">
        <f>SUM(G10:G11)</f>
        <v>1392.20625</v>
      </c>
    </row>
    <row r="14" spans="1:7" ht="15.75" thickBot="1" x14ac:dyDescent="0.3">
      <c r="C14" t="s">
        <v>6</v>
      </c>
      <c r="F14" s="9">
        <f>F13+F12</f>
        <v>834.04375000000005</v>
      </c>
    </row>
    <row r="16" spans="1:7" x14ac:dyDescent="0.25">
      <c r="A16" s="1">
        <v>44012</v>
      </c>
    </row>
    <row r="17" spans="1:7" x14ac:dyDescent="0.25">
      <c r="A17" s="2"/>
      <c r="B17" s="2" t="s">
        <v>0</v>
      </c>
      <c r="C17" s="2" t="s">
        <v>1</v>
      </c>
      <c r="D17" s="2" t="s">
        <v>2</v>
      </c>
      <c r="E17" s="2" t="s">
        <v>3</v>
      </c>
      <c r="F17" s="2" t="s">
        <v>4</v>
      </c>
      <c r="G17" s="2" t="s">
        <v>5</v>
      </c>
    </row>
    <row r="18" spans="1:7" x14ac:dyDescent="0.25">
      <c r="A18" s="2"/>
      <c r="B18" s="2"/>
      <c r="C18" s="2"/>
      <c r="D18" s="2">
        <v>365</v>
      </c>
      <c r="E18" s="2"/>
      <c r="F18" s="2"/>
      <c r="G18" s="2"/>
    </row>
    <row r="19" spans="1:7" x14ac:dyDescent="0.25">
      <c r="A19" s="2" t="s">
        <v>8</v>
      </c>
      <c r="B19" s="3">
        <v>42590</v>
      </c>
      <c r="C19" s="4">
        <f>G10</f>
        <v>1392.20625</v>
      </c>
      <c r="D19" s="2">
        <v>365</v>
      </c>
      <c r="E19" s="5">
        <v>0.375</v>
      </c>
      <c r="F19" s="6">
        <f>C19*E19*D19/365</f>
        <v>522.07734374999995</v>
      </c>
      <c r="G19" s="6">
        <f>C19-F19</f>
        <v>870.12890625</v>
      </c>
    </row>
    <row r="20" spans="1:7" x14ac:dyDescent="0.25">
      <c r="A20" s="2" t="s">
        <v>9</v>
      </c>
      <c r="B20" s="3">
        <v>43875</v>
      </c>
      <c r="C20" s="4">
        <f>4015/1.1</f>
        <v>3649.9999999999995</v>
      </c>
      <c r="D20" s="2">
        <f>30+31+30+31+14</f>
        <v>136</v>
      </c>
      <c r="E20" s="11">
        <v>0.13325000000000001</v>
      </c>
      <c r="F20" s="6">
        <f>C20*E20*D20/365</f>
        <v>181.21999999999997</v>
      </c>
      <c r="G20" s="6">
        <f>C20-F20</f>
        <v>3468.7799999999997</v>
      </c>
    </row>
    <row r="21" spans="1:7" x14ac:dyDescent="0.25">
      <c r="A21" s="2"/>
      <c r="B21" s="3"/>
      <c r="C21" s="8"/>
      <c r="D21" s="2"/>
      <c r="E21" s="7"/>
      <c r="F21" s="8">
        <f>SUM(F19:F20)</f>
        <v>703.29734374999998</v>
      </c>
      <c r="G21" s="8">
        <f>SUM(G19:G20)</f>
        <v>4338.9089062499997</v>
      </c>
    </row>
    <row r="23" spans="1:7" ht="15.75" thickBot="1" x14ac:dyDescent="0.3">
      <c r="C23" t="s">
        <v>6</v>
      </c>
      <c r="F23" s="9">
        <f>F22+F21</f>
        <v>703.29734374999998</v>
      </c>
    </row>
    <row r="25" spans="1:7" x14ac:dyDescent="0.25">
      <c r="A25" s="1">
        <v>44377</v>
      </c>
    </row>
    <row r="26" spans="1:7" x14ac:dyDescent="0.25">
      <c r="A26" s="2"/>
      <c r="B26" s="2" t="s">
        <v>0</v>
      </c>
      <c r="C26" s="2" t="s">
        <v>1</v>
      </c>
      <c r="D26" s="2" t="s">
        <v>2</v>
      </c>
      <c r="E26" s="2" t="s">
        <v>3</v>
      </c>
      <c r="F26" s="2" t="s">
        <v>4</v>
      </c>
      <c r="G26" s="2" t="s">
        <v>5</v>
      </c>
    </row>
    <row r="27" spans="1:7" x14ac:dyDescent="0.25">
      <c r="A27" s="2"/>
      <c r="B27" s="2"/>
      <c r="C27" s="2"/>
      <c r="D27" s="2">
        <v>365</v>
      </c>
      <c r="E27" s="2"/>
      <c r="F27" s="2"/>
      <c r="G27" s="2"/>
    </row>
    <row r="28" spans="1:7" x14ac:dyDescent="0.25">
      <c r="A28" s="2" t="s">
        <v>8</v>
      </c>
      <c r="B28" s="3">
        <v>42590</v>
      </c>
      <c r="C28" s="4">
        <f>G19</f>
        <v>870.12890625</v>
      </c>
      <c r="D28" s="2">
        <v>365</v>
      </c>
      <c r="E28" s="5">
        <v>0.375</v>
      </c>
      <c r="F28" s="6">
        <f>C28*E28*D28/365</f>
        <v>326.29833984375</v>
      </c>
      <c r="G28" s="6">
        <f>C28-F28</f>
        <v>543.83056640625</v>
      </c>
    </row>
    <row r="29" spans="1:7" x14ac:dyDescent="0.25">
      <c r="A29" s="2" t="s">
        <v>9</v>
      </c>
      <c r="B29" s="3">
        <v>43875</v>
      </c>
      <c r="C29" s="4">
        <f>G20</f>
        <v>3468.7799999999997</v>
      </c>
      <c r="D29" s="2">
        <v>365</v>
      </c>
      <c r="E29" s="11">
        <v>0.13325000000000001</v>
      </c>
      <c r="F29" s="6">
        <f>C29*E29*D29/365</f>
        <v>462.21493500000003</v>
      </c>
      <c r="G29" s="6">
        <f>C29-F29</f>
        <v>3006.5650649999998</v>
      </c>
    </row>
    <row r="30" spans="1:7" x14ac:dyDescent="0.25">
      <c r="A30" s="2"/>
      <c r="B30" s="3"/>
      <c r="C30" s="8"/>
      <c r="D30" s="2"/>
      <c r="E30" s="7"/>
      <c r="F30" s="8">
        <f>SUM(F28:F29)</f>
        <v>788.51327484374997</v>
      </c>
      <c r="G30" s="8">
        <f>SUM(G28:G29)</f>
        <v>3550.3956314062498</v>
      </c>
    </row>
    <row r="32" spans="1:7" ht="15.75" thickBot="1" x14ac:dyDescent="0.3">
      <c r="C32" t="s">
        <v>6</v>
      </c>
      <c r="F32" s="9">
        <f>F31+F30</f>
        <v>788.51327484374997</v>
      </c>
    </row>
    <row r="34" spans="1:7" x14ac:dyDescent="0.25">
      <c r="A34" s="1">
        <v>44742</v>
      </c>
    </row>
    <row r="35" spans="1:7" x14ac:dyDescent="0.25">
      <c r="A35" s="2"/>
      <c r="B35" s="2" t="s">
        <v>0</v>
      </c>
      <c r="C35" s="2" t="s">
        <v>1</v>
      </c>
      <c r="D35" s="2" t="s">
        <v>2</v>
      </c>
      <c r="E35" s="2" t="s">
        <v>3</v>
      </c>
      <c r="F35" s="2" t="s">
        <v>4</v>
      </c>
      <c r="G35" s="2" t="s">
        <v>5</v>
      </c>
    </row>
    <row r="36" spans="1:7" x14ac:dyDescent="0.25">
      <c r="A36" s="2"/>
      <c r="B36" s="2"/>
      <c r="C36" s="2"/>
      <c r="D36" s="2">
        <v>365</v>
      </c>
      <c r="E36" s="2"/>
      <c r="F36" s="2"/>
      <c r="G36" s="2"/>
    </row>
    <row r="37" spans="1:7" x14ac:dyDescent="0.25">
      <c r="A37" s="2" t="s">
        <v>8</v>
      </c>
      <c r="B37" s="3">
        <v>42590</v>
      </c>
      <c r="C37" s="4">
        <f>G28</f>
        <v>543.83056640625</v>
      </c>
      <c r="D37" s="2">
        <v>365</v>
      </c>
      <c r="E37" s="5">
        <v>0.375</v>
      </c>
      <c r="F37" s="6">
        <f>C37*E37*D37/365</f>
        <v>203.93646240234375</v>
      </c>
      <c r="G37" s="6">
        <f>C37-F37</f>
        <v>339.89410400390625</v>
      </c>
    </row>
    <row r="38" spans="1:7" x14ac:dyDescent="0.25">
      <c r="A38" s="2" t="s">
        <v>9</v>
      </c>
      <c r="B38" s="3">
        <v>43875</v>
      </c>
      <c r="C38" s="4">
        <f>G29</f>
        <v>3006.5650649999998</v>
      </c>
      <c r="D38" s="2">
        <v>365</v>
      </c>
      <c r="E38" s="11">
        <v>0.13325000000000001</v>
      </c>
      <c r="F38" s="6">
        <f>C38*E38*D38/365</f>
        <v>400.62479491125004</v>
      </c>
      <c r="G38" s="6">
        <f>C38-F38</f>
        <v>2605.9402700887499</v>
      </c>
    </row>
    <row r="39" spans="1:7" x14ac:dyDescent="0.25">
      <c r="A39" s="2"/>
      <c r="B39" s="3"/>
      <c r="C39" s="8"/>
      <c r="D39" s="2"/>
      <c r="E39" s="7"/>
      <c r="F39" s="8">
        <f>SUM(F37:F38)</f>
        <v>604.56125731359384</v>
      </c>
      <c r="G39" s="8">
        <f>SUM(G37:G38)</f>
        <v>2945.8343740926562</v>
      </c>
    </row>
    <row r="41" spans="1:7" ht="15.75" thickBot="1" x14ac:dyDescent="0.3">
      <c r="C41" t="s">
        <v>6</v>
      </c>
      <c r="F41" s="9">
        <f>F40+F39</f>
        <v>604.56125731359384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Theresa Griffin</dc:creator>
  <cp:lastModifiedBy>Theresa Griffin</cp:lastModifiedBy>
  <dcterms:created xsi:type="dcterms:W3CDTF">2021-05-10T05:13:31Z</dcterms:created>
  <dcterms:modified xsi:type="dcterms:W3CDTF">2023-04-17T02:20:02Z</dcterms:modified>
</cp:coreProperties>
</file>