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y\Clients\Clients 2018 - 2020\Clients 2018 - 2020\McCarthy Superfund-Pat &amp; Mary\2020\"/>
    </mc:Choice>
  </mc:AlternateContent>
  <xr:revisionPtr revIDLastSave="0" documentId="8_{1F738208-4F2D-49CB-AE47-D05B73EE039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H9" i="1" l="1"/>
  <c r="G9" i="1"/>
  <c r="E16" i="1"/>
  <c r="G16" i="1" s="1"/>
  <c r="G18" i="1" s="1"/>
  <c r="H16" i="1" l="1"/>
  <c r="H18" i="1" s="1"/>
  <c r="G24" i="1" l="1"/>
  <c r="H20" i="1"/>
  <c r="H24" i="1" s="1"/>
  <c r="G21" i="1"/>
  <c r="H21" i="1" l="1"/>
</calcChain>
</file>

<file path=xl/sharedStrings.xml><?xml version="1.0" encoding="utf-8"?>
<sst xmlns="http://schemas.openxmlformats.org/spreadsheetml/2006/main" count="21" uniqueCount="19">
  <si>
    <t>PROFIT ALLOACATION</t>
  </si>
  <si>
    <t>Share of Profits</t>
  </si>
  <si>
    <t>Benefits paid</t>
  </si>
  <si>
    <t>Employee</t>
  </si>
  <si>
    <t>Sub Totals</t>
  </si>
  <si>
    <t>SUB TOTAL</t>
  </si>
  <si>
    <t>TOTAL</t>
  </si>
  <si>
    <t>Opening loan Balance</t>
  </si>
  <si>
    <t>SHARE OF PROFIT</t>
  </si>
  <si>
    <t>Pat</t>
  </si>
  <si>
    <t>Mary</t>
  </si>
  <si>
    <t>Net profit after tax</t>
  </si>
  <si>
    <t>The P &amp; M McCarthy  Superannuation fund</t>
  </si>
  <si>
    <t>EXPENSE ALLOCATION</t>
  </si>
  <si>
    <t>Auditor</t>
  </si>
  <si>
    <t>Investmt</t>
  </si>
  <si>
    <t>Managemt</t>
  </si>
  <si>
    <t>2019 Return</t>
  </si>
  <si>
    <t>Year ended 30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</si>
</sst>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43" fontId="2" fillId="0" borderId="0" xfId="1" applyFont="1"/>
    <xf numFmtId="41" fontId="2" fillId="0" borderId="0" xfId="1" applyNumberFormat="1" applyFont="1"/>
    <xf numFmtId="9" fontId="2" fillId="0" borderId="0" xfId="2" applyFont="1" applyAlignment="1">
      <alignment horizontal="center"/>
    </xf>
    <xf numFmtId="41" fontId="0" fillId="0" borderId="0" xfId="1" applyNumberFormat="1" applyFont="1"/>
    <xf numFmtId="43" fontId="2" fillId="0" borderId="0" xfId="1" applyFont="1" applyAlignment="1">
      <alignment horizontal="center"/>
    </xf>
    <xf numFmtId="43" fontId="0" fillId="0" borderId="1" xfId="1" applyFont="1" applyBorder="1"/>
    <xf numFmtId="43" fontId="3" fillId="0" borderId="0" xfId="1" applyFont="1"/>
    <xf numFmtId="164" fontId="2" fillId="0" borderId="0" xfId="2" applyNumberFormat="1" applyFont="1" applyAlignment="1">
      <alignment horizontal="center"/>
    </xf>
    <xf numFmtId="43" fontId="4" fillId="0" borderId="0" xfId="1" applyFont="1"/>
    <xf numFmtId="43" fontId="5" fillId="2" borderId="0" xfId="1" applyFont="1" applyFill="1"/>
    <xf numFmtId="43" fontId="5" fillId="0" borderId="0" xfId="1" quotePrefix="1" applyFont="1"/>
    <xf numFmtId="43" fontId="5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31"/>
  <sheetViews>
    <sheetView tabSelected="1" workbookViewId="0">
      <selection activeCell="X7" sqref="X7"/>
    </sheetView>
  </sheetViews>
  <sheetFormatPr defaultRowHeight="15" x14ac:dyDescent="0.25"/>
  <cols>
    <col min="1" max="1" width="9.140625" style="1"/>
    <col min="2" max="2" width="9.5703125" style="1" bestFit="1" customWidth="1"/>
    <col min="3" max="3" width="9.140625" style="1"/>
    <col min="4" max="4" width="17.42578125" style="1" customWidth="1"/>
    <col min="5" max="5" width="13" style="1" customWidth="1"/>
    <col min="6" max="6" width="9.5703125" style="1" bestFit="1" customWidth="1"/>
    <col min="7" max="7" width="12" style="1" customWidth="1"/>
    <col min="8" max="8" width="11.85546875" style="1" customWidth="1"/>
    <col min="9" max="12" width="9.140625" style="1"/>
    <col min="13" max="13" width="10.5703125" style="1" bestFit="1" customWidth="1"/>
    <col min="14" max="14" width="9.140625" style="1"/>
    <col min="15" max="15" width="14.28515625" style="1" bestFit="1" customWidth="1"/>
    <col min="16" max="16" width="10.5703125" style="1" bestFit="1" customWidth="1"/>
    <col min="17" max="16384" width="9.140625" style="1"/>
  </cols>
  <sheetData>
    <row r="2" spans="2:16" x14ac:dyDescent="0.25">
      <c r="B2" s="2" t="s">
        <v>12</v>
      </c>
    </row>
    <row r="4" spans="2:16" x14ac:dyDescent="0.25">
      <c r="B4" s="2" t="s">
        <v>18</v>
      </c>
    </row>
    <row r="6" spans="2:16" x14ac:dyDescent="0.25">
      <c r="B6" s="2" t="s">
        <v>0</v>
      </c>
      <c r="O6" s="4"/>
      <c r="P6" s="4"/>
    </row>
    <row r="7" spans="2:16" x14ac:dyDescent="0.25">
      <c r="M7" s="2"/>
      <c r="O7" s="6"/>
      <c r="P7" s="6"/>
    </row>
    <row r="9" spans="2:16" x14ac:dyDescent="0.25">
      <c r="B9" s="3" t="s">
        <v>1</v>
      </c>
      <c r="G9" s="9">
        <f>(G11/(H11+G11))</f>
        <v>0.50000001282129558</v>
      </c>
      <c r="H9" s="9">
        <f>(H11/(G11+H11))</f>
        <v>0.49999998717870442</v>
      </c>
    </row>
    <row r="10" spans="2:16" x14ac:dyDescent="0.25">
      <c r="B10" s="5"/>
      <c r="E10" s="2" t="s">
        <v>6</v>
      </c>
      <c r="G10" s="6" t="s">
        <v>9</v>
      </c>
      <c r="H10" s="6" t="s">
        <v>10</v>
      </c>
    </row>
    <row r="11" spans="2:16" x14ac:dyDescent="0.25">
      <c r="B11" s="5"/>
      <c r="C11" s="11" t="s">
        <v>7</v>
      </c>
      <c r="D11" s="11"/>
      <c r="E11" s="10"/>
      <c r="F11" s="10"/>
      <c r="G11" s="11">
        <v>194988.1</v>
      </c>
      <c r="H11" s="11">
        <v>194988.09</v>
      </c>
    </row>
    <row r="12" spans="2:16" x14ac:dyDescent="0.25">
      <c r="B12" s="5"/>
    </row>
    <row r="13" spans="2:16" x14ac:dyDescent="0.25">
      <c r="B13" s="5"/>
      <c r="C13" s="1" t="s">
        <v>11</v>
      </c>
      <c r="E13" s="1">
        <v>10070.06</v>
      </c>
    </row>
    <row r="14" spans="2:16" x14ac:dyDescent="0.25">
      <c r="B14" s="5"/>
      <c r="C14" s="1" t="s">
        <v>3</v>
      </c>
    </row>
    <row r="15" spans="2:16" x14ac:dyDescent="0.25">
      <c r="B15" s="5"/>
      <c r="C15" s="1" t="s">
        <v>3</v>
      </c>
      <c r="E15" s="7"/>
    </row>
    <row r="16" spans="2:16" x14ac:dyDescent="0.25">
      <c r="B16" s="5"/>
      <c r="E16" s="1">
        <f>SUM(E13:E15)</f>
        <v>10070.06</v>
      </c>
      <c r="G16" s="1">
        <f>E16/2</f>
        <v>5035.03</v>
      </c>
      <c r="H16" s="1">
        <f>E16-G16</f>
        <v>5035.03</v>
      </c>
    </row>
    <row r="17" spans="2:8" x14ac:dyDescent="0.25">
      <c r="B17" s="5"/>
      <c r="C17" s="1" t="s">
        <v>2</v>
      </c>
      <c r="E17" s="1">
        <v>0</v>
      </c>
      <c r="G17" s="7">
        <v>0</v>
      </c>
      <c r="H17" s="7"/>
    </row>
    <row r="18" spans="2:8" x14ac:dyDescent="0.25">
      <c r="B18" s="5"/>
      <c r="C18" s="1" t="s">
        <v>4</v>
      </c>
      <c r="G18" s="1">
        <f>SUM(G10:G17)</f>
        <v>200023.13</v>
      </c>
      <c r="H18" s="1">
        <f>SUM(H10:H17)</f>
        <v>200023.12</v>
      </c>
    </row>
    <row r="19" spans="2:8" x14ac:dyDescent="0.25">
      <c r="B19" s="5"/>
    </row>
    <row r="20" spans="2:8" x14ac:dyDescent="0.25">
      <c r="B20" s="5"/>
      <c r="G20" s="7"/>
      <c r="H20" s="7">
        <f>-G20</f>
        <v>0</v>
      </c>
    </row>
    <row r="21" spans="2:8" x14ac:dyDescent="0.25">
      <c r="B21" s="5"/>
      <c r="C21" s="1" t="s">
        <v>5</v>
      </c>
      <c r="G21" s="1">
        <f>SUM(G18:G20)</f>
        <v>200023.13</v>
      </c>
      <c r="H21" s="1">
        <f>SUM(H18:H20)</f>
        <v>200023.12</v>
      </c>
    </row>
    <row r="22" spans="2:8" x14ac:dyDescent="0.25">
      <c r="B22" s="5"/>
    </row>
    <row r="24" spans="2:8" ht="15.75" x14ac:dyDescent="0.25">
      <c r="B24" s="2"/>
      <c r="C24" s="2" t="s">
        <v>8</v>
      </c>
      <c r="D24" s="2"/>
      <c r="E24" s="2"/>
      <c r="F24" s="2"/>
      <c r="G24" s="8">
        <f>G20+G16</f>
        <v>5035.03</v>
      </c>
      <c r="H24" s="8">
        <f>H20+H16</f>
        <v>5035.03</v>
      </c>
    </row>
    <row r="27" spans="2:8" x14ac:dyDescent="0.25">
      <c r="C27" s="1" t="s">
        <v>13</v>
      </c>
      <c r="E27" s="1" t="s">
        <v>14</v>
      </c>
      <c r="F27" s="1" t="s">
        <v>15</v>
      </c>
      <c r="G27" s="1" t="s">
        <v>16</v>
      </c>
    </row>
    <row r="29" spans="2:8" x14ac:dyDescent="0.25">
      <c r="B29" s="12" t="s">
        <v>17</v>
      </c>
      <c r="C29" s="13"/>
      <c r="D29" s="13"/>
      <c r="E29" s="13">
        <v>330</v>
      </c>
      <c r="F29" s="13">
        <v>2975</v>
      </c>
      <c r="G29" s="13">
        <v>259</v>
      </c>
    </row>
    <row r="31" spans="2:8" x14ac:dyDescent="0.25">
      <c r="B31" s="1" t="s">
        <v>17</v>
      </c>
      <c r="E31" s="1">
        <v>330</v>
      </c>
      <c r="F31" s="1">
        <f>1210+120+1185</f>
        <v>2515</v>
      </c>
      <c r="G31" s="1">
        <v>259</v>
      </c>
    </row>
  </sheetData>
  <printOptions horizontalCentered="1" verticalCentered="1"/>
  <pageMargins left="0.19685039370078741" right="0.19685039370078741" top="0.19685039370078741" bottom="0.19685039370078741" header="0.31496062992125984" footer="3.937007874015748E-2"/>
  <pageSetup paperSize="9" orientation="portrait" horizontalDpi="0" verticalDpi="0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Windows User</cp:lastModifiedBy>
  <cp:lastPrinted>2019-09-05T14:49:18Z</cp:lastPrinted>
  <dcterms:created xsi:type="dcterms:W3CDTF">2013-09-02T01:23:09Z</dcterms:created>
  <dcterms:modified xsi:type="dcterms:W3CDTF">2020-10-08T06:36:17Z</dcterms:modified>
</cp:coreProperties>
</file>