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McIntosh Superannuation Fund\2019\"/>
    </mc:Choice>
  </mc:AlternateContent>
  <xr:revisionPtr revIDLastSave="0" documentId="8_{7872C987-8137-4D45-BE47-0A7B1A2411A7}" xr6:coauthVersionLast="45" xr6:coauthVersionMax="45" xr10:uidLastSave="{00000000-0000-0000-0000-000000000000}"/>
  <bookViews>
    <workbookView xWindow="3660" yWindow="190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H11" i="1"/>
  <c r="I11" i="1"/>
  <c r="J11" i="1"/>
  <c r="G11" i="1"/>
  <c r="G12" i="1"/>
  <c r="D24" i="1"/>
  <c r="I6" i="1"/>
  <c r="I12" i="1" s="1"/>
  <c r="I16" i="1"/>
  <c r="J16" i="1"/>
  <c r="C23" i="1"/>
  <c r="C22" i="1"/>
  <c r="C21" i="1"/>
  <c r="C20" i="1"/>
  <c r="D47" i="1" l="1"/>
  <c r="E8" i="1" s="1"/>
  <c r="F32" i="1" l="1"/>
  <c r="F35" i="1"/>
  <c r="F36" i="1" l="1"/>
  <c r="F34" i="1"/>
  <c r="F33" i="1"/>
  <c r="F31" i="1"/>
  <c r="G29" i="1"/>
  <c r="G37" i="1" s="1"/>
  <c r="E30" i="1"/>
  <c r="E37" i="1" s="1"/>
  <c r="H16" i="1"/>
  <c r="G15" i="1"/>
  <c r="D37" i="1"/>
  <c r="E10" i="1" s="1"/>
  <c r="G6" i="1" l="1"/>
  <c r="J6" i="1"/>
  <c r="J12" i="1" s="1"/>
  <c r="E11" i="1"/>
  <c r="F37" i="1"/>
  <c r="H6" i="1"/>
  <c r="H12" i="1" s="1"/>
  <c r="E14" i="1" l="1"/>
  <c r="H14" i="1" l="1"/>
  <c r="I14" i="1"/>
  <c r="J14" i="1"/>
  <c r="G14" i="1"/>
  <c r="E17" i="1"/>
</calcChain>
</file>

<file path=xl/sharedStrings.xml><?xml version="1.0" encoding="utf-8"?>
<sst xmlns="http://schemas.openxmlformats.org/spreadsheetml/2006/main" count="34" uniqueCount="31">
  <si>
    <t>Share of Profits</t>
  </si>
  <si>
    <t>NET REMAINING</t>
  </si>
  <si>
    <t>Expenses</t>
  </si>
  <si>
    <t>Accy</t>
  </si>
  <si>
    <t>Audit</t>
  </si>
  <si>
    <t>Bank fees</t>
  </si>
  <si>
    <t>Rates</t>
  </si>
  <si>
    <t>R &amp; M</t>
  </si>
  <si>
    <t>Service fees</t>
  </si>
  <si>
    <t>Inves exp</t>
  </si>
  <si>
    <t>Man Exp</t>
  </si>
  <si>
    <t>Opening loan Balance</t>
  </si>
  <si>
    <t>Filing</t>
  </si>
  <si>
    <t>Insurance</t>
  </si>
  <si>
    <t>Don rent/Term deposit</t>
  </si>
  <si>
    <t>Div</t>
  </si>
  <si>
    <t>Trusts</t>
  </si>
  <si>
    <t>Interest</t>
  </si>
  <si>
    <t>Cap Gain</t>
  </si>
  <si>
    <t>Rent</t>
  </si>
  <si>
    <t>Market Value</t>
  </si>
  <si>
    <t>Income for 2019</t>
  </si>
  <si>
    <t>McIntosh Superrannuation Fund</t>
  </si>
  <si>
    <t>Y.E. 30 June 2019</t>
  </si>
  <si>
    <t>Eleanor</t>
  </si>
  <si>
    <t>Erica</t>
  </si>
  <si>
    <t>Glen</t>
  </si>
  <si>
    <t>Nicole</t>
  </si>
  <si>
    <t>Benefits paid Eleanor</t>
  </si>
  <si>
    <t>Benefits paid : -</t>
  </si>
  <si>
    <t>Tax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</si>
</sst>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43" fontId="0" fillId="0" borderId="0" xfId="1" applyFont="1"/>
    <xf numFmtId="41" fontId="2" fillId="0" borderId="0" xfId="1" applyNumberFormat="1" applyFont="1"/>
    <xf numFmtId="41" fontId="0" fillId="0" borderId="0" xfId="1" applyNumberFormat="1" applyFont="1"/>
    <xf numFmtId="43" fontId="0" fillId="0" borderId="1" xfId="1" applyFont="1" applyBorder="1"/>
    <xf numFmtId="43" fontId="0" fillId="0" borderId="2" xfId="1" applyFont="1" applyBorder="1"/>
    <xf numFmtId="43" fontId="2" fillId="0" borderId="0" xfId="1" applyFont="1"/>
    <xf numFmtId="43" fontId="0" fillId="0" borderId="3" xfId="1" applyFont="1" applyBorder="1"/>
    <xf numFmtId="43" fontId="2" fillId="0" borderId="0" xfId="1" applyFont="1" applyAlignment="1">
      <alignment horizontal="center"/>
    </xf>
    <xf numFmtId="43" fontId="0" fillId="0" borderId="3" xfId="1" applyFont="1" applyFill="1" applyBorder="1"/>
    <xf numFmtId="43" fontId="0" fillId="2" borderId="0" xfId="1" applyFont="1" applyFill="1"/>
    <xf numFmtId="43" fontId="0" fillId="2" borderId="1" xfId="1" applyFont="1" applyFill="1" applyBorder="1"/>
    <xf numFmtId="43" fontId="0" fillId="2" borderId="2" xfId="1" applyFont="1" applyFill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48"/>
  <sheetViews>
    <sheetView tabSelected="1" topLeftCell="B1" workbookViewId="0">
      <selection activeCell="G17" sqref="G17:J17"/>
    </sheetView>
  </sheetViews>
  <sheetFormatPr defaultRowHeight="15" x14ac:dyDescent="0.25"/>
  <cols>
    <col min="1" max="1" width="12.28515625" style="1" customWidth="1"/>
    <col min="2" max="2" width="9.140625" style="3"/>
    <col min="3" max="3" width="13.5703125" style="1" customWidth="1"/>
    <col min="4" max="4" width="13.140625" style="1" customWidth="1"/>
    <col min="5" max="5" width="12.5703125" style="1" customWidth="1"/>
    <col min="6" max="6" width="12.85546875" style="1" customWidth="1"/>
    <col min="7" max="7" width="12.140625" style="1" customWidth="1"/>
    <col min="8" max="8" width="11.42578125" style="1" customWidth="1"/>
    <col min="9" max="9" width="10.7109375" style="1" customWidth="1"/>
    <col min="10" max="10" width="11.42578125" style="1" customWidth="1"/>
    <col min="11" max="11" width="10.5703125" style="1" bestFit="1" customWidth="1"/>
    <col min="12" max="12" width="11.85546875" style="1" customWidth="1"/>
    <col min="13" max="16384" width="9.140625" style="1"/>
  </cols>
  <sheetData>
    <row r="2" spans="2:10" x14ac:dyDescent="0.25">
      <c r="B2" s="2" t="s">
        <v>22</v>
      </c>
    </row>
    <row r="4" spans="2:10" x14ac:dyDescent="0.25">
      <c r="B4" s="2" t="s">
        <v>23</v>
      </c>
    </row>
    <row r="5" spans="2:10" x14ac:dyDescent="0.25">
      <c r="G5" s="1">
        <v>3</v>
      </c>
      <c r="H5" s="1">
        <v>4</v>
      </c>
      <c r="I5" s="1">
        <v>2</v>
      </c>
      <c r="J5" s="1">
        <v>1</v>
      </c>
    </row>
    <row r="6" spans="2:10" x14ac:dyDescent="0.25">
      <c r="B6" s="2" t="s">
        <v>0</v>
      </c>
      <c r="G6" s="13">
        <f>D20/D24</f>
        <v>0.92591519784432152</v>
      </c>
      <c r="H6" s="13">
        <f>D21/D24</f>
        <v>5.2993023787486319E-2</v>
      </c>
      <c r="I6" s="13">
        <f>D22/D24</f>
        <v>7.2470040907284964E-3</v>
      </c>
      <c r="J6" s="13">
        <f>D23/D24</f>
        <v>1.3844774277463704E-2</v>
      </c>
    </row>
    <row r="7" spans="2:10" x14ac:dyDescent="0.25">
      <c r="G7" s="8" t="s">
        <v>24</v>
      </c>
      <c r="H7" s="8" t="s">
        <v>25</v>
      </c>
      <c r="I7" s="6" t="s">
        <v>26</v>
      </c>
      <c r="J7" s="6" t="s">
        <v>27</v>
      </c>
    </row>
    <row r="8" spans="2:10" x14ac:dyDescent="0.25">
      <c r="C8" s="1" t="s">
        <v>21</v>
      </c>
      <c r="E8" s="1">
        <f>D47</f>
        <v>45817.04</v>
      </c>
    </row>
    <row r="9" spans="2:10" x14ac:dyDescent="0.25">
      <c r="E9" s="1">
        <v>0</v>
      </c>
    </row>
    <row r="10" spans="2:10" x14ac:dyDescent="0.25">
      <c r="C10" s="1" t="s">
        <v>2</v>
      </c>
      <c r="E10" s="9">
        <f>D37</f>
        <v>1970</v>
      </c>
    </row>
    <row r="11" spans="2:10" x14ac:dyDescent="0.25">
      <c r="E11" s="10">
        <f>E8-E10+E9</f>
        <v>43847.040000000001</v>
      </c>
      <c r="G11" s="1">
        <f>ROUND(($E11*G6),2)</f>
        <v>40598.639999999999</v>
      </c>
      <c r="H11" s="1">
        <f t="shared" ref="H11:J11" si="0">ROUND(($E11*H6),2)</f>
        <v>2323.59</v>
      </c>
      <c r="I11" s="1">
        <f t="shared" si="0"/>
        <v>317.76</v>
      </c>
      <c r="J11" s="1">
        <f t="shared" si="0"/>
        <v>607.04999999999995</v>
      </c>
    </row>
    <row r="12" spans="2:10" x14ac:dyDescent="0.25">
      <c r="C12" s="1" t="s">
        <v>30</v>
      </c>
      <c r="E12" s="1">
        <v>-510.9</v>
      </c>
      <c r="G12" s="1">
        <f>ROUND(($E12*G6),2)-0.01</f>
        <v>-473.06</v>
      </c>
      <c r="H12" s="1">
        <f t="shared" ref="H12:J12" si="1">ROUND(($E12*H6),2)</f>
        <v>-27.07</v>
      </c>
      <c r="I12" s="1">
        <f t="shared" si="1"/>
        <v>-3.7</v>
      </c>
      <c r="J12" s="1">
        <f t="shared" si="1"/>
        <v>-7.07</v>
      </c>
    </row>
    <row r="13" spans="2:10" x14ac:dyDescent="0.25">
      <c r="C13" s="1" t="s">
        <v>14</v>
      </c>
      <c r="E13" s="7"/>
    </row>
    <row r="14" spans="2:10" x14ac:dyDescent="0.25">
      <c r="C14" s="1" t="s">
        <v>1</v>
      </c>
      <c r="E14" s="1">
        <f>SUM(E11:E13)</f>
        <v>43336.14</v>
      </c>
      <c r="G14" s="1">
        <f>ROUND(($E14*G6),2)</f>
        <v>40125.589999999997</v>
      </c>
      <c r="H14" s="1">
        <f t="shared" ref="H14:J14" si="2">ROUND(($E14*H6),2)</f>
        <v>2296.5100000000002</v>
      </c>
      <c r="I14" s="1">
        <f t="shared" si="2"/>
        <v>314.06</v>
      </c>
      <c r="J14" s="1">
        <f t="shared" si="2"/>
        <v>599.98</v>
      </c>
    </row>
    <row r="15" spans="2:10" x14ac:dyDescent="0.25">
      <c r="C15" s="1" t="s">
        <v>28</v>
      </c>
      <c r="E15" s="1">
        <v>-41740</v>
      </c>
      <c r="G15" s="1">
        <f>E15</f>
        <v>-41740</v>
      </c>
    </row>
    <row r="16" spans="2:10" x14ac:dyDescent="0.25">
      <c r="C16" s="1" t="s">
        <v>29</v>
      </c>
      <c r="E16" s="1">
        <v>0</v>
      </c>
      <c r="H16" s="1">
        <f>E16</f>
        <v>0</v>
      </c>
      <c r="I16" s="1">
        <f t="shared" ref="I16:J16" si="3">F16</f>
        <v>0</v>
      </c>
      <c r="J16" s="1">
        <f t="shared" si="3"/>
        <v>0</v>
      </c>
    </row>
    <row r="17" spans="3:10" ht="15.75" thickBot="1" x14ac:dyDescent="0.3">
      <c r="E17" s="11">
        <f>SUM(E14:E16)</f>
        <v>1596.1399999999994</v>
      </c>
      <c r="G17" s="12">
        <f>SUM(G14:G16)</f>
        <v>-1614.4100000000035</v>
      </c>
      <c r="H17" s="12">
        <f t="shared" ref="H17:J17" si="4">SUM(H14:H16)</f>
        <v>2296.5100000000002</v>
      </c>
      <c r="I17" s="12">
        <f t="shared" si="4"/>
        <v>314.06</v>
      </c>
      <c r="J17" s="12">
        <f t="shared" si="4"/>
        <v>599.98</v>
      </c>
    </row>
    <row r="18" spans="3:10" ht="15.75" thickTop="1" x14ac:dyDescent="0.25"/>
    <row r="19" spans="3:10" x14ac:dyDescent="0.25">
      <c r="C19" s="6" t="s">
        <v>11</v>
      </c>
    </row>
    <row r="20" spans="3:10" x14ac:dyDescent="0.25">
      <c r="C20" s="1" t="str">
        <f>G7</f>
        <v>Eleanor</v>
      </c>
      <c r="D20" s="1">
        <v>834307</v>
      </c>
    </row>
    <row r="21" spans="3:10" x14ac:dyDescent="0.25">
      <c r="C21" s="1" t="str">
        <f>H7</f>
        <v>Erica</v>
      </c>
      <c r="D21" s="1">
        <v>47750</v>
      </c>
    </row>
    <row r="22" spans="3:10" x14ac:dyDescent="0.25">
      <c r="C22" s="1" t="str">
        <f>I7</f>
        <v>Glen</v>
      </c>
      <c r="D22" s="1">
        <v>6530</v>
      </c>
    </row>
    <row r="23" spans="3:10" x14ac:dyDescent="0.25">
      <c r="C23" s="1" t="str">
        <f>J7</f>
        <v>Nicole</v>
      </c>
      <c r="D23" s="1">
        <v>12475</v>
      </c>
    </row>
    <row r="24" spans="3:10" ht="15.75" thickBot="1" x14ac:dyDescent="0.3">
      <c r="D24" s="4">
        <f>SUM(D20:D23)</f>
        <v>901062</v>
      </c>
    </row>
    <row r="25" spans="3:10" ht="15.75" thickTop="1" x14ac:dyDescent="0.25"/>
    <row r="27" spans="3:10" x14ac:dyDescent="0.25">
      <c r="C27" s="6" t="s">
        <v>2</v>
      </c>
      <c r="E27" s="1" t="s">
        <v>4</v>
      </c>
      <c r="F27" s="1" t="s">
        <v>9</v>
      </c>
      <c r="G27" s="1" t="s">
        <v>10</v>
      </c>
    </row>
    <row r="29" spans="3:10" x14ac:dyDescent="0.25">
      <c r="C29" s="1" t="s">
        <v>3</v>
      </c>
      <c r="D29" s="1">
        <v>990</v>
      </c>
      <c r="G29" s="1">
        <f>D29</f>
        <v>990</v>
      </c>
    </row>
    <row r="30" spans="3:10" x14ac:dyDescent="0.25">
      <c r="C30" s="1" t="s">
        <v>4</v>
      </c>
      <c r="D30" s="1">
        <v>462</v>
      </c>
      <c r="E30" s="1">
        <f>D30</f>
        <v>462</v>
      </c>
    </row>
    <row r="31" spans="3:10" x14ac:dyDescent="0.25">
      <c r="C31" s="1" t="s">
        <v>5</v>
      </c>
      <c r="F31" s="1">
        <f t="shared" ref="F31:F36" si="5">D31</f>
        <v>0</v>
      </c>
    </row>
    <row r="32" spans="3:10" x14ac:dyDescent="0.25">
      <c r="C32" s="1" t="s">
        <v>12</v>
      </c>
      <c r="D32" s="1">
        <v>518</v>
      </c>
      <c r="F32" s="1">
        <f t="shared" si="5"/>
        <v>518</v>
      </c>
    </row>
    <row r="33" spans="3:7" x14ac:dyDescent="0.25">
      <c r="C33" s="1" t="s">
        <v>6</v>
      </c>
      <c r="F33" s="1">
        <f t="shared" si="5"/>
        <v>0</v>
      </c>
    </row>
    <row r="34" spans="3:7" x14ac:dyDescent="0.25">
      <c r="C34" s="1" t="s">
        <v>7</v>
      </c>
      <c r="F34" s="1">
        <f t="shared" si="5"/>
        <v>0</v>
      </c>
    </row>
    <row r="35" spans="3:7" x14ac:dyDescent="0.25">
      <c r="C35" s="1" t="s">
        <v>8</v>
      </c>
      <c r="F35" s="1">
        <f t="shared" si="5"/>
        <v>0</v>
      </c>
    </row>
    <row r="36" spans="3:7" x14ac:dyDescent="0.25">
      <c r="C36" s="1" t="s">
        <v>13</v>
      </c>
      <c r="F36" s="1">
        <f t="shared" si="5"/>
        <v>0</v>
      </c>
    </row>
    <row r="37" spans="3:7" ht="15.75" thickBot="1" x14ac:dyDescent="0.3">
      <c r="D37" s="4">
        <f>SUM(D29:D36)</f>
        <v>1970</v>
      </c>
      <c r="E37" s="5">
        <f>SUM(E29:E36)</f>
        <v>462</v>
      </c>
      <c r="F37" s="5">
        <f t="shared" ref="F37:G37" si="6">SUM(F29:F36)</f>
        <v>518</v>
      </c>
      <c r="G37" s="5">
        <f t="shared" si="6"/>
        <v>990</v>
      </c>
    </row>
    <row r="38" spans="3:7" ht="15.75" thickTop="1" x14ac:dyDescent="0.25"/>
    <row r="40" spans="3:7" x14ac:dyDescent="0.25">
      <c r="C40" s="1" t="s">
        <v>15</v>
      </c>
    </row>
    <row r="41" spans="3:7" x14ac:dyDescent="0.25">
      <c r="C41" s="1" t="s">
        <v>15</v>
      </c>
    </row>
    <row r="42" spans="3:7" x14ac:dyDescent="0.25">
      <c r="C42" s="1" t="s">
        <v>16</v>
      </c>
    </row>
    <row r="43" spans="3:7" x14ac:dyDescent="0.25">
      <c r="C43" s="1" t="s">
        <v>17</v>
      </c>
      <c r="D43" s="1">
        <v>45817.04</v>
      </c>
    </row>
    <row r="44" spans="3:7" x14ac:dyDescent="0.25">
      <c r="C44" s="1" t="s">
        <v>18</v>
      </c>
    </row>
    <row r="45" spans="3:7" x14ac:dyDescent="0.25">
      <c r="C45" s="1" t="s">
        <v>19</v>
      </c>
    </row>
    <row r="46" spans="3:7" x14ac:dyDescent="0.25">
      <c r="C46" s="1" t="s">
        <v>20</v>
      </c>
    </row>
    <row r="47" spans="3:7" ht="15.75" thickBot="1" x14ac:dyDescent="0.3">
      <c r="D47" s="4">
        <f>SUM(D39:D46)</f>
        <v>45817.04</v>
      </c>
    </row>
    <row r="48" spans="3:7" ht="15.75" thickTop="1" x14ac:dyDescent="0.25"/>
  </sheetData>
  <pageMargins left="0.19685039370078741" right="0.19685039370078741" top="0.19685039370078741" bottom="0.39370078740157483" header="0.31496062992125984" footer="3.937007874015748E-2"/>
  <pageSetup paperSize="9" scale="89" orientation="portrait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Windows User</cp:lastModifiedBy>
  <cp:lastPrinted>2014-01-23T09:02:36Z</cp:lastPrinted>
  <dcterms:created xsi:type="dcterms:W3CDTF">2011-09-24T02:49:51Z</dcterms:created>
  <dcterms:modified xsi:type="dcterms:W3CDTF">2020-08-23T10:11:28Z</dcterms:modified>
</cp:coreProperties>
</file>