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L:\HFB Super\HFB.SuperClients\H\HUTP\2020\Workpapers\6. Members\"/>
    </mc:Choice>
  </mc:AlternateContent>
  <xr:revisionPtr revIDLastSave="0" documentId="8_{F67612BF-F5E3-4C7D-A685-ADE27838B7E8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4" i="1" l="1"/>
  <c r="O13" i="1"/>
  <c r="M14" i="1"/>
  <c r="M13" i="1"/>
  <c r="O9" i="1"/>
  <c r="F18" i="1"/>
  <c r="D18" i="1"/>
  <c r="F21" i="1" l="1"/>
  <c r="F17" i="1"/>
  <c r="F8" i="1"/>
  <c r="D8" i="1" l="1"/>
  <c r="D17" i="1" l="1"/>
  <c r="D21" i="1" l="1"/>
</calcChain>
</file>

<file path=xl/sharedStrings.xml><?xml version="1.0" encoding="utf-8"?>
<sst xmlns="http://schemas.openxmlformats.org/spreadsheetml/2006/main" count="20" uniqueCount="20">
  <si>
    <t>Member Name:</t>
  </si>
  <si>
    <t>Date of Birth:</t>
  </si>
  <si>
    <t>Member Balance:</t>
  </si>
  <si>
    <t>Percentage Factor:</t>
  </si>
  <si>
    <t>Minimum Pension:</t>
  </si>
  <si>
    <t>Pension Date:</t>
  </si>
  <si>
    <t>Maximum Pension:</t>
  </si>
  <si>
    <t>Age as at 01/07/2018:</t>
  </si>
  <si>
    <t>Minimum Pension Calculation 2019/20 Financial Year</t>
  </si>
  <si>
    <t>Phillip Hutchings</t>
  </si>
  <si>
    <t>Suzanne Evans</t>
  </si>
  <si>
    <t>50% COVID reduced:</t>
  </si>
  <si>
    <t>Rounded</t>
  </si>
  <si>
    <t>Members wish to split pension payments in proportion to opening member balances</t>
  </si>
  <si>
    <t>Less lump sums pd July/Aug to Phil</t>
  </si>
  <si>
    <t>Total withdrawals</t>
  </si>
  <si>
    <t>Pension payments</t>
  </si>
  <si>
    <t>Phil</t>
  </si>
  <si>
    <t>Alloc of pension:</t>
  </si>
  <si>
    <t>Suzanne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</si>
</sst>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6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2" fontId="0" fillId="0" borderId="0" xfId="0" applyNumberFormat="1"/>
    <xf numFmtId="0" fontId="2" fillId="0" borderId="0" xfId="0" applyFont="1"/>
    <xf numFmtId="0" fontId="0" fillId="2" borderId="0" xfId="0" applyFill="1"/>
    <xf numFmtId="14" fontId="0" fillId="2" borderId="0" xfId="0" applyNumberFormat="1" applyFill="1"/>
    <xf numFmtId="44" fontId="0" fillId="2" borderId="0" xfId="1" applyFont="1" applyFill="1"/>
    <xf numFmtId="44" fontId="0" fillId="0" borderId="0" xfId="0" applyNumberFormat="1" applyFill="1"/>
    <xf numFmtId="0" fontId="0" fillId="0" borderId="0" xfId="0" applyFill="1"/>
    <xf numFmtId="164" fontId="0" fillId="2" borderId="0" xfId="2" applyNumberFormat="1" applyFont="1" applyFill="1"/>
    <xf numFmtId="164" fontId="0" fillId="0" borderId="0" xfId="0" applyNumberFormat="1"/>
    <xf numFmtId="0" fontId="3" fillId="0" borderId="0" xfId="0" applyFont="1"/>
    <xf numFmtId="44" fontId="3" fillId="0" borderId="0" xfId="0" applyNumberFormat="1" applyFont="1" applyFill="1"/>
    <xf numFmtId="0" fontId="4" fillId="0" borderId="0" xfId="0" applyFont="1"/>
    <xf numFmtId="44" fontId="4" fillId="0" borderId="0" xfId="0" applyNumberFormat="1" applyFont="1" applyFill="1"/>
    <xf numFmtId="166" fontId="0" fillId="0" borderId="0" xfId="3" applyNumberFormat="1" applyFont="1"/>
    <xf numFmtId="166" fontId="0" fillId="0" borderId="0" xfId="0" applyNumberFormat="1"/>
    <xf numFmtId="10" fontId="0" fillId="0" borderId="0" xfId="2" applyNumberFormat="1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23</xdr:row>
      <xdr:rowOff>9526</xdr:rowOff>
    </xdr:from>
    <xdr:to>
      <xdr:col>15</xdr:col>
      <xdr:colOff>110696</xdr:colOff>
      <xdr:row>46</xdr:row>
      <xdr:rowOff>47626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A4531F1-4491-422B-A6C5-866C3668B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0976" y="4057651"/>
          <a:ext cx="10731070" cy="441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21"/>
  <sheetViews>
    <sheetView tabSelected="1" workbookViewId="0">
      <selection activeCell="S13" sqref="R13:S13"/>
    </sheetView>
  </sheetViews>
  <sheetFormatPr defaultRowHeight="15" x14ac:dyDescent="0.25"/>
  <cols>
    <col min="3" max="3" width="10.85546875" customWidth="1"/>
    <col min="4" max="4" width="18.5703125" customWidth="1"/>
    <col min="6" max="6" width="21.42578125" customWidth="1"/>
    <col min="12" max="12" width="10.5703125" bestFit="1" customWidth="1"/>
  </cols>
  <sheetData>
    <row r="2" spans="2:15" ht="18.75" x14ac:dyDescent="0.3">
      <c r="B2" s="3" t="s">
        <v>8</v>
      </c>
    </row>
    <row r="3" spans="2:15" x14ac:dyDescent="0.25">
      <c r="F3" s="8"/>
    </row>
    <row r="4" spans="2:15" x14ac:dyDescent="0.25">
      <c r="F4" s="8"/>
    </row>
    <row r="5" spans="2:15" x14ac:dyDescent="0.25">
      <c r="F5" s="8"/>
    </row>
    <row r="6" spans="2:15" x14ac:dyDescent="0.25">
      <c r="B6" t="s">
        <v>0</v>
      </c>
      <c r="D6" s="4" t="s">
        <v>9</v>
      </c>
      <c r="F6" s="4" t="s">
        <v>10</v>
      </c>
      <c r="I6" t="s">
        <v>13</v>
      </c>
    </row>
    <row r="7" spans="2:15" x14ac:dyDescent="0.25">
      <c r="B7" t="s">
        <v>1</v>
      </c>
      <c r="D7" s="5">
        <v>20343</v>
      </c>
      <c r="F7" s="5">
        <v>20229</v>
      </c>
    </row>
    <row r="8" spans="2:15" x14ac:dyDescent="0.25">
      <c r="B8" t="s">
        <v>7</v>
      </c>
      <c r="D8" s="2">
        <f>(D11-D7)/365.25</f>
        <v>63.802874743326491</v>
      </c>
      <c r="F8" s="2">
        <f>(F11-F7)/365.25</f>
        <v>64.114989733059545</v>
      </c>
      <c r="I8" t="s">
        <v>14</v>
      </c>
      <c r="O8" s="15">
        <v>20000</v>
      </c>
    </row>
    <row r="9" spans="2:15" x14ac:dyDescent="0.25">
      <c r="I9" t="s">
        <v>16</v>
      </c>
      <c r="L9" s="15"/>
      <c r="O9" s="16">
        <f>+O10-O8</f>
        <v>78264</v>
      </c>
    </row>
    <row r="10" spans="2:15" x14ac:dyDescent="0.25">
      <c r="I10" t="s">
        <v>15</v>
      </c>
      <c r="O10" s="15">
        <v>98264</v>
      </c>
    </row>
    <row r="11" spans="2:15" x14ac:dyDescent="0.25">
      <c r="B11" t="s">
        <v>5</v>
      </c>
      <c r="D11" s="1">
        <v>43647</v>
      </c>
      <c r="F11" s="1">
        <v>43647</v>
      </c>
    </row>
    <row r="12" spans="2:15" x14ac:dyDescent="0.25">
      <c r="I12" t="s">
        <v>18</v>
      </c>
      <c r="L12" s="15"/>
    </row>
    <row r="13" spans="2:15" x14ac:dyDescent="0.25">
      <c r="B13" t="s">
        <v>2</v>
      </c>
      <c r="D13" s="6">
        <v>715360.99</v>
      </c>
      <c r="F13" s="6">
        <v>289090.2</v>
      </c>
      <c r="J13" t="s">
        <v>17</v>
      </c>
      <c r="L13" s="15"/>
      <c r="M13" s="17">
        <f>+(D13/(D13+F13))</f>
        <v>0.71219089301890326</v>
      </c>
      <c r="O13" s="16">
        <f>+M13*O15</f>
        <v>55738.908051231447</v>
      </c>
    </row>
    <row r="14" spans="2:15" x14ac:dyDescent="0.25">
      <c r="J14" t="s">
        <v>19</v>
      </c>
      <c r="M14" s="17">
        <f>+F13/(D13+F13)</f>
        <v>0.28780910698109685</v>
      </c>
      <c r="O14" s="16">
        <f>+M14*O15</f>
        <v>22525.091948768564</v>
      </c>
    </row>
    <row r="15" spans="2:15" x14ac:dyDescent="0.25">
      <c r="B15" t="s">
        <v>3</v>
      </c>
      <c r="D15" s="9">
        <v>0.04</v>
      </c>
      <c r="E15" s="10"/>
      <c r="F15" s="9">
        <v>0.04</v>
      </c>
      <c r="O15" s="16">
        <v>78264</v>
      </c>
    </row>
    <row r="17" spans="2:6" x14ac:dyDescent="0.25">
      <c r="B17" t="s">
        <v>4</v>
      </c>
      <c r="D17" s="7">
        <f>D13*D15</f>
        <v>28614.439600000002</v>
      </c>
      <c r="F17" s="7">
        <f>F13*F15</f>
        <v>11563.608</v>
      </c>
    </row>
    <row r="18" spans="2:6" s="11" customFormat="1" x14ac:dyDescent="0.25">
      <c r="B18" s="11" t="s">
        <v>11</v>
      </c>
      <c r="D18" s="12">
        <f>+D17/2</f>
        <v>14307.219800000001</v>
      </c>
      <c r="F18" s="12">
        <f>+F17/2</f>
        <v>5781.8040000000001</v>
      </c>
    </row>
    <row r="19" spans="2:6" s="13" customFormat="1" x14ac:dyDescent="0.25">
      <c r="B19" s="13" t="s">
        <v>12</v>
      </c>
      <c r="D19" s="14">
        <v>14310</v>
      </c>
      <c r="F19" s="14">
        <v>5780</v>
      </c>
    </row>
    <row r="21" spans="2:6" x14ac:dyDescent="0.25">
      <c r="B21" t="s">
        <v>6</v>
      </c>
      <c r="D21" s="7">
        <f>D13*0.1</f>
        <v>71536.099000000002</v>
      </c>
      <c r="F21" s="7">
        <f>F13*0.1</f>
        <v>28909.020000000004</v>
      </c>
    </row>
  </sheetData>
  <pageMargins left="0.7" right="0.7" top="0.75" bottom="0.75" header="0.3" footer="0.3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Smith</dc:creator>
  <cp:lastModifiedBy>Danielle Barrow</cp:lastModifiedBy>
  <cp:lastPrinted>2018-06-19T03:06:32Z</cp:lastPrinted>
  <dcterms:created xsi:type="dcterms:W3CDTF">2016-11-09T22:19:51Z</dcterms:created>
  <dcterms:modified xsi:type="dcterms:W3CDTF">2020-12-09T06:46:21Z</dcterms:modified>
</cp:coreProperties>
</file>