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Clients\Dow John &amp; Carol\JACDOW SMSF\Minutes\2022\"/>
    </mc:Choice>
  </mc:AlternateContent>
  <xr:revisionPtr revIDLastSave="0" documentId="13_ncr:1_{1994623B-6C53-47E8-9933-DB3DEACB2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rol Dow" sheetId="1" r:id="rId1"/>
  </sheets>
  <definedNames>
    <definedName name="_xlnm.Print_Area" localSheetId="0">'Carol Dow'!$A$2:$K$77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J57" i="1"/>
  <c r="J29" i="1"/>
  <c r="J41" i="1" s="1"/>
  <c r="J59" i="1" l="1"/>
  <c r="I15" i="1" s="1"/>
  <c r="D27" i="1" l="1"/>
  <c r="D37" i="1" s="1"/>
  <c r="D40" i="1" s="1"/>
  <c r="D33" i="1" s="1"/>
  <c r="I14" i="1"/>
</calcChain>
</file>

<file path=xl/sharedStrings.xml><?xml version="1.0" encoding="utf-8"?>
<sst xmlns="http://schemas.openxmlformats.org/spreadsheetml/2006/main" count="77" uniqueCount="74">
  <si>
    <t>MEMBERS STATEMENT</t>
  </si>
  <si>
    <t>Your Details</t>
  </si>
  <si>
    <t>Accumulation</t>
  </si>
  <si>
    <t>Preserved</t>
  </si>
  <si>
    <t>Restricted Non Preserved</t>
  </si>
  <si>
    <t>Unrestricted Non Preserved</t>
  </si>
  <si>
    <t>Employer Contributions</t>
  </si>
  <si>
    <t>Age:</t>
  </si>
  <si>
    <t>Date of Birth:</t>
  </si>
  <si>
    <t>Tax File Number:</t>
  </si>
  <si>
    <t>Date Joined Fund:</t>
  </si>
  <si>
    <t>Service Period Start Date:</t>
  </si>
  <si>
    <t>Date Left Fund:</t>
  </si>
  <si>
    <t>Member Code:</t>
  </si>
  <si>
    <t>Account Start Date:</t>
  </si>
  <si>
    <t>Account Type:</t>
  </si>
  <si>
    <t>Account Description:</t>
  </si>
  <si>
    <t>Nominated Beneficiaries:</t>
  </si>
  <si>
    <t>Vested Benefits:</t>
  </si>
  <si>
    <t>Total Death Benefit:</t>
  </si>
  <si>
    <t>Current Salary:</t>
  </si>
  <si>
    <t>Previous Salary:</t>
  </si>
  <si>
    <t>Disability Benefit:</t>
  </si>
  <si>
    <t xml:space="preserve">Your Balance </t>
  </si>
  <si>
    <t>Total Benefits:</t>
  </si>
  <si>
    <t>$</t>
  </si>
  <si>
    <t>Preservation Components</t>
  </si>
  <si>
    <t>Tax Components</t>
  </si>
  <si>
    <t>Tax Free</t>
  </si>
  <si>
    <t>Taxable</t>
  </si>
  <si>
    <t>Your Detailed Account Summary</t>
  </si>
  <si>
    <t>This Year</t>
  </si>
  <si>
    <t>Last Year</t>
  </si>
  <si>
    <t>Increases to Member account during the period</t>
  </si>
  <si>
    <t>Personal Contributions (concessional)</t>
  </si>
  <si>
    <t>Personal Contributions (non concessional)</t>
  </si>
  <si>
    <t>Government Co-Contributions</t>
  </si>
  <si>
    <t>Other Contributions</t>
  </si>
  <si>
    <t>Proceeds of Insurance Policies</t>
  </si>
  <si>
    <t>Transfers In</t>
  </si>
  <si>
    <t>Net Earnings</t>
  </si>
  <si>
    <t>Internal Transfer In</t>
  </si>
  <si>
    <t>Decreases to Member account during the period</t>
  </si>
  <si>
    <t>Pensions paid</t>
  </si>
  <si>
    <t>Contributions Tax</t>
  </si>
  <si>
    <t>Income Tax</t>
  </si>
  <si>
    <t>No TFN Excess Contibrubtions Tax</t>
  </si>
  <si>
    <t>Excess Contributions Tax</t>
  </si>
  <si>
    <t>Refund Excess Contributions</t>
  </si>
  <si>
    <t>Division 293 Tax</t>
  </si>
  <si>
    <t>Insurance Premiums Paid</t>
  </si>
  <si>
    <t>Management Fees</t>
  </si>
  <si>
    <t>Member Expenses</t>
  </si>
  <si>
    <t>Benefits Paid/Transfers Out</t>
  </si>
  <si>
    <t>Superannuation Surcharge Tax</t>
  </si>
  <si>
    <t>Internal Transfer Out</t>
  </si>
  <si>
    <t>Trustee's Disclaimer</t>
  </si>
  <si>
    <t>This statement has been prepared by the Trustee for the member whose name appears at the top of this statement. Every effort</t>
  </si>
  <si>
    <t>has been made by the Trustee to ensure the accuracy and completeness of this Statement. The Trustee does not accept any</t>
  </si>
  <si>
    <t>liability for any error, omission or misprint. All amounts shown in relation to benefits do not take into account any amounts</t>
  </si>
  <si>
    <t>which may be withheld to satisfy the requirements imposed by the Income Tax Assessment Act 1936.</t>
  </si>
  <si>
    <t>Signed by all the trustees of the fund</t>
  </si>
  <si>
    <t>______________________________________________</t>
  </si>
  <si>
    <t>Provided</t>
  </si>
  <si>
    <t>N/A</t>
  </si>
  <si>
    <t>TOTAL Increases</t>
  </si>
  <si>
    <t>Total Decreases</t>
  </si>
  <si>
    <t>TRUSTEE</t>
  </si>
  <si>
    <t>JACDOW SUPERANNUATION FUND</t>
  </si>
  <si>
    <t>3 Wickerson Way</t>
  </si>
  <si>
    <t>Bulgarra, WA, 6714</t>
  </si>
  <si>
    <t>Carol Dow</t>
  </si>
  <si>
    <t>Opening balance at 01/07/2021</t>
  </si>
  <si>
    <t>Closing balance at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</si>
</sst>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2" fillId="0" borderId="0" xfId="0" applyFont="1"/>
    <xf numFmtId="0" fontId="0" fillId="0" borderId="0" xfId="0" applyAlignment="1">
      <alignment wrapText="1"/>
    </xf>
    <xf numFmtId="6" fontId="0" fillId="0" borderId="1" xfId="0" applyNumberForma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0" fillId="0" borderId="0" xfId="0" applyNumberFormat="1"/>
    <xf numFmtId="0" fontId="3" fillId="0" borderId="0" xfId="0" applyFont="1"/>
    <xf numFmtId="6" fontId="1" fillId="0" borderId="0" xfId="0" applyNumberFormat="1" applyFont="1"/>
    <xf numFmtId="0" fontId="6" fillId="0" borderId="0" xfId="0" applyFont="1"/>
    <xf numFmtId="0" fontId="8" fillId="0" borderId="0" xfId="0" applyFont="1"/>
    <xf numFmtId="1" fontId="4" fillId="0" borderId="0" xfId="0" applyNumberFormat="1" applyFont="1"/>
    <xf numFmtId="44" fontId="6" fillId="0" borderId="0" xfId="0" applyNumberFormat="1" applyFont="1" applyAlignment="1">
      <alignment horizontal="left"/>
    </xf>
    <xf numFmtId="44" fontId="5" fillId="0" borderId="0" xfId="0" applyNumberFormat="1" applyFont="1" applyAlignment="1">
      <alignment horizontal="left"/>
    </xf>
    <xf numFmtId="44" fontId="0" fillId="0" borderId="1" xfId="0" applyNumberFormat="1" applyBorder="1"/>
    <xf numFmtId="44" fontId="1" fillId="0" borderId="0" xfId="0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6" fillId="0" borderId="3" xfId="0" applyFont="1" applyBorder="1"/>
    <xf numFmtId="0" fontId="7" fillId="0" borderId="4" xfId="0" applyFont="1" applyBorder="1"/>
    <xf numFmtId="6" fontId="0" fillId="0" borderId="4" xfId="0" applyNumberFormat="1" applyBorder="1"/>
    <xf numFmtId="0" fontId="0" fillId="0" borderId="5" xfId="0" applyBorder="1"/>
    <xf numFmtId="44" fontId="0" fillId="0" borderId="6" xfId="0" applyNumberFormat="1" applyBorder="1" applyAlignment="1">
      <alignment horizontal="center"/>
    </xf>
    <xf numFmtId="0" fontId="4" fillId="0" borderId="5" xfId="0" applyFont="1" applyBorder="1"/>
    <xf numFmtId="1" fontId="8" fillId="0" borderId="5" xfId="0" applyNumberFormat="1" applyFont="1" applyBorder="1"/>
    <xf numFmtId="1" fontId="4" fillId="0" borderId="5" xfId="0" applyNumberFormat="1" applyFont="1" applyBorder="1"/>
    <xf numFmtId="6" fontId="4" fillId="0" borderId="5" xfId="0" applyNumberFormat="1" applyFont="1" applyBorder="1"/>
    <xf numFmtId="0" fontId="0" fillId="0" borderId="7" xfId="0" applyBorder="1"/>
    <xf numFmtId="0" fontId="0" fillId="0" borderId="8" xfId="0" applyBorder="1"/>
    <xf numFmtId="44" fontId="0" fillId="0" borderId="9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9" fillId="0" borderId="4" xfId="0" applyNumberFormat="1" applyFont="1" applyBorder="1" applyAlignment="1">
      <alignment horizontal="center"/>
    </xf>
    <xf numFmtId="44" fontId="9" fillId="0" borderId="11" xfId="0" applyNumberFormat="1" applyFont="1" applyBorder="1" applyAlignment="1">
      <alignment horizontal="center"/>
    </xf>
    <xf numFmtId="0" fontId="5" fillId="0" borderId="1" xfId="0" applyFont="1" applyBorder="1"/>
    <xf numFmtId="0" fontId="10" fillId="0" borderId="0" xfId="0" applyFont="1"/>
    <xf numFmtId="44" fontId="4" fillId="0" borderId="0" xfId="0" applyNumberFormat="1" applyFont="1"/>
    <xf numFmtId="0" fontId="1" fillId="0" borderId="5" xfId="0" applyFont="1" applyBorder="1"/>
    <xf numFmtId="14" fontId="1" fillId="0" borderId="0" xfId="0" applyNumberFormat="1" applyFont="1"/>
    <xf numFmtId="44" fontId="1" fillId="0" borderId="2" xfId="0" applyNumberFormat="1" applyFont="1" applyBorder="1" applyAlignment="1">
      <alignment horizontal="center"/>
    </xf>
    <xf numFmtId="44" fontId="1" fillId="0" borderId="6" xfId="0" applyNumberFormat="1" applyFont="1" applyBorder="1" applyAlignment="1">
      <alignment horizontal="center"/>
    </xf>
    <xf numFmtId="1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depthPercent val="1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78831715802966"/>
          <c:y val="2.5667825041422895E-2"/>
          <c:w val="0.57860733005590925"/>
          <c:h val="0.90660340958957419"/>
        </c:manualLayout>
      </c:layout>
      <c:bar3DChart>
        <c:barDir val="col"/>
        <c:grouping val="standard"/>
        <c:varyColors val="0"/>
        <c:ser>
          <c:idx val="0"/>
          <c:order val="0"/>
          <c:tx>
            <c:v>2020</c:v>
          </c:tx>
          <c:invertIfNegative val="0"/>
          <c:val>
            <c:numRef>
              <c:f>'Carol Dow'!$J$59</c:f>
              <c:numCache>
                <c:formatCode>_("$"* #,##0.00_);_("$"* \(#,##0.00\);_("$"* "-"??_);_(@_)</c:formatCode>
                <c:ptCount val="1"/>
                <c:pt idx="0">
                  <c:v>313476.78866659844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A-4067-89A0-E1F33AFCA127}"/>
            </c:ext>
          </c:extLst>
        </c:ser>
        <c:ser>
          <c:idx val="1"/>
          <c:order val="1"/>
          <c:tx>
            <c:v>2019</c:v>
          </c:tx>
          <c:invertIfNegative val="0"/>
          <c:val>
            <c:numRef>
              <c:f>'Carol Dow'!$K$59</c:f>
              <c:numCache>
                <c:formatCode>_("$"* #,##0.00_);_("$"* \(#,##0.00\);_("$"* "-"??_);_(@_)</c:formatCode>
                <c:ptCount val="1"/>
                <c:pt idx="0">
                  <c:v>300718.57866659842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A-4067-89A0-E1F33AFCA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807744"/>
        <c:axId val="204298496"/>
        <c:axId val="147603456"/>
      </c:bar3DChart>
      <c:catAx>
        <c:axId val="20380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4298496"/>
        <c:crosses val="autoZero"/>
        <c:auto val="1"/>
        <c:lblAlgn val="ctr"/>
        <c:lblOffset val="100"/>
        <c:noMultiLvlLbl val="0"/>
      </c:catAx>
      <c:valAx>
        <c:axId val="204298496"/>
        <c:scaling>
          <c:orientation val="minMax"/>
        </c:scaling>
        <c:delete val="0"/>
        <c:axPos val="r"/>
        <c:majorGridlines/>
        <c:numFmt formatCode="_-\$* #,##0.00_-;\-\$* #,##0.00_-;_-\$* &quot;-&quot;??_-;_-@_-" sourceLinked="0"/>
        <c:majorTickMark val="out"/>
        <c:minorTickMark val="none"/>
        <c:tickLblPos val="nextTo"/>
        <c:crossAx val="203807744"/>
        <c:crosses val="max"/>
        <c:crossBetween val="between"/>
      </c:valAx>
      <c:serAx>
        <c:axId val="14760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204298496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 w="0"/>
    </a:sp3d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val>
            <c:numRef>
              <c:f>'Carol Dow'!$J$59:$K$59</c:f>
              <c:numCache>
                <c:formatCode>_("$"* #,##0.00_);_("$"* \(#,##0.00\);_("$"* "-"??_);_(@_)</c:formatCode>
                <c:ptCount val="2"/>
                <c:pt idx="0">
                  <c:v>313476.78866659844</c:v>
                </c:pt>
                <c:pt idx="1">
                  <c:v>300718.57866659842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B-43D7-B8EB-12491F6C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741632"/>
        <c:axId val="180743168"/>
        <c:axId val="0"/>
      </c:bar3DChart>
      <c:catAx>
        <c:axId val="180741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80743168"/>
        <c:crosses val="autoZero"/>
        <c:auto val="1"/>
        <c:lblAlgn val="ctr"/>
        <c:lblOffset val="100"/>
        <c:noMultiLvlLbl val="0"/>
      </c:catAx>
      <c:valAx>
        <c:axId val="18074316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074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40</xdr:row>
      <xdr:rowOff>137521950</xdr:rowOff>
    </xdr:from>
    <xdr:to>
      <xdr:col>4</xdr:col>
      <xdr:colOff>504825</xdr:colOff>
      <xdr:row>61</xdr:row>
      <xdr:rowOff>-284721300</xdr:rowOff>
    </xdr:to>
    <xdr:graphicFrame macro="">
      <xdr:nvGraphicFramePr>
        <xdr:cNvPr id="1059" name="Chart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80962</xdr:rowOff>
    </xdr:from>
    <xdr:to>
      <xdr:col>4</xdr:col>
      <xdr:colOff>323850</xdr:colOff>
      <xdr:row>59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0.42418</cdr:x>
      <cdr:y>0.62011</cdr:y>
    </cdr:from>
    <cdr:to>
      <cdr:x>0.70397</cdr:x>
      <cdr:y>0.76816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0650" y="2114549"/>
          <a:ext cx="91440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   </a:t>
          </a:r>
          <a:r>
            <a:rPr lang="en-US" sz="1100" baseline="0"/>
            <a:t>    </a:t>
          </a:r>
          <a:r>
            <a:rPr lang="en-US" sz="1100"/>
            <a:t>        2020</a:t>
          </a:r>
        </a:p>
        <a:p xmlns:a="http://schemas.openxmlformats.org/drawingml/2006/main">
          <a:r>
            <a:rPr lang="en-US" sz="1100"/>
            <a:t>2021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0.39157</cdr:x>
      <cdr:y>0.90088</cdr:y>
    </cdr:from>
    <cdr:to>
      <cdr:x>0.8253</cdr:x>
      <cdr:y>0.98584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38265" y="2424100"/>
          <a:ext cx="1371584" cy="22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ysClr val="windowText" lastClr="000000"/>
              </a:solidFill>
            </a:rPr>
            <a:t>2022                  2021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78"/>
  <sheetViews>
    <sheetView tabSelected="1" zoomScaleNormal="100" workbookViewId="0">
      <selection activeCell="A2" sqref="A2:K77"/>
    </sheetView>
  </sheetViews>
  <sheetFormatPr defaultRowHeight="12.75" x14ac:dyDescent="0.2"/>
  <cols>
    <col min="3" max="3" width="9.140625" customWidth="1"/>
    <col min="4" max="4" width="15.140625" style="24" customWidth="1"/>
    <col min="5" max="5" width="6.85546875" customWidth="1"/>
    <col min="7" max="7" width="11.140625" customWidth="1"/>
    <col min="8" max="8" width="7.42578125" customWidth="1"/>
    <col min="9" max="9" width="14.7109375" customWidth="1"/>
    <col min="10" max="11" width="14.28515625" style="25" customWidth="1"/>
  </cols>
  <sheetData>
    <row r="2" spans="1:22" ht="15.75" x14ac:dyDescent="0.25">
      <c r="A2" s="12" t="s">
        <v>68</v>
      </c>
      <c r="B2" s="12"/>
      <c r="C2" s="12"/>
      <c r="D2" s="20"/>
      <c r="E2" s="12"/>
      <c r="F2" s="12"/>
      <c r="G2" s="12"/>
      <c r="L2" s="12"/>
    </row>
    <row r="3" spans="1:22" ht="20.25" x14ac:dyDescent="0.3">
      <c r="A3" s="13" t="s">
        <v>0</v>
      </c>
      <c r="B3" s="13"/>
      <c r="C3" s="13"/>
      <c r="D3" s="21"/>
      <c r="E3" s="13"/>
      <c r="F3" s="13"/>
      <c r="G3" s="13"/>
      <c r="K3"/>
    </row>
    <row r="4" spans="1:22" ht="20.25" x14ac:dyDescent="0.3">
      <c r="A4" s="1"/>
      <c r="B4" s="1"/>
      <c r="C4" s="1"/>
      <c r="D4" s="22"/>
      <c r="E4" s="1"/>
      <c r="F4" s="1"/>
      <c r="G4" s="1"/>
      <c r="H4" s="1"/>
      <c r="I4" s="1"/>
      <c r="J4" s="26"/>
      <c r="K4" s="26"/>
      <c r="L4" s="43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">
      <c r="A5" s="2"/>
      <c r="D5" s="23"/>
      <c r="E5" s="6"/>
      <c r="F5" s="6"/>
      <c r="G5" s="6"/>
      <c r="H5" s="6"/>
    </row>
    <row r="6" spans="1:22" x14ac:dyDescent="0.2">
      <c r="A6" s="7" t="s">
        <v>71</v>
      </c>
      <c r="B6" s="6"/>
      <c r="C6" s="6"/>
      <c r="D6" s="23"/>
      <c r="E6" s="6"/>
      <c r="F6" s="6"/>
      <c r="G6" s="6"/>
      <c r="H6" s="6"/>
    </row>
    <row r="7" spans="1:22" x14ac:dyDescent="0.2">
      <c r="A7" s="7" t="s">
        <v>69</v>
      </c>
      <c r="B7" s="6"/>
      <c r="C7" s="6"/>
      <c r="D7" s="23"/>
      <c r="E7" s="6"/>
      <c r="F7" s="6"/>
      <c r="G7" s="6"/>
      <c r="H7" s="6"/>
    </row>
    <row r="8" spans="1:22" x14ac:dyDescent="0.2">
      <c r="A8" s="7" t="s">
        <v>70</v>
      </c>
      <c r="B8" s="6"/>
      <c r="C8" s="6"/>
      <c r="D8" s="23"/>
      <c r="E8" s="6"/>
      <c r="F8" s="6"/>
      <c r="G8" s="6"/>
      <c r="H8" s="6"/>
    </row>
    <row r="9" spans="1:22" x14ac:dyDescent="0.2">
      <c r="B9" s="6"/>
      <c r="C9" s="6"/>
      <c r="D9" s="23"/>
      <c r="E9" s="6"/>
      <c r="F9" s="6"/>
      <c r="G9" s="6"/>
      <c r="H9" s="6"/>
    </row>
    <row r="10" spans="1:22" x14ac:dyDescent="0.2">
      <c r="A10" s="1"/>
      <c r="B10" s="1"/>
      <c r="C10" s="1"/>
      <c r="D10" s="22"/>
      <c r="E10" s="8"/>
      <c r="F10" s="8"/>
      <c r="G10" s="8"/>
      <c r="H10" s="1"/>
      <c r="I10" s="1"/>
      <c r="J10" s="26"/>
      <c r="K10" s="26"/>
    </row>
    <row r="11" spans="1:22" ht="15.75" x14ac:dyDescent="0.25">
      <c r="A11" s="17" t="s">
        <v>1</v>
      </c>
    </row>
    <row r="12" spans="1:22" x14ac:dyDescent="0.2">
      <c r="A12" s="2"/>
    </row>
    <row r="13" spans="1:22" x14ac:dyDescent="0.2">
      <c r="A13" s="7" t="s">
        <v>8</v>
      </c>
      <c r="C13" s="3"/>
      <c r="D13" s="3">
        <v>20981</v>
      </c>
      <c r="F13" s="7" t="s">
        <v>17</v>
      </c>
      <c r="I13" s="7" t="s">
        <v>64</v>
      </c>
    </row>
    <row r="14" spans="1:22" x14ac:dyDescent="0.2">
      <c r="A14" s="7" t="s">
        <v>7</v>
      </c>
      <c r="C14" s="3"/>
      <c r="D14">
        <v>64</v>
      </c>
      <c r="F14" s="7" t="s">
        <v>18</v>
      </c>
      <c r="I14" s="24">
        <f>SUM(J59)</f>
        <v>313476.78866659844</v>
      </c>
    </row>
    <row r="15" spans="1:22" x14ac:dyDescent="0.2">
      <c r="A15" s="7" t="s">
        <v>9</v>
      </c>
      <c r="C15" s="3"/>
      <c r="D15" s="45" t="s">
        <v>63</v>
      </c>
      <c r="F15" s="7" t="s">
        <v>19</v>
      </c>
      <c r="I15" s="24">
        <f>SUM(J59)</f>
        <v>313476.78866659844</v>
      </c>
    </row>
    <row r="16" spans="1:22" x14ac:dyDescent="0.2">
      <c r="A16" s="7" t="s">
        <v>10</v>
      </c>
      <c r="C16" s="3"/>
      <c r="D16" s="3">
        <v>41456</v>
      </c>
      <c r="F16" s="7" t="s">
        <v>20</v>
      </c>
    </row>
    <row r="17" spans="1:12" x14ac:dyDescent="0.2">
      <c r="A17" s="7" t="s">
        <v>11</v>
      </c>
      <c r="D17" s="3">
        <v>41456</v>
      </c>
      <c r="F17" s="7" t="s">
        <v>21</v>
      </c>
    </row>
    <row r="18" spans="1:12" x14ac:dyDescent="0.2">
      <c r="A18" s="7" t="s">
        <v>12</v>
      </c>
      <c r="C18" s="5"/>
      <c r="F18" s="7" t="s">
        <v>22</v>
      </c>
    </row>
    <row r="19" spans="1:12" x14ac:dyDescent="0.2">
      <c r="A19" s="7" t="s">
        <v>13</v>
      </c>
      <c r="C19" s="4"/>
      <c r="F19" s="9"/>
    </row>
    <row r="20" spans="1:12" x14ac:dyDescent="0.2">
      <c r="A20" s="7" t="s">
        <v>14</v>
      </c>
      <c r="D20" s="3">
        <v>41456</v>
      </c>
    </row>
    <row r="21" spans="1:12" x14ac:dyDescent="0.2">
      <c r="A21" s="7" t="s">
        <v>15</v>
      </c>
      <c r="D21" s="45" t="s">
        <v>2</v>
      </c>
      <c r="I21" s="4"/>
    </row>
    <row r="22" spans="1:12" x14ac:dyDescent="0.2">
      <c r="A22" s="7" t="s">
        <v>16</v>
      </c>
      <c r="D22" s="45" t="s">
        <v>2</v>
      </c>
    </row>
    <row r="23" spans="1:12" x14ac:dyDescent="0.2">
      <c r="F23" s="9"/>
      <c r="I23" s="4"/>
    </row>
    <row r="24" spans="1:12" x14ac:dyDescent="0.2">
      <c r="A24" s="1"/>
      <c r="B24" s="1"/>
      <c r="C24" s="1"/>
      <c r="D24" s="22"/>
      <c r="E24" s="1"/>
      <c r="F24" s="1"/>
      <c r="G24" s="1"/>
      <c r="H24" s="1"/>
      <c r="I24" s="11"/>
      <c r="J24" s="26"/>
      <c r="K24" s="26"/>
    </row>
    <row r="25" spans="1:12" ht="13.5" thickBot="1" x14ac:dyDescent="0.25">
      <c r="I25" s="4"/>
      <c r="L25" s="7"/>
    </row>
    <row r="26" spans="1:12" ht="15.75" x14ac:dyDescent="0.25">
      <c r="F26" s="28" t="s">
        <v>30</v>
      </c>
      <c r="G26" s="29"/>
      <c r="H26" s="29"/>
      <c r="I26" s="30"/>
      <c r="J26" s="41" t="s">
        <v>31</v>
      </c>
      <c r="K26" s="42" t="s">
        <v>32</v>
      </c>
      <c r="L26" s="7"/>
    </row>
    <row r="27" spans="1:12" ht="15.75" x14ac:dyDescent="0.25">
      <c r="A27" s="17" t="s">
        <v>23</v>
      </c>
      <c r="D27" s="23">
        <f>SUM(J59)</f>
        <v>313476.78866659844</v>
      </c>
      <c r="E27" s="7"/>
      <c r="F27" s="31"/>
      <c r="J27" s="27" t="s">
        <v>25</v>
      </c>
      <c r="K27" s="32" t="s">
        <v>25</v>
      </c>
      <c r="L27" s="7"/>
    </row>
    <row r="28" spans="1:12" x14ac:dyDescent="0.2">
      <c r="F28" s="31"/>
      <c r="J28" s="27"/>
      <c r="K28" s="32"/>
    </row>
    <row r="29" spans="1:12" x14ac:dyDescent="0.2">
      <c r="A29" s="7" t="s">
        <v>24</v>
      </c>
      <c r="E29" s="7"/>
      <c r="F29" s="46" t="s">
        <v>72</v>
      </c>
      <c r="G29" s="47"/>
      <c r="H29" s="2"/>
      <c r="I29" s="2"/>
      <c r="J29" s="48">
        <f>K59</f>
        <v>300718.57866659842</v>
      </c>
      <c r="K29" s="49">
        <v>282214.08</v>
      </c>
    </row>
    <row r="30" spans="1:12" x14ac:dyDescent="0.2">
      <c r="B30" s="2"/>
      <c r="F30" s="31"/>
      <c r="G30" s="10"/>
      <c r="H30" s="10"/>
      <c r="J30" s="27"/>
      <c r="K30" s="32"/>
    </row>
    <row r="31" spans="1:12" ht="16.5" customHeight="1" x14ac:dyDescent="0.2">
      <c r="A31" s="18" t="s">
        <v>26</v>
      </c>
      <c r="E31" s="19"/>
      <c r="F31" s="34" t="s">
        <v>33</v>
      </c>
      <c r="G31" s="14"/>
      <c r="H31" s="14"/>
      <c r="J31" s="27"/>
      <c r="K31" s="32"/>
    </row>
    <row r="32" spans="1:12" x14ac:dyDescent="0.2">
      <c r="E32" s="14"/>
      <c r="F32" s="35" t="s">
        <v>6</v>
      </c>
      <c r="G32" s="14"/>
      <c r="J32" s="27">
        <v>15356.03</v>
      </c>
      <c r="K32" s="32">
        <v>8148.86</v>
      </c>
    </row>
    <row r="33" spans="1:11" x14ac:dyDescent="0.2">
      <c r="A33" s="7" t="s">
        <v>3</v>
      </c>
      <c r="B33" s="2"/>
      <c r="D33" s="24">
        <f>D40</f>
        <v>269751.78866659844</v>
      </c>
      <c r="E33" s="14"/>
      <c r="F33" s="35" t="s">
        <v>34</v>
      </c>
      <c r="G33" s="14"/>
      <c r="J33" s="27"/>
      <c r="K33" s="32">
        <v>16000</v>
      </c>
    </row>
    <row r="34" spans="1:11" x14ac:dyDescent="0.2">
      <c r="A34" s="7" t="s">
        <v>5</v>
      </c>
      <c r="D34" s="24">
        <f>D39</f>
        <v>43725</v>
      </c>
      <c r="E34" s="14"/>
      <c r="F34" s="35" t="s">
        <v>35</v>
      </c>
      <c r="G34" s="14"/>
      <c r="H34" s="14"/>
      <c r="J34" s="27"/>
      <c r="K34" s="32">
        <v>0</v>
      </c>
    </row>
    <row r="35" spans="1:11" x14ac:dyDescent="0.2">
      <c r="A35" s="7" t="s">
        <v>4</v>
      </c>
      <c r="E35" s="14"/>
      <c r="F35" s="35" t="s">
        <v>36</v>
      </c>
      <c r="G35" s="14"/>
      <c r="H35" s="14"/>
      <c r="J35" s="27"/>
      <c r="K35" s="32">
        <v>0</v>
      </c>
    </row>
    <row r="36" spans="1:11" x14ac:dyDescent="0.2">
      <c r="E36" s="14"/>
      <c r="F36" s="35" t="s">
        <v>37</v>
      </c>
      <c r="G36" s="14"/>
      <c r="H36" s="14"/>
      <c r="J36" s="27"/>
      <c r="K36" s="32"/>
    </row>
    <row r="37" spans="1:11" x14ac:dyDescent="0.2">
      <c r="A37" s="18" t="s">
        <v>27</v>
      </c>
      <c r="D37" s="24">
        <f>+D27</f>
        <v>313476.78866659844</v>
      </c>
      <c r="E37" s="14"/>
      <c r="F37" s="35" t="s">
        <v>38</v>
      </c>
      <c r="G37" s="14"/>
      <c r="H37" s="14"/>
      <c r="J37" s="27"/>
      <c r="K37" s="32"/>
    </row>
    <row r="38" spans="1:11" x14ac:dyDescent="0.2">
      <c r="E38" s="14"/>
      <c r="F38" s="35" t="s">
        <v>39</v>
      </c>
      <c r="G38" s="14"/>
      <c r="H38" s="14"/>
      <c r="J38" s="27"/>
      <c r="K38" s="32"/>
    </row>
    <row r="39" spans="1:11" x14ac:dyDescent="0.2">
      <c r="A39" s="7" t="s">
        <v>28</v>
      </c>
      <c r="D39" s="24">
        <v>43725</v>
      </c>
      <c r="E39" s="14"/>
      <c r="F39" s="35" t="s">
        <v>40</v>
      </c>
      <c r="G39" s="14"/>
      <c r="H39" s="14"/>
      <c r="J39" s="27">
        <v>-339.79</v>
      </c>
      <c r="K39" s="32">
        <v>-2378.8913334016279</v>
      </c>
    </row>
    <row r="40" spans="1:11" x14ac:dyDescent="0.2">
      <c r="A40" s="7" t="s">
        <v>29</v>
      </c>
      <c r="D40" s="24">
        <f>+D37-D39</f>
        <v>269751.78866659844</v>
      </c>
      <c r="E40" s="14"/>
      <c r="F40" s="35" t="s">
        <v>41</v>
      </c>
      <c r="G40" s="14"/>
      <c r="H40" s="14"/>
      <c r="J40" s="27"/>
      <c r="K40" s="32"/>
    </row>
    <row r="41" spans="1:11" x14ac:dyDescent="0.2">
      <c r="B41" s="2"/>
      <c r="F41" s="33" t="s">
        <v>65</v>
      </c>
      <c r="H41" s="14"/>
      <c r="J41" s="27">
        <f>SUM(J29:J39)</f>
        <v>315734.81866659847</v>
      </c>
      <c r="K41" s="32">
        <v>303984.04866659839</v>
      </c>
    </row>
    <row r="42" spans="1:11" x14ac:dyDescent="0.2">
      <c r="B42" s="2"/>
      <c r="F42" s="33"/>
      <c r="H42" s="14"/>
      <c r="J42" s="27"/>
      <c r="K42" s="32"/>
    </row>
    <row r="43" spans="1:11" x14ac:dyDescent="0.2">
      <c r="F43" s="34" t="s">
        <v>42</v>
      </c>
      <c r="H43" s="14"/>
      <c r="J43" s="27"/>
      <c r="K43" s="32"/>
    </row>
    <row r="44" spans="1:11" x14ac:dyDescent="0.2">
      <c r="F44" s="35" t="s">
        <v>43</v>
      </c>
      <c r="H44" s="14"/>
      <c r="J44" s="27"/>
      <c r="K44" s="32"/>
    </row>
    <row r="45" spans="1:11" x14ac:dyDescent="0.2">
      <c r="F45" s="35" t="s">
        <v>44</v>
      </c>
      <c r="J45" s="27">
        <v>2303.4</v>
      </c>
      <c r="K45" s="32">
        <v>3622.33</v>
      </c>
    </row>
    <row r="46" spans="1:11" x14ac:dyDescent="0.2">
      <c r="F46" s="35" t="s">
        <v>45</v>
      </c>
      <c r="J46" s="27">
        <v>-45.37</v>
      </c>
      <c r="K46" s="32">
        <v>-356.86</v>
      </c>
    </row>
    <row r="47" spans="1:11" x14ac:dyDescent="0.2">
      <c r="F47" s="35" t="s">
        <v>46</v>
      </c>
      <c r="J47" s="27"/>
      <c r="K47" s="32"/>
    </row>
    <row r="48" spans="1:11" x14ac:dyDescent="0.2">
      <c r="F48" s="35" t="s">
        <v>47</v>
      </c>
      <c r="J48" s="27"/>
      <c r="K48" s="32"/>
    </row>
    <row r="49" spans="1:11" x14ac:dyDescent="0.2">
      <c r="F49" s="35" t="s">
        <v>48</v>
      </c>
      <c r="J49" s="27"/>
      <c r="K49" s="32"/>
    </row>
    <row r="50" spans="1:11" x14ac:dyDescent="0.2">
      <c r="E50" s="4"/>
      <c r="F50" s="36" t="s">
        <v>49</v>
      </c>
      <c r="G50" s="4"/>
      <c r="J50" s="27"/>
      <c r="K50" s="32"/>
    </row>
    <row r="51" spans="1:11" x14ac:dyDescent="0.2">
      <c r="F51" s="35" t="s">
        <v>50</v>
      </c>
      <c r="J51" s="27"/>
      <c r="K51" s="32"/>
    </row>
    <row r="52" spans="1:11" x14ac:dyDescent="0.2">
      <c r="B52" s="15"/>
      <c r="F52" s="35" t="s">
        <v>51</v>
      </c>
      <c r="J52" s="27"/>
      <c r="K52" s="32"/>
    </row>
    <row r="53" spans="1:11" x14ac:dyDescent="0.2">
      <c r="F53" s="35" t="s">
        <v>52</v>
      </c>
      <c r="H53" s="16"/>
      <c r="J53" s="27"/>
      <c r="K53" s="32"/>
    </row>
    <row r="54" spans="1:11" x14ac:dyDescent="0.2">
      <c r="F54" s="35" t="s">
        <v>53</v>
      </c>
      <c r="J54" s="27"/>
      <c r="K54" s="32"/>
    </row>
    <row r="55" spans="1:11" x14ac:dyDescent="0.2">
      <c r="F55" s="35" t="s">
        <v>54</v>
      </c>
      <c r="J55" s="27"/>
      <c r="K55" s="32"/>
    </row>
    <row r="56" spans="1:11" x14ac:dyDescent="0.2">
      <c r="F56" s="35" t="s">
        <v>55</v>
      </c>
      <c r="J56" s="27"/>
      <c r="K56" s="32"/>
    </row>
    <row r="57" spans="1:11" x14ac:dyDescent="0.2">
      <c r="F57" s="33" t="s">
        <v>66</v>
      </c>
      <c r="J57" s="27">
        <f>SUM(J45:J56)</f>
        <v>2258.0300000000002</v>
      </c>
      <c r="K57" s="32">
        <v>3265.47</v>
      </c>
    </row>
    <row r="58" spans="1:11" x14ac:dyDescent="0.2">
      <c r="F58" s="33"/>
      <c r="J58" s="27"/>
      <c r="K58" s="32"/>
    </row>
    <row r="59" spans="1:11" x14ac:dyDescent="0.2">
      <c r="F59" s="50" t="s">
        <v>73</v>
      </c>
      <c r="G59" s="2"/>
      <c r="H59" s="2"/>
      <c r="I59" s="2"/>
      <c r="J59" s="48">
        <f>SUM(J41-J57)</f>
        <v>313476.78866659844</v>
      </c>
      <c r="K59" s="49">
        <v>300718.57866659842</v>
      </c>
    </row>
    <row r="60" spans="1:11" x14ac:dyDescent="0.2">
      <c r="F60" s="31"/>
      <c r="J60" s="27"/>
      <c r="K60" s="32"/>
    </row>
    <row r="61" spans="1:11" ht="13.5" thickBot="1" x14ac:dyDescent="0.25">
      <c r="F61" s="37"/>
      <c r="G61" s="38"/>
      <c r="H61" s="38"/>
      <c r="I61" s="38"/>
      <c r="J61" s="39"/>
      <c r="K61" s="40"/>
    </row>
    <row r="63" spans="1:11" ht="14.25" x14ac:dyDescent="0.2">
      <c r="A63" s="44" t="s">
        <v>56</v>
      </c>
      <c r="D63"/>
      <c r="J63"/>
      <c r="K63"/>
    </row>
    <row r="64" spans="1:11" x14ac:dyDescent="0.2">
      <c r="D64"/>
      <c r="J64"/>
      <c r="K64"/>
    </row>
    <row r="65" spans="1:11" x14ac:dyDescent="0.2">
      <c r="A65" t="s">
        <v>57</v>
      </c>
      <c r="D65"/>
      <c r="J65"/>
      <c r="K65"/>
    </row>
    <row r="66" spans="1:11" x14ac:dyDescent="0.2">
      <c r="A66" t="s">
        <v>58</v>
      </c>
      <c r="D66"/>
      <c r="J66"/>
      <c r="K66"/>
    </row>
    <row r="67" spans="1:11" x14ac:dyDescent="0.2">
      <c r="A67" t="s">
        <v>59</v>
      </c>
      <c r="D67"/>
      <c r="J67"/>
      <c r="K67"/>
    </row>
    <row r="68" spans="1:11" x14ac:dyDescent="0.2">
      <c r="A68" t="s">
        <v>60</v>
      </c>
      <c r="D68"/>
      <c r="J68"/>
      <c r="K68"/>
    </row>
    <row r="69" spans="1:11" x14ac:dyDescent="0.2">
      <c r="D69"/>
      <c r="J69"/>
      <c r="K69"/>
    </row>
    <row r="70" spans="1:11" x14ac:dyDescent="0.2">
      <c r="A70" t="s">
        <v>61</v>
      </c>
      <c r="D70"/>
      <c r="J70"/>
      <c r="K70"/>
    </row>
    <row r="71" spans="1:11" x14ac:dyDescent="0.2">
      <c r="D71"/>
      <c r="J71"/>
      <c r="K71"/>
    </row>
    <row r="72" spans="1:11" x14ac:dyDescent="0.2">
      <c r="D72"/>
      <c r="J72"/>
      <c r="K72"/>
    </row>
    <row r="73" spans="1:11" x14ac:dyDescent="0.2">
      <c r="D73"/>
      <c r="J73"/>
      <c r="K73"/>
    </row>
    <row r="74" spans="1:11" x14ac:dyDescent="0.2">
      <c r="D74"/>
      <c r="J74"/>
      <c r="K74"/>
    </row>
    <row r="75" spans="1:11" x14ac:dyDescent="0.2">
      <c r="A75" s="7" t="s">
        <v>62</v>
      </c>
      <c r="D75"/>
      <c r="J75"/>
      <c r="K75"/>
    </row>
    <row r="76" spans="1:11" x14ac:dyDescent="0.2">
      <c r="A76" s="7" t="s">
        <v>71</v>
      </c>
      <c r="D76"/>
      <c r="J76"/>
      <c r="K76"/>
    </row>
    <row r="77" spans="1:11" x14ac:dyDescent="0.2">
      <c r="A77" s="7" t="s">
        <v>67</v>
      </c>
      <c r="D77"/>
      <c r="J77"/>
      <c r="K77"/>
    </row>
    <row r="78" spans="1:11" x14ac:dyDescent="0.2">
      <c r="D78"/>
      <c r="J78"/>
      <c r="K78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scale="66" orientation="portrait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Carol Dow</vt:lpstr>
      <vt:lpstr>'Carol Dow'!Print_Area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 Mosbach</dc:creator>
  <cp:lastModifiedBy>Farrell</cp:lastModifiedBy>
  <cp:lastPrinted>2023-05-26T02:49:44Z</cp:lastPrinted>
  <dcterms:created xsi:type="dcterms:W3CDTF">2002-10-20T08:12:04Z</dcterms:created>
  <dcterms:modified xsi:type="dcterms:W3CDTF">2023-05-26T02:49:47Z</dcterms:modified>
</cp:coreProperties>
</file>