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Common\Accountant\VALENZISI SUPER FUND\2020\Working Papers\"/>
    </mc:Choice>
  </mc:AlternateContent>
  <bookViews>
    <workbookView xWindow="0" yWindow="0" windowWidth="28800" windowHeight="12435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5" i="1" l="1"/>
  <c r="C58" i="1" s="1"/>
  <c r="C59" i="1"/>
  <c r="C60" i="1" l="1"/>
  <c r="C64" i="1" l="1"/>
  <c r="C66" i="1"/>
  <c r="C32" i="1" l="1"/>
  <c r="C36" i="1" s="1"/>
  <c r="C43" i="1" l="1"/>
  <c r="C47" i="1" s="1"/>
  <c r="C9" i="1" l="1"/>
  <c r="C20" i="1" l="1"/>
  <c r="C24" i="1" s="1"/>
  <c r="C13" i="1"/>
</calcChain>
</file>

<file path=xl/sharedStrings.xml><?xml version="1.0" encoding="utf-8"?>
<sst xmlns="http://schemas.openxmlformats.org/spreadsheetml/2006/main" count="38" uniqueCount="22">
  <si>
    <t>Nicola and Caterina Valenzisi Superannation Fund end of year Valuations</t>
  </si>
  <si>
    <t>Oldsmobile Terrace Holdings Unit Trust</t>
  </si>
  <si>
    <t>Papis Orion Unit Trust</t>
  </si>
  <si>
    <t>Proactive Property Industrial Sydnicate No 1 Unit Trust</t>
  </si>
  <si>
    <t>Net Assets</t>
  </si>
  <si>
    <t>Total Units Held</t>
  </si>
  <si>
    <t>Price Per Unit</t>
  </si>
  <si>
    <t>Units Held</t>
  </si>
  <si>
    <t>TOTAL MARKET VALUE</t>
  </si>
  <si>
    <t>Inglis Road Unit Trust</t>
  </si>
  <si>
    <t>days of Loan</t>
  </si>
  <si>
    <t>2018 Interest</t>
  </si>
  <si>
    <t>2019 Interest</t>
  </si>
  <si>
    <t>TOTAL Interest</t>
  </si>
  <si>
    <t>Not provided for 2018</t>
  </si>
  <si>
    <t>Interest per Proactive Prop spreadsheet</t>
  </si>
  <si>
    <t>Holding</t>
  </si>
  <si>
    <t>Date Purchased</t>
  </si>
  <si>
    <t>2018 Year</t>
  </si>
  <si>
    <t>2019 Year</t>
  </si>
  <si>
    <t>Variance</t>
  </si>
  <si>
    <t>Williamson Road NSW Pty Ltd - Currently a 'Loan' until property settlement - interest capitalised and to be converted to additional units upon settlement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</si>
</sst>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_-* #,##0.00000_-;\-* #,##0.00000_-;_-* &quot;-&quot;??_-;_-@_-"/>
    <numFmt numFmtId="165" formatCode="_-* #,##0.000000_-;\-* #,##0.000000_-;_-* &quot;-&quot;??_-;_-@_-"/>
    <numFmt numFmtId="166" formatCode="_-* #,##0.0000000_-;\-* #,##0.0000000_-;_-* &quot;-&quot;??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8">
    <xf numFmtId="0" fontId="0" fillId="0" borderId="0" xfId="0"/>
    <xf numFmtId="0" fontId="2" fillId="0" borderId="0" xfId="0" applyFont="1"/>
    <xf numFmtId="43" fontId="0" fillId="0" borderId="0" xfId="1" applyFont="1"/>
    <xf numFmtId="0" fontId="3" fillId="0" borderId="0" xfId="0" applyFont="1"/>
    <xf numFmtId="43" fontId="0" fillId="0" borderId="0" xfId="0" applyNumberFormat="1"/>
    <xf numFmtId="4" fontId="0" fillId="0" borderId="0" xfId="0" applyNumberFormat="1"/>
    <xf numFmtId="164" fontId="2" fillId="0" borderId="0" xfId="1" applyNumberFormat="1" applyFont="1"/>
    <xf numFmtId="165" fontId="2" fillId="0" borderId="0" xfId="1" applyNumberFormat="1" applyFont="1"/>
    <xf numFmtId="166" fontId="2" fillId="0" borderId="0" xfId="1" applyNumberFormat="1" applyFont="1"/>
    <xf numFmtId="43" fontId="2" fillId="2" borderId="0" xfId="1" applyFont="1" applyFill="1"/>
    <xf numFmtId="14" fontId="0" fillId="0" borderId="0" xfId="0" applyNumberFormat="1"/>
    <xf numFmtId="0" fontId="0" fillId="0" borderId="1" xfId="0" applyBorder="1"/>
    <xf numFmtId="2" fontId="0" fillId="0" borderId="0" xfId="0" applyNumberFormat="1"/>
    <xf numFmtId="4" fontId="0" fillId="0" borderId="0" xfId="0" applyNumberFormat="1" applyBorder="1"/>
    <xf numFmtId="0" fontId="0" fillId="0" borderId="0" xfId="0" applyBorder="1"/>
    <xf numFmtId="0" fontId="2" fillId="3" borderId="0" xfId="0" applyFont="1" applyFill="1"/>
    <xf numFmtId="2" fontId="2" fillId="3" borderId="0" xfId="0" applyNumberFormat="1" applyFont="1" applyFill="1"/>
    <xf numFmtId="0" fontId="0" fillId="0" borderId="0" xfId="0" applyAlignment="1">
      <alignment horizontal="right"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66"/>
  <sheetViews>
    <sheetView tabSelected="1" workbookViewId="0">
      <selection activeCell="E59" sqref="E59"/>
    </sheetView>
  </sheetViews>
  <sheetFormatPr defaultRowHeight="15" x14ac:dyDescent="0.25"/>
  <cols>
    <col min="1" max="1" width="16.5703125" customWidth="1"/>
    <col min="2" max="2" width="14.7109375" customWidth="1"/>
    <col min="3" max="3" width="13.7109375" bestFit="1" customWidth="1"/>
    <col min="6" max="6" width="11.5703125" bestFit="1" customWidth="1"/>
  </cols>
  <sheetData>
    <row r="2" spans="1:3" x14ac:dyDescent="0.25">
      <c r="A2" s="1" t="s">
        <v>0</v>
      </c>
    </row>
    <row r="4" spans="1:3" x14ac:dyDescent="0.25">
      <c r="A4" s="3" t="s">
        <v>1</v>
      </c>
    </row>
    <row r="6" spans="1:3" x14ac:dyDescent="0.25">
      <c r="A6" t="s">
        <v>4</v>
      </c>
      <c r="C6" s="2">
        <v>160</v>
      </c>
    </row>
    <row r="7" spans="1:3" x14ac:dyDescent="0.25">
      <c r="A7" t="s">
        <v>5</v>
      </c>
      <c r="C7" s="2">
        <v>160</v>
      </c>
    </row>
    <row r="8" spans="1:3" x14ac:dyDescent="0.25">
      <c r="C8" s="2"/>
    </row>
    <row r="9" spans="1:3" x14ac:dyDescent="0.25">
      <c r="A9" s="1" t="s">
        <v>6</v>
      </c>
      <c r="B9" s="1"/>
      <c r="C9" s="6">
        <f>+C6/C7</f>
        <v>1</v>
      </c>
    </row>
    <row r="10" spans="1:3" x14ac:dyDescent="0.25">
      <c r="C10" s="2"/>
    </row>
    <row r="11" spans="1:3" x14ac:dyDescent="0.25">
      <c r="A11" t="s">
        <v>7</v>
      </c>
      <c r="C11" s="2">
        <v>20</v>
      </c>
    </row>
    <row r="12" spans="1:3" x14ac:dyDescent="0.25">
      <c r="C12" s="2"/>
    </row>
    <row r="13" spans="1:3" x14ac:dyDescent="0.25">
      <c r="A13" s="1" t="s">
        <v>8</v>
      </c>
      <c r="B13" s="1"/>
      <c r="C13" s="9">
        <f>+C9*C11</f>
        <v>20</v>
      </c>
    </row>
    <row r="15" spans="1:3" x14ac:dyDescent="0.25">
      <c r="A15" s="3" t="s">
        <v>2</v>
      </c>
    </row>
    <row r="16" spans="1:3" x14ac:dyDescent="0.25">
      <c r="A16" s="1"/>
    </row>
    <row r="17" spans="1:6" x14ac:dyDescent="0.25">
      <c r="A17" t="s">
        <v>4</v>
      </c>
      <c r="C17" s="2">
        <v>1654661</v>
      </c>
    </row>
    <row r="18" spans="1:6" x14ac:dyDescent="0.25">
      <c r="A18" t="s">
        <v>5</v>
      </c>
      <c r="C18" s="2">
        <v>1250100</v>
      </c>
      <c r="F18" s="4"/>
    </row>
    <row r="19" spans="1:6" x14ac:dyDescent="0.25">
      <c r="C19" s="2"/>
    </row>
    <row r="20" spans="1:6" x14ac:dyDescent="0.25">
      <c r="A20" s="1" t="s">
        <v>6</v>
      </c>
      <c r="B20" s="1"/>
      <c r="C20" s="8">
        <f>+C17/C18</f>
        <v>1.3236229101671866</v>
      </c>
    </row>
    <row r="21" spans="1:6" x14ac:dyDescent="0.25">
      <c r="C21" s="2"/>
    </row>
    <row r="22" spans="1:6" x14ac:dyDescent="0.25">
      <c r="A22" t="s">
        <v>7</v>
      </c>
      <c r="C22" s="2">
        <v>100000</v>
      </c>
    </row>
    <row r="23" spans="1:6" x14ac:dyDescent="0.25">
      <c r="C23" s="2"/>
    </row>
    <row r="24" spans="1:6" x14ac:dyDescent="0.25">
      <c r="A24" s="1" t="s">
        <v>8</v>
      </c>
      <c r="B24" s="1"/>
      <c r="C24" s="9">
        <f>+C20*C22</f>
        <v>132362.29101671866</v>
      </c>
    </row>
    <row r="27" spans="1:6" x14ac:dyDescent="0.25">
      <c r="A27" s="3" t="s">
        <v>3</v>
      </c>
    </row>
    <row r="29" spans="1:6" x14ac:dyDescent="0.25">
      <c r="A29" t="s">
        <v>4</v>
      </c>
      <c r="C29" s="2">
        <v>1358104</v>
      </c>
    </row>
    <row r="30" spans="1:6" x14ac:dyDescent="0.25">
      <c r="A30" t="s">
        <v>5</v>
      </c>
      <c r="C30" s="2">
        <v>600000</v>
      </c>
    </row>
    <row r="31" spans="1:6" x14ac:dyDescent="0.25">
      <c r="C31" s="2"/>
    </row>
    <row r="32" spans="1:6" x14ac:dyDescent="0.25">
      <c r="A32" s="1" t="s">
        <v>6</v>
      </c>
      <c r="B32" s="1"/>
      <c r="C32" s="7">
        <f>+C29/C30</f>
        <v>2.2635066666666668</v>
      </c>
    </row>
    <row r="33" spans="1:3" x14ac:dyDescent="0.25">
      <c r="C33" s="2"/>
    </row>
    <row r="34" spans="1:3" x14ac:dyDescent="0.25">
      <c r="A34" t="s">
        <v>7</v>
      </c>
      <c r="C34" s="2">
        <v>50000</v>
      </c>
    </row>
    <row r="35" spans="1:3" x14ac:dyDescent="0.25">
      <c r="C35" s="2"/>
    </row>
    <row r="36" spans="1:3" x14ac:dyDescent="0.25">
      <c r="A36" s="1" t="s">
        <v>8</v>
      </c>
      <c r="B36" s="1"/>
      <c r="C36" s="9">
        <f>+C32*C34</f>
        <v>113175.33333333334</v>
      </c>
    </row>
    <row r="38" spans="1:3" x14ac:dyDescent="0.25">
      <c r="A38" s="3" t="s">
        <v>9</v>
      </c>
    </row>
    <row r="40" spans="1:3" x14ac:dyDescent="0.25">
      <c r="A40" t="s">
        <v>4</v>
      </c>
      <c r="C40" s="5">
        <v>6533882</v>
      </c>
    </row>
    <row r="41" spans="1:3" x14ac:dyDescent="0.25">
      <c r="A41" t="s">
        <v>5</v>
      </c>
      <c r="C41" s="5">
        <v>3000000</v>
      </c>
    </row>
    <row r="43" spans="1:3" x14ac:dyDescent="0.25">
      <c r="A43" t="s">
        <v>6</v>
      </c>
      <c r="C43" s="8">
        <f>+C40/C41</f>
        <v>2.1779606666666669</v>
      </c>
    </row>
    <row r="45" spans="1:3" x14ac:dyDescent="0.25">
      <c r="A45" t="s">
        <v>7</v>
      </c>
      <c r="C45" s="5">
        <v>100000</v>
      </c>
    </row>
    <row r="47" spans="1:3" x14ac:dyDescent="0.25">
      <c r="A47" s="1" t="s">
        <v>8</v>
      </c>
      <c r="B47" s="1"/>
      <c r="C47" s="9">
        <f>+C43*C45</f>
        <v>217796.06666666668</v>
      </c>
    </row>
    <row r="49" spans="1:4" x14ac:dyDescent="0.25">
      <c r="A49" s="3" t="s">
        <v>21</v>
      </c>
    </row>
    <row r="51" spans="1:4" x14ac:dyDescent="0.25">
      <c r="A51" t="s">
        <v>17</v>
      </c>
      <c r="B51" s="10">
        <v>43194</v>
      </c>
      <c r="C51" s="13"/>
      <c r="D51" s="14"/>
    </row>
    <row r="52" spans="1:4" x14ac:dyDescent="0.25">
      <c r="A52" t="s">
        <v>16</v>
      </c>
      <c r="C52" s="13">
        <v>100000</v>
      </c>
      <c r="D52" s="14"/>
    </row>
    <row r="53" spans="1:4" x14ac:dyDescent="0.25">
      <c r="C53" s="14"/>
      <c r="D53" s="14"/>
    </row>
    <row r="54" spans="1:4" x14ac:dyDescent="0.25">
      <c r="C54" s="1" t="s">
        <v>10</v>
      </c>
    </row>
    <row r="55" spans="1:4" x14ac:dyDescent="0.25">
      <c r="A55" s="10" t="s">
        <v>18</v>
      </c>
      <c r="B55" s="10">
        <v>43281</v>
      </c>
      <c r="C55">
        <f>B55-B51</f>
        <v>87</v>
      </c>
    </row>
    <row r="56" spans="1:4" x14ac:dyDescent="0.25">
      <c r="A56" s="10" t="s">
        <v>19</v>
      </c>
      <c r="B56" s="10"/>
      <c r="C56">
        <v>365</v>
      </c>
    </row>
    <row r="58" spans="1:4" x14ac:dyDescent="0.25">
      <c r="B58" t="s">
        <v>11</v>
      </c>
      <c r="C58" s="12">
        <f>((C52*10%)/365)*C55</f>
        <v>2383.5616438356165</v>
      </c>
      <c r="D58" t="s">
        <v>14</v>
      </c>
    </row>
    <row r="59" spans="1:4" x14ac:dyDescent="0.25">
      <c r="B59" t="s">
        <v>12</v>
      </c>
      <c r="C59" s="11">
        <f>((C52*10%)/365)*C56</f>
        <v>10000</v>
      </c>
    </row>
    <row r="60" spans="1:4" x14ac:dyDescent="0.25">
      <c r="B60" s="15" t="s">
        <v>13</v>
      </c>
      <c r="C60" s="16">
        <f>SUM(C58:C59)</f>
        <v>12383.561643835616</v>
      </c>
    </row>
    <row r="62" spans="1:4" x14ac:dyDescent="0.25">
      <c r="A62" s="17" t="s">
        <v>15</v>
      </c>
      <c r="B62" s="17"/>
    </row>
    <row r="63" spans="1:4" x14ac:dyDescent="0.25">
      <c r="A63" s="17"/>
      <c r="B63" s="17"/>
      <c r="C63" s="11">
        <v>12383.56</v>
      </c>
    </row>
    <row r="64" spans="1:4" x14ac:dyDescent="0.25">
      <c r="B64" t="s">
        <v>20</v>
      </c>
      <c r="C64" s="12">
        <f>C60-C63</f>
        <v>1.6438356160506373E-3</v>
      </c>
    </row>
    <row r="66" spans="1:3" x14ac:dyDescent="0.25">
      <c r="A66" s="1" t="s">
        <v>8</v>
      </c>
      <c r="B66" s="1"/>
      <c r="C66" s="9">
        <f>C52+C60</f>
        <v>112383.56164383562</v>
      </c>
    </row>
  </sheetData>
  <mergeCells count="1">
    <mergeCell ref="A62:B6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Yvette Carver</dc:creator>
  <cp:lastModifiedBy>Ian Lintag</cp:lastModifiedBy>
  <dcterms:created xsi:type="dcterms:W3CDTF">2016-03-28T23:05:21Z</dcterms:created>
  <dcterms:modified xsi:type="dcterms:W3CDTF">2020-11-04T01:09:30Z</dcterms:modified>
</cp:coreProperties>
</file>