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HOST\HSoft\DOC\DocBase\Clients\BEAD0002\2021\Year End\"/>
    </mc:Choice>
  </mc:AlternateContent>
  <xr:revisionPtr revIDLastSave="0" documentId="13_ncr:1_{E5454740-290A-4FFA-A331-AE28E59E935A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Master" sheetId="7" r:id="rId1"/>
    <sheet name="Investment Summary Report" sheetId="8" r:id="rId2"/>
    <sheet name="Asgard Pg1" sheetId="1" r:id="rId3"/>
    <sheet name="Asgard Pg2" sheetId="2" r:id="rId4"/>
    <sheet name="Asgard P3" sheetId="3" r:id="rId5"/>
    <sheet name="Asgard P4" sheetId="4" r:id="rId6"/>
    <sheet name="Asgard P5" sheetId="5" r:id="rId7"/>
    <sheet name="Asgard P6" sheetId="6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7" l="1"/>
  <c r="Q11" i="7"/>
  <c r="T11" i="7"/>
  <c r="Q9" i="7"/>
  <c r="T8" i="7"/>
  <c r="T9" i="7" s="1"/>
  <c r="H96" i="7"/>
  <c r="C96" i="7"/>
  <c r="H99" i="7"/>
  <c r="C99" i="7"/>
  <c r="H116" i="7"/>
  <c r="C116" i="7"/>
  <c r="H144" i="7"/>
  <c r="C144" i="7"/>
  <c r="H167" i="7"/>
  <c r="C167" i="7"/>
  <c r="H170" i="7"/>
  <c r="C170" i="7"/>
  <c r="H179" i="7"/>
  <c r="H175" i="7"/>
  <c r="C179" i="7"/>
  <c r="C175" i="7"/>
  <c r="C154" i="7"/>
  <c r="H154" i="7"/>
  <c r="C134" i="7"/>
  <c r="H134" i="7"/>
  <c r="C79" i="7"/>
  <c r="H79" i="7"/>
  <c r="C68" i="7"/>
  <c r="H68" i="7"/>
  <c r="C65" i="7"/>
  <c r="H65" i="7"/>
  <c r="C47" i="7"/>
  <c r="H47" i="7"/>
  <c r="C24" i="7"/>
  <c r="H24" i="7"/>
  <c r="C44" i="7"/>
  <c r="H44" i="7"/>
  <c r="H41" i="7"/>
  <c r="C41" i="7"/>
  <c r="H14" i="7"/>
  <c r="H10" i="7"/>
  <c r="C14" i="7"/>
  <c r="B10" i="7"/>
  <c r="Q8" i="7" l="1"/>
  <c r="B180" i="7"/>
  <c r="Q10" i="7" s="1"/>
  <c r="T10" i="7"/>
</calcChain>
</file>

<file path=xl/sharedStrings.xml><?xml version="1.0" encoding="utf-8"?>
<sst xmlns="http://schemas.openxmlformats.org/spreadsheetml/2006/main" count="1549" uniqueCount="821">
  <si>
    <r>
      <rPr>
        <b/>
        <sz val="8.5"/>
        <rFont val="Verdana"/>
        <family val="2"/>
      </rPr>
      <t>ESTIMATED UNREALISED CAPITAL GAINS/LOSSES FOR THE TAX YEAR ENDED 30 JUNE 2021</t>
    </r>
  </si>
  <si>
    <r>
      <rPr>
        <sz val="8.5"/>
        <rFont val="Verdana"/>
        <family val="2"/>
      </rPr>
      <t xml:space="preserve">This schedule shows the </t>
    </r>
    <r>
      <rPr>
        <b/>
        <sz val="8.5"/>
        <rFont val="Verdana"/>
        <family val="2"/>
      </rPr>
      <t xml:space="preserve">unrealised </t>
    </r>
    <r>
      <rPr>
        <sz val="8.5"/>
        <rFont val="Verdana"/>
        <family val="2"/>
      </rPr>
      <t xml:space="preserve">capital gains/losses on your investments held at financial year end. The unrealised gains/losses are for your reference only and you do not need to </t>
    </r>
  </si>
  <si>
    <r>
      <rPr>
        <sz val="8.5"/>
        <rFont val="Verdana"/>
        <family val="2"/>
      </rPr>
      <t>include the unrealised gains/losses in your tax return.</t>
    </r>
  </si>
  <si>
    <r>
      <rPr>
        <b/>
        <sz val="8.5"/>
        <rFont val="Verdana"/>
        <family val="2"/>
      </rPr>
      <t xml:space="preserve">Date of  </t>
    </r>
    <r>
      <rPr>
        <b/>
        <sz val="8.5"/>
        <rFont val="Verdana"/>
        <family val="2"/>
      </rPr>
      <t xml:space="preserve">Date of  </t>
    </r>
    <r>
      <rPr>
        <b/>
        <sz val="8.5"/>
        <rFont val="Verdana"/>
        <family val="2"/>
      </rPr>
      <t xml:space="preserve">Units  </t>
    </r>
    <r>
      <rPr>
        <b/>
        <sz val="8.5"/>
        <rFont val="Verdana"/>
        <family val="2"/>
      </rPr>
      <t xml:space="preserve">Purchase Adjusted Reduced Indexed Valuation  </t>
    </r>
    <r>
      <rPr>
        <b/>
        <sz val="8.5"/>
        <rFont val="Verdana"/>
        <family val="2"/>
      </rPr>
      <t xml:space="preserve">Capital Gains  </t>
    </r>
    <r>
      <rPr>
        <b/>
        <sz val="8.5"/>
        <rFont val="Verdana"/>
        <family val="2"/>
      </rPr>
      <t xml:space="preserve">Estimated Total of Capital  </t>
    </r>
    <r>
      <rPr>
        <b/>
        <sz val="8.5"/>
        <rFont val="Verdana"/>
        <family val="2"/>
      </rPr>
      <t>Estimated</t>
    </r>
  </si>
  <si>
    <r>
      <rPr>
        <b/>
        <sz val="8.5"/>
        <rFont val="Verdana"/>
        <family val="2"/>
      </rPr>
      <t xml:space="preserve">Purchase Valuation  </t>
    </r>
    <r>
      <rPr>
        <b/>
        <sz val="8.5"/>
        <rFont val="Verdana"/>
        <family val="2"/>
      </rPr>
      <t xml:space="preserve">In  </t>
    </r>
    <r>
      <rPr>
        <b/>
        <sz val="8.5"/>
        <rFont val="Verdana"/>
        <family val="2"/>
      </rPr>
      <t xml:space="preserve">Cost  </t>
    </r>
    <r>
      <rPr>
        <b/>
        <sz val="8.5"/>
        <rFont val="Verdana"/>
        <family val="2"/>
      </rPr>
      <t xml:space="preserve">Purchase Cost Base Cost Base  </t>
    </r>
    <r>
      <rPr>
        <b/>
        <u/>
        <sz val="8.5"/>
        <rFont val="Verdana"/>
        <family val="2"/>
      </rPr>
      <t xml:space="preserve">Calculation Method  </t>
    </r>
    <r>
      <rPr>
        <b/>
        <u/>
        <sz val="8.5"/>
        <rFont val="Verdana"/>
        <family val="2"/>
      </rPr>
      <t xml:space="preserve">Gains Chosen </t>
    </r>
    <r>
      <rPr>
        <b/>
        <sz val="8.5"/>
        <rFont val="Verdana"/>
        <family val="2"/>
      </rPr>
      <t xml:space="preserve">  </t>
    </r>
    <r>
      <rPr>
        <b/>
        <sz val="8.5"/>
        <rFont val="Verdana"/>
        <family val="2"/>
      </rPr>
      <t>Capital</t>
    </r>
  </si>
  <si>
    <r>
      <rPr>
        <b/>
        <sz val="8.5"/>
        <rFont val="Verdana"/>
        <family val="2"/>
      </rPr>
      <t xml:space="preserve">Parcel  </t>
    </r>
    <r>
      <rPr>
        <b/>
        <sz val="8.5"/>
        <rFont val="Verdana"/>
        <family val="2"/>
      </rPr>
      <t xml:space="preserve">Cost  </t>
    </r>
    <r>
      <rPr>
        <b/>
        <sz val="8.5"/>
        <rFont val="Verdana"/>
        <family val="2"/>
      </rPr>
      <t xml:space="preserve">Frozen at  </t>
    </r>
    <r>
      <rPr>
        <b/>
        <sz val="8.5"/>
        <rFont val="Verdana"/>
        <family val="2"/>
      </rPr>
      <t xml:space="preserve">Non  </t>
    </r>
    <r>
      <rPr>
        <b/>
        <sz val="8.5"/>
        <rFont val="Verdana"/>
        <family val="2"/>
      </rPr>
      <t xml:space="preserve">Discount Discount Indexed  </t>
    </r>
    <r>
      <rPr>
        <b/>
        <sz val="8.5"/>
        <rFont val="Verdana"/>
        <family val="2"/>
      </rPr>
      <t xml:space="preserve">Other  </t>
    </r>
    <r>
      <rPr>
        <b/>
        <sz val="8.5"/>
        <rFont val="Verdana"/>
        <family val="2"/>
      </rPr>
      <t xml:space="preserve">Discount  </t>
    </r>
    <r>
      <rPr>
        <b/>
        <sz val="8.5"/>
        <rFont val="Verdana"/>
        <family val="2"/>
      </rPr>
      <t>Loss</t>
    </r>
  </si>
  <si>
    <r>
      <rPr>
        <b/>
        <sz val="8.5"/>
        <rFont val="Verdana"/>
        <family val="2"/>
      </rPr>
      <t xml:space="preserve">  </t>
    </r>
    <r>
      <rPr>
        <b/>
        <sz val="8.5"/>
        <rFont val="Verdana"/>
        <family val="2"/>
      </rPr>
      <t xml:space="preserve">30/09/1999  </t>
    </r>
    <r>
      <rPr>
        <b/>
        <sz val="8.5"/>
        <rFont val="Verdana"/>
        <family val="2"/>
      </rPr>
      <t>Discount Method Method Method Gains Method</t>
    </r>
  </si>
  <si>
    <r>
      <rPr>
        <b/>
        <sz val="8.5"/>
        <rFont val="Verdana"/>
        <family val="2"/>
      </rPr>
      <t xml:space="preserve">Method (Before (After  </t>
    </r>
    <r>
      <rPr>
        <b/>
        <sz val="8.5"/>
        <rFont val="Verdana"/>
        <family val="2"/>
      </rPr>
      <t>(Before</t>
    </r>
  </si>
  <si>
    <r>
      <rPr>
        <b/>
        <sz val="8.5"/>
        <rFont val="Verdana"/>
        <family val="2"/>
      </rPr>
      <t xml:space="preserve">Discount) Discount)  </t>
    </r>
    <r>
      <rPr>
        <b/>
        <sz val="8.5"/>
        <rFont val="Verdana"/>
        <family val="2"/>
      </rPr>
      <t>Discount)</t>
    </r>
  </si>
  <si>
    <r>
      <rPr>
        <b/>
        <sz val="8.5"/>
        <rFont val="Verdana"/>
        <family val="2"/>
      </rPr>
      <t>Managed Investments</t>
    </r>
  </si>
  <si>
    <r>
      <rPr>
        <sz val="8.5"/>
        <rFont val="Verdana"/>
        <family val="2"/>
      </rPr>
      <t>Perp WSP Div Inc Fd</t>
    </r>
  </si>
  <si>
    <r>
      <rPr>
        <sz val="8.5"/>
        <rFont val="Verdana"/>
        <family val="2"/>
      </rPr>
      <t>20/03/2019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</si>
  <si>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</si>
  <si>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</si>
  <si>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</si>
  <si>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</si>
  <si>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19/10/2020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</si>
  <si>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</si>
  <si>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</si>
  <si>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</si>
  <si>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</si>
  <si>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</si>
  <si>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b/>
        <sz val="8.5"/>
        <rFont val="Verdana"/>
        <family val="2"/>
      </rPr>
      <t>Total</t>
    </r>
  </si>
  <si>
    <r>
      <rPr>
        <sz val="8.5"/>
        <rFont val="Verdana"/>
        <family val="2"/>
      </rPr>
      <t>Macquarie WSP Income</t>
    </r>
  </si>
  <si>
    <r>
      <rPr>
        <sz val="8.5"/>
        <rFont val="Verdana"/>
        <family val="2"/>
      </rPr>
      <t>20/03/2019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</si>
  <si>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</si>
  <si>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</si>
  <si>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</si>
  <si>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</si>
  <si>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19/10/2020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</si>
  <si>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</si>
  <si>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</si>
  <si>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</si>
  <si>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</si>
  <si>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</si>
  <si>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b/>
        <sz val="8.5"/>
        <rFont val="Verdana"/>
        <family val="2"/>
      </rPr>
      <t>Total</t>
    </r>
  </si>
  <si>
    <r>
      <rPr>
        <sz val="8.5"/>
        <rFont val="Verdana"/>
        <family val="2"/>
      </rPr>
      <t>Vang Int’l Sh Index</t>
    </r>
  </si>
  <si>
    <r>
      <rPr>
        <sz val="8.5"/>
        <rFont val="Verdana"/>
        <family val="2"/>
      </rPr>
      <t>04/11/2019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</si>
  <si>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</si>
  <si>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</si>
  <si>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</si>
  <si>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</si>
  <si>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03/12/2019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</si>
  <si>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</si>
  <si>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</si>
  <si>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</si>
  <si>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</si>
  <si>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03/01/2020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</si>
  <si>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</si>
  <si>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</si>
  <si>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</si>
  <si>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</si>
  <si>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04/02/2020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</si>
  <si>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</si>
  <si>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</si>
  <si>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</si>
  <si>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</si>
  <si>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03/03/2020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</si>
  <si>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</si>
  <si>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</si>
  <si>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</si>
  <si>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</si>
  <si>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02/04/2020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</si>
  <si>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</si>
  <si>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</si>
  <si>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</si>
  <si>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</si>
  <si>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04/05/2020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</si>
  <si>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</si>
  <si>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</si>
  <si>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</si>
  <si>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</si>
  <si>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02/06/2020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</si>
  <si>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</si>
  <si>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</si>
  <si>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</si>
  <si>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</si>
  <si>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b/>
        <sz val="8.5"/>
        <rFont val="Verdana"/>
        <family val="2"/>
      </rPr>
      <t>Total</t>
    </r>
  </si>
  <si>
    <r>
      <rPr>
        <sz val="8.5"/>
        <rFont val="Verdana"/>
        <family val="2"/>
      </rPr>
      <t>Platinum Int Cl C</t>
    </r>
  </si>
  <si>
    <r>
      <rPr>
        <sz val="8.5"/>
        <rFont val="Verdana"/>
        <family val="2"/>
      </rPr>
      <t>26/03/2019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</si>
  <si>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</si>
  <si>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</si>
  <si>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</si>
  <si>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</si>
  <si>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26/04/2019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</si>
  <si>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</si>
  <si>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</si>
  <si>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</si>
  <si>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</si>
  <si>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24/05/2019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</si>
  <si>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</si>
  <si>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</si>
  <si>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</si>
  <si>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</si>
  <si>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26/06/2019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</si>
  <si>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</si>
  <si>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</si>
  <si>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</si>
  <si>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</si>
  <si>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24/07/2019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</si>
  <si>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</si>
  <si>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</si>
  <si>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</si>
  <si>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</si>
  <si>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06/11/2019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</si>
  <si>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</si>
  <si>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</si>
  <si>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</si>
  <si>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</si>
  <si>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05/12/2019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</si>
  <si>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</si>
  <si>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</si>
  <si>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</si>
  <si>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</si>
  <si>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06/01/2020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</si>
  <si>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</si>
  <si>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</si>
  <si>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</si>
  <si>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</si>
  <si>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06/02/2020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</si>
  <si>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</si>
  <si>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</si>
  <si>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</si>
  <si>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</si>
  <si>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b/>
        <sz val="8.5"/>
        <rFont val="Verdana"/>
        <family val="2"/>
      </rPr>
      <t xml:space="preserve">Date of  </t>
    </r>
    <r>
      <rPr>
        <b/>
        <sz val="8.5"/>
        <rFont val="Verdana"/>
        <family val="2"/>
      </rPr>
      <t xml:space="preserve">Date of  </t>
    </r>
    <r>
      <rPr>
        <b/>
        <sz val="8.5"/>
        <rFont val="Verdana"/>
        <family val="2"/>
      </rPr>
      <t xml:space="preserve">Units  </t>
    </r>
    <r>
      <rPr>
        <b/>
        <sz val="8.5"/>
        <rFont val="Verdana"/>
        <family val="2"/>
      </rPr>
      <t xml:space="preserve">Purchase Adjusted Reduced Indexed Valuation  </t>
    </r>
    <r>
      <rPr>
        <b/>
        <sz val="8.5"/>
        <rFont val="Verdana"/>
        <family val="2"/>
      </rPr>
      <t xml:space="preserve">Capital Gains  </t>
    </r>
    <r>
      <rPr>
        <b/>
        <sz val="8.5"/>
        <rFont val="Verdana"/>
        <family val="2"/>
      </rPr>
      <t xml:space="preserve">Estimated Total of Capital  </t>
    </r>
    <r>
      <rPr>
        <b/>
        <sz val="8.5"/>
        <rFont val="Verdana"/>
        <family val="2"/>
      </rPr>
      <t>Estimated</t>
    </r>
  </si>
  <si>
    <r>
      <rPr>
        <b/>
        <sz val="8.5"/>
        <rFont val="Verdana"/>
        <family val="2"/>
      </rPr>
      <t xml:space="preserve">Purchase Valuation  </t>
    </r>
    <r>
      <rPr>
        <b/>
        <sz val="8.5"/>
        <rFont val="Verdana"/>
        <family val="2"/>
      </rPr>
      <t xml:space="preserve">In  </t>
    </r>
    <r>
      <rPr>
        <b/>
        <sz val="8.5"/>
        <rFont val="Verdana"/>
        <family val="2"/>
      </rPr>
      <t xml:space="preserve">Cost  </t>
    </r>
    <r>
      <rPr>
        <b/>
        <sz val="8.5"/>
        <rFont val="Verdana"/>
        <family val="2"/>
      </rPr>
      <t xml:space="preserve">Purchase Cost Base Cost Base  </t>
    </r>
    <r>
      <rPr>
        <b/>
        <u/>
        <sz val="8.5"/>
        <rFont val="Verdana"/>
        <family val="2"/>
      </rPr>
      <t xml:space="preserve">Calculation Method  </t>
    </r>
    <r>
      <rPr>
        <b/>
        <u/>
        <sz val="8.5"/>
        <rFont val="Verdana"/>
        <family val="2"/>
      </rPr>
      <t xml:space="preserve">Gains Chosen </t>
    </r>
    <r>
      <rPr>
        <b/>
        <sz val="8.5"/>
        <rFont val="Verdana"/>
        <family val="2"/>
      </rPr>
      <t xml:space="preserve">  </t>
    </r>
    <r>
      <rPr>
        <b/>
        <sz val="8.5"/>
        <rFont val="Verdana"/>
        <family val="2"/>
      </rPr>
      <t>Capital</t>
    </r>
  </si>
  <si>
    <r>
      <rPr>
        <b/>
        <sz val="8.5"/>
        <rFont val="Verdana"/>
        <family val="2"/>
      </rPr>
      <t xml:space="preserve">Parcel  </t>
    </r>
    <r>
      <rPr>
        <b/>
        <sz val="8.5"/>
        <rFont val="Verdana"/>
        <family val="2"/>
      </rPr>
      <t xml:space="preserve">Cost  </t>
    </r>
    <r>
      <rPr>
        <b/>
        <sz val="8.5"/>
        <rFont val="Verdana"/>
        <family val="2"/>
      </rPr>
      <t xml:space="preserve">Frozen at  </t>
    </r>
    <r>
      <rPr>
        <b/>
        <sz val="8.5"/>
        <rFont val="Verdana"/>
        <family val="2"/>
      </rPr>
      <t xml:space="preserve">Non  </t>
    </r>
    <r>
      <rPr>
        <b/>
        <sz val="8.5"/>
        <rFont val="Verdana"/>
        <family val="2"/>
      </rPr>
      <t xml:space="preserve">Discount Discount Indexed  </t>
    </r>
    <r>
      <rPr>
        <b/>
        <sz val="8.5"/>
        <rFont val="Verdana"/>
        <family val="2"/>
      </rPr>
      <t xml:space="preserve">Other  </t>
    </r>
    <r>
      <rPr>
        <b/>
        <sz val="8.5"/>
        <rFont val="Verdana"/>
        <family val="2"/>
      </rPr>
      <t xml:space="preserve">Discount  </t>
    </r>
    <r>
      <rPr>
        <b/>
        <sz val="8.5"/>
        <rFont val="Verdana"/>
        <family val="2"/>
      </rPr>
      <t>Loss</t>
    </r>
  </si>
  <si>
    <r>
      <rPr>
        <b/>
        <sz val="8.5"/>
        <rFont val="Verdana"/>
        <family val="2"/>
      </rPr>
      <t xml:space="preserve">  </t>
    </r>
    <r>
      <rPr>
        <b/>
        <sz val="8.5"/>
        <rFont val="Verdana"/>
        <family val="2"/>
      </rPr>
      <t xml:space="preserve">30/09/1999  </t>
    </r>
    <r>
      <rPr>
        <b/>
        <sz val="8.5"/>
        <rFont val="Verdana"/>
        <family val="2"/>
      </rPr>
      <t>Discount Method Method Method Gains Method</t>
    </r>
  </si>
  <si>
    <r>
      <rPr>
        <b/>
        <sz val="8.5"/>
        <rFont val="Verdana"/>
        <family val="2"/>
      </rPr>
      <t xml:space="preserve">Method (Before (After  </t>
    </r>
    <r>
      <rPr>
        <b/>
        <sz val="8.5"/>
        <rFont val="Verdana"/>
        <family val="2"/>
      </rPr>
      <t>(Before</t>
    </r>
  </si>
  <si>
    <r>
      <rPr>
        <b/>
        <sz val="8.5"/>
        <rFont val="Verdana"/>
        <family val="2"/>
      </rPr>
      <t xml:space="preserve">Discount) Discount)  </t>
    </r>
    <r>
      <rPr>
        <b/>
        <sz val="8.5"/>
        <rFont val="Verdana"/>
        <family val="2"/>
      </rPr>
      <t>Discount)</t>
    </r>
  </si>
  <si>
    <r>
      <rPr>
        <b/>
        <sz val="8.5"/>
        <rFont val="Verdana"/>
        <family val="2"/>
      </rPr>
      <t>Managed Investments</t>
    </r>
  </si>
  <si>
    <r>
      <rPr>
        <sz val="8.5"/>
        <rFont val="Verdana"/>
        <family val="2"/>
      </rPr>
      <t>Platinum Int Cl C</t>
    </r>
  </si>
  <si>
    <r>
      <rPr>
        <sz val="8.5"/>
        <rFont val="Verdana"/>
        <family val="2"/>
      </rPr>
      <t>05/03/2020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</si>
  <si>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</si>
  <si>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</si>
  <si>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</si>
  <si>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</si>
  <si>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03/04/2020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</si>
  <si>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</si>
  <si>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</si>
  <si>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</si>
  <si>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</si>
  <si>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05/05/2020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</si>
  <si>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</si>
  <si>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</si>
  <si>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</si>
  <si>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</si>
  <si>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03/06/2020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</si>
  <si>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</si>
  <si>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</si>
  <si>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</si>
  <si>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</si>
  <si>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03/07/2020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</si>
  <si>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</si>
  <si>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</si>
  <si>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</si>
  <si>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</si>
  <si>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</si>
  <si>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04/08/2020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</si>
  <si>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</si>
  <si>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</si>
  <si>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</si>
  <si>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</si>
  <si>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</si>
  <si>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b/>
        <sz val="8.5"/>
        <rFont val="Verdana"/>
        <family val="2"/>
      </rPr>
      <t>Total</t>
    </r>
  </si>
  <si>
    <r>
      <rPr>
        <sz val="8.5"/>
        <rFont val="Verdana"/>
        <family val="2"/>
      </rPr>
      <t>Vang Int’l Sh Idx-H</t>
    </r>
  </si>
  <si>
    <r>
      <rPr>
        <sz val="8.5"/>
        <rFont val="Verdana"/>
        <family val="2"/>
      </rPr>
      <t>23/10/2020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</si>
  <si>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</si>
  <si>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</si>
  <si>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</si>
  <si>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</si>
  <si>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</si>
  <si>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b/>
        <sz val="8.5"/>
        <rFont val="Verdana"/>
        <family val="2"/>
      </rPr>
      <t>Total</t>
    </r>
  </si>
  <si>
    <r>
      <rPr>
        <sz val="8.5"/>
        <rFont val="Verdana"/>
        <family val="2"/>
      </rPr>
      <t>Van In Pr Sec In F(H</t>
    </r>
  </si>
  <si>
    <r>
      <rPr>
        <sz val="8.5"/>
        <rFont val="Verdana"/>
        <family val="2"/>
      </rPr>
      <t>19/10/2020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</si>
  <si>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</si>
  <si>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</si>
  <si>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</si>
  <si>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</si>
  <si>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</si>
  <si>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b/>
        <sz val="8.5"/>
        <rFont val="Verdana"/>
        <family val="2"/>
      </rPr>
      <t>Total</t>
    </r>
  </si>
  <si>
    <r>
      <rPr>
        <sz val="8.5"/>
        <rFont val="Verdana"/>
        <family val="2"/>
      </rPr>
      <t>Lazard Gb List Infst</t>
    </r>
  </si>
  <si>
    <r>
      <rPr>
        <sz val="8.5"/>
        <rFont val="Verdana"/>
        <family val="2"/>
      </rPr>
      <t>22/03/2019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</si>
  <si>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</si>
  <si>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</si>
  <si>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</si>
  <si>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</si>
  <si>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24/04/2019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</si>
  <si>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</si>
  <si>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</si>
  <si>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</si>
  <si>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</si>
  <si>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22/05/2019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</si>
  <si>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</si>
  <si>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</si>
  <si>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</si>
  <si>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</si>
  <si>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24/06/2019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</si>
  <si>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</si>
  <si>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</si>
  <si>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</si>
  <si>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</si>
  <si>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23/07/2019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</si>
  <si>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</si>
  <si>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</si>
  <si>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</si>
  <si>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</si>
  <si>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04/11/2019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</si>
  <si>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</si>
  <si>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</si>
  <si>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</si>
  <si>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</si>
  <si>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03/12/2019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</si>
  <si>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</si>
  <si>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</si>
  <si>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</si>
  <si>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</si>
  <si>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03/01/2020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</si>
  <si>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</si>
  <si>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</si>
  <si>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</si>
  <si>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</si>
  <si>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04/02/2020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</si>
  <si>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</si>
  <si>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</si>
  <si>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</si>
  <si>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</si>
  <si>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03/03/2020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</si>
  <si>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</si>
  <si>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</si>
  <si>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</si>
  <si>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</si>
  <si>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02/04/2020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</si>
  <si>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</si>
  <si>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</si>
  <si>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</si>
  <si>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</si>
  <si>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04/05/2020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</si>
  <si>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</si>
  <si>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</si>
  <si>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</si>
  <si>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</si>
  <si>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02/06/2020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</si>
  <si>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</si>
  <si>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</si>
  <si>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</si>
  <si>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</si>
  <si>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02/07/2020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</si>
  <si>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</si>
  <si>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</si>
  <si>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</si>
  <si>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</si>
  <si>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</si>
  <si>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04/08/2020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</si>
  <si>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</si>
  <si>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</si>
  <si>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</si>
  <si>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</si>
  <si>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</si>
  <si>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19/10/2020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</si>
  <si>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</si>
  <si>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</si>
  <si>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</si>
  <si>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</si>
  <si>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</si>
  <si>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b/>
        <sz val="8.5"/>
        <rFont val="Verdana"/>
        <family val="2"/>
      </rPr>
      <t>Total</t>
    </r>
  </si>
  <si>
    <r>
      <rPr>
        <sz val="8.5"/>
        <rFont val="Verdana"/>
        <family val="2"/>
      </rPr>
      <t>Walter Sc Gb Eq (Hg)</t>
    </r>
  </si>
  <si>
    <r>
      <rPr>
        <sz val="8.5"/>
        <rFont val="Verdana"/>
        <family val="2"/>
      </rPr>
      <t>20/10/2020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</si>
  <si>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</si>
  <si>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</si>
  <si>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</si>
  <si>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</si>
  <si>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</si>
  <si>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b/>
        <sz val="8.5"/>
        <rFont val="Verdana"/>
        <family val="2"/>
      </rPr>
      <t>Total</t>
    </r>
  </si>
  <si>
    <r>
      <rPr>
        <b/>
        <sz val="8.5"/>
        <rFont val="Verdana"/>
        <family val="2"/>
      </rPr>
      <t xml:space="preserve">Date of  </t>
    </r>
    <r>
      <rPr>
        <b/>
        <sz val="8.5"/>
        <rFont val="Verdana"/>
        <family val="2"/>
      </rPr>
      <t xml:space="preserve">Date of  </t>
    </r>
    <r>
      <rPr>
        <b/>
        <sz val="8.5"/>
        <rFont val="Verdana"/>
        <family val="2"/>
      </rPr>
      <t xml:space="preserve">Units  </t>
    </r>
    <r>
      <rPr>
        <b/>
        <sz val="8.5"/>
        <rFont val="Verdana"/>
        <family val="2"/>
      </rPr>
      <t xml:space="preserve">Purchase Adjusted Reduced Indexed Valuation  </t>
    </r>
    <r>
      <rPr>
        <b/>
        <sz val="8.5"/>
        <rFont val="Verdana"/>
        <family val="2"/>
      </rPr>
      <t xml:space="preserve">Capital Gains  </t>
    </r>
    <r>
      <rPr>
        <b/>
        <sz val="8.5"/>
        <rFont val="Verdana"/>
        <family val="2"/>
      </rPr>
      <t xml:space="preserve">Estimated Total of Capital  </t>
    </r>
    <r>
      <rPr>
        <b/>
        <sz val="8.5"/>
        <rFont val="Verdana"/>
        <family val="2"/>
      </rPr>
      <t>Estimated</t>
    </r>
  </si>
  <si>
    <r>
      <rPr>
        <b/>
        <sz val="8.5"/>
        <rFont val="Verdana"/>
        <family val="2"/>
      </rPr>
      <t xml:space="preserve">Purchase Valuation  </t>
    </r>
    <r>
      <rPr>
        <b/>
        <sz val="8.5"/>
        <rFont val="Verdana"/>
        <family val="2"/>
      </rPr>
      <t xml:space="preserve">In  </t>
    </r>
    <r>
      <rPr>
        <b/>
        <sz val="8.5"/>
        <rFont val="Verdana"/>
        <family val="2"/>
      </rPr>
      <t xml:space="preserve">Cost  </t>
    </r>
    <r>
      <rPr>
        <b/>
        <sz val="8.5"/>
        <rFont val="Verdana"/>
        <family val="2"/>
      </rPr>
      <t xml:space="preserve">Purchase Cost Base Cost Base  </t>
    </r>
    <r>
      <rPr>
        <b/>
        <u/>
        <sz val="8.5"/>
        <rFont val="Verdana"/>
        <family val="2"/>
      </rPr>
      <t xml:space="preserve">Calculation Method  </t>
    </r>
    <r>
      <rPr>
        <b/>
        <u/>
        <sz val="8.5"/>
        <rFont val="Verdana"/>
        <family val="2"/>
      </rPr>
      <t xml:space="preserve">Gains Chosen </t>
    </r>
    <r>
      <rPr>
        <b/>
        <sz val="8.5"/>
        <rFont val="Verdana"/>
        <family val="2"/>
      </rPr>
      <t xml:space="preserve">  </t>
    </r>
    <r>
      <rPr>
        <b/>
        <sz val="8.5"/>
        <rFont val="Verdana"/>
        <family val="2"/>
      </rPr>
      <t>Capital</t>
    </r>
  </si>
  <si>
    <r>
      <rPr>
        <b/>
        <sz val="8.5"/>
        <rFont val="Verdana"/>
        <family val="2"/>
      </rPr>
      <t xml:space="preserve">Parcel  </t>
    </r>
    <r>
      <rPr>
        <b/>
        <sz val="8.5"/>
        <rFont val="Verdana"/>
        <family val="2"/>
      </rPr>
      <t xml:space="preserve">Cost  </t>
    </r>
    <r>
      <rPr>
        <b/>
        <sz val="8.5"/>
        <rFont val="Verdana"/>
        <family val="2"/>
      </rPr>
      <t xml:space="preserve">Frozen at  </t>
    </r>
    <r>
      <rPr>
        <b/>
        <sz val="8.5"/>
        <rFont val="Verdana"/>
        <family val="2"/>
      </rPr>
      <t xml:space="preserve">Non  </t>
    </r>
    <r>
      <rPr>
        <b/>
        <sz val="8.5"/>
        <rFont val="Verdana"/>
        <family val="2"/>
      </rPr>
      <t xml:space="preserve">Discount Discount Indexed  </t>
    </r>
    <r>
      <rPr>
        <b/>
        <sz val="8.5"/>
        <rFont val="Verdana"/>
        <family val="2"/>
      </rPr>
      <t xml:space="preserve">Other  </t>
    </r>
    <r>
      <rPr>
        <b/>
        <sz val="8.5"/>
        <rFont val="Verdana"/>
        <family val="2"/>
      </rPr>
      <t xml:space="preserve">Discount  </t>
    </r>
    <r>
      <rPr>
        <b/>
        <sz val="8.5"/>
        <rFont val="Verdana"/>
        <family val="2"/>
      </rPr>
      <t>Loss</t>
    </r>
  </si>
  <si>
    <r>
      <rPr>
        <b/>
        <sz val="8.5"/>
        <rFont val="Verdana"/>
        <family val="2"/>
      </rPr>
      <t xml:space="preserve">  </t>
    </r>
    <r>
      <rPr>
        <b/>
        <sz val="8.5"/>
        <rFont val="Verdana"/>
        <family val="2"/>
      </rPr>
      <t xml:space="preserve">30/09/1999  </t>
    </r>
    <r>
      <rPr>
        <b/>
        <sz val="8.5"/>
        <rFont val="Verdana"/>
        <family val="2"/>
      </rPr>
      <t>Discount Method Method Method Gains Method</t>
    </r>
  </si>
  <si>
    <r>
      <rPr>
        <b/>
        <sz val="8.5"/>
        <rFont val="Verdana"/>
        <family val="2"/>
      </rPr>
      <t xml:space="preserve">Method (Before (After  </t>
    </r>
    <r>
      <rPr>
        <b/>
        <sz val="8.5"/>
        <rFont val="Verdana"/>
        <family val="2"/>
      </rPr>
      <t>(Before</t>
    </r>
  </si>
  <si>
    <r>
      <rPr>
        <b/>
        <sz val="8.5"/>
        <rFont val="Verdana"/>
        <family val="2"/>
      </rPr>
      <t xml:space="preserve">Discount) Discount)  </t>
    </r>
    <r>
      <rPr>
        <b/>
        <sz val="8.5"/>
        <rFont val="Verdana"/>
        <family val="2"/>
      </rPr>
      <t>Discount)</t>
    </r>
  </si>
  <si>
    <r>
      <rPr>
        <b/>
        <sz val="8.5"/>
        <rFont val="Verdana"/>
        <family val="2"/>
      </rPr>
      <t>Managed Investments</t>
    </r>
  </si>
  <si>
    <r>
      <rPr>
        <sz val="8.5"/>
        <rFont val="Verdana"/>
        <family val="2"/>
      </rPr>
      <t>Vang Int Pro Sec Idx</t>
    </r>
  </si>
  <si>
    <r>
      <rPr>
        <sz val="8.5"/>
        <rFont val="Verdana"/>
        <family val="2"/>
      </rPr>
      <t>04/11/2019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</si>
  <si>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</si>
  <si>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</si>
  <si>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</si>
  <si>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</si>
  <si>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03/12/2019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</si>
  <si>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</si>
  <si>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</si>
  <si>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</si>
  <si>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</si>
  <si>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03/01/2020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</si>
  <si>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</si>
  <si>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</si>
  <si>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</si>
  <si>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</si>
  <si>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04/02/2020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</si>
  <si>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</si>
  <si>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</si>
  <si>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</si>
  <si>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</si>
  <si>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03/03/2020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</si>
  <si>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</si>
  <si>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</si>
  <si>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</si>
  <si>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</si>
  <si>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02/04/2020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</si>
  <si>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</si>
  <si>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</si>
  <si>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</si>
  <si>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</si>
  <si>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04/05/2020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</si>
  <si>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</si>
  <si>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</si>
  <si>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</si>
  <si>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</si>
  <si>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02/06/2020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</si>
  <si>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</si>
  <si>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</si>
  <si>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</si>
  <si>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</si>
  <si>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02/07/2020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</si>
  <si>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</si>
  <si>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</si>
  <si>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</si>
  <si>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</si>
  <si>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</si>
  <si>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b/>
        <sz val="8.5"/>
        <rFont val="Verdana"/>
        <family val="2"/>
      </rPr>
      <t>Total</t>
    </r>
  </si>
  <si>
    <r>
      <rPr>
        <sz val="8.5"/>
        <rFont val="Verdana"/>
        <family val="2"/>
      </rPr>
      <t>A Gray Au Eqty Cl A</t>
    </r>
  </si>
  <si>
    <r>
      <rPr>
        <sz val="8.5"/>
        <rFont val="Verdana"/>
        <family val="2"/>
      </rPr>
      <t>22/03/2019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</si>
  <si>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</si>
  <si>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</si>
  <si>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</si>
  <si>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</si>
  <si>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24/04/2019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</si>
  <si>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</si>
  <si>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</si>
  <si>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</si>
  <si>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</si>
  <si>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22/05/2019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</si>
  <si>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</si>
  <si>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</si>
  <si>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</si>
  <si>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</si>
  <si>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24/06/2019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</si>
  <si>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</si>
  <si>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</si>
  <si>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</si>
  <si>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</si>
  <si>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23/07/2019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</si>
  <si>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</si>
  <si>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</si>
  <si>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</si>
  <si>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</si>
  <si>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04/11/2019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</si>
  <si>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</si>
  <si>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</si>
  <si>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</si>
  <si>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</si>
  <si>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03/12/2019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</si>
  <si>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</si>
  <si>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</si>
  <si>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</si>
  <si>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</si>
  <si>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03/01/2020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</si>
  <si>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</si>
  <si>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</si>
  <si>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</si>
  <si>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</si>
  <si>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04/02/2020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</si>
  <si>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</si>
  <si>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</si>
  <si>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</si>
  <si>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</si>
  <si>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03/03/2020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</si>
  <si>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</si>
  <si>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</si>
  <si>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</si>
  <si>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</si>
  <si>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02/04/2020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</si>
  <si>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</si>
  <si>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</si>
  <si>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</si>
  <si>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</si>
  <si>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04/05/2020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</si>
  <si>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</si>
  <si>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</si>
  <si>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</si>
  <si>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</si>
  <si>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02/06/2020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</si>
  <si>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</si>
  <si>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</si>
  <si>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</si>
  <si>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</si>
  <si>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02/07/2020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</si>
  <si>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</si>
  <si>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</si>
  <si>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</si>
  <si>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</si>
  <si>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</si>
  <si>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04/08/2020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</si>
  <si>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</si>
  <si>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</si>
  <si>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</si>
  <si>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</si>
  <si>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</si>
  <si>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b/>
        <sz val="8.5"/>
        <rFont val="Verdana"/>
        <family val="2"/>
      </rPr>
      <t>Total</t>
    </r>
  </si>
  <si>
    <r>
      <rPr>
        <sz val="8.5"/>
        <rFont val="Verdana"/>
        <family val="2"/>
      </rPr>
      <t>Magellan Global Fd H</t>
    </r>
  </si>
  <si>
    <r>
      <rPr>
        <sz val="8.5"/>
        <rFont val="Verdana"/>
        <family val="2"/>
      </rPr>
      <t>19/10/2020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</si>
  <si>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</si>
  <si>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</si>
  <si>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</si>
  <si>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</si>
  <si>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</si>
  <si>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b/>
        <sz val="8.5"/>
        <rFont val="Verdana"/>
        <family val="2"/>
      </rPr>
      <t>Total</t>
    </r>
  </si>
  <si>
    <r>
      <rPr>
        <sz val="8.5"/>
        <rFont val="Verdana"/>
        <family val="2"/>
      </rPr>
      <t>Fidelity WSP Aus Eqt</t>
    </r>
  </si>
  <si>
    <r>
      <rPr>
        <sz val="8.5"/>
        <rFont val="Verdana"/>
        <family val="2"/>
      </rPr>
      <t>22/03/2019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</si>
  <si>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</si>
  <si>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</si>
  <si>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</si>
  <si>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</si>
  <si>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24/04/2019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</si>
  <si>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</si>
  <si>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</si>
  <si>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</si>
  <si>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</si>
  <si>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b/>
        <sz val="8.5"/>
        <rFont val="Verdana"/>
        <family val="2"/>
      </rPr>
      <t xml:space="preserve">Date of  </t>
    </r>
    <r>
      <rPr>
        <b/>
        <sz val="8.5"/>
        <rFont val="Verdana"/>
        <family val="2"/>
      </rPr>
      <t xml:space="preserve">Date of  </t>
    </r>
    <r>
      <rPr>
        <b/>
        <sz val="8.5"/>
        <rFont val="Verdana"/>
        <family val="2"/>
      </rPr>
      <t xml:space="preserve">Units  </t>
    </r>
    <r>
      <rPr>
        <b/>
        <sz val="8.5"/>
        <rFont val="Verdana"/>
        <family val="2"/>
      </rPr>
      <t xml:space="preserve">Purchase Adjusted Reduced Indexed Valuation  </t>
    </r>
    <r>
      <rPr>
        <b/>
        <sz val="8.5"/>
        <rFont val="Verdana"/>
        <family val="2"/>
      </rPr>
      <t xml:space="preserve">Capital Gains  </t>
    </r>
    <r>
      <rPr>
        <b/>
        <sz val="8.5"/>
        <rFont val="Verdana"/>
        <family val="2"/>
      </rPr>
      <t xml:space="preserve">Estimated Total of Capital  </t>
    </r>
    <r>
      <rPr>
        <b/>
        <sz val="8.5"/>
        <rFont val="Verdana"/>
        <family val="2"/>
      </rPr>
      <t>Estimated</t>
    </r>
  </si>
  <si>
    <r>
      <rPr>
        <b/>
        <sz val="8.5"/>
        <rFont val="Verdana"/>
        <family val="2"/>
      </rPr>
      <t xml:space="preserve">Purchase Valuation  </t>
    </r>
    <r>
      <rPr>
        <b/>
        <sz val="8.5"/>
        <rFont val="Verdana"/>
        <family val="2"/>
      </rPr>
      <t xml:space="preserve">In  </t>
    </r>
    <r>
      <rPr>
        <b/>
        <sz val="8.5"/>
        <rFont val="Verdana"/>
        <family val="2"/>
      </rPr>
      <t xml:space="preserve">Cost  </t>
    </r>
    <r>
      <rPr>
        <b/>
        <sz val="8.5"/>
        <rFont val="Verdana"/>
        <family val="2"/>
      </rPr>
      <t xml:space="preserve">Purchase Cost Base Cost Base  </t>
    </r>
    <r>
      <rPr>
        <b/>
        <u/>
        <sz val="8.5"/>
        <rFont val="Verdana"/>
        <family val="2"/>
      </rPr>
      <t xml:space="preserve">Calculation Method  </t>
    </r>
    <r>
      <rPr>
        <b/>
        <u/>
        <sz val="8.5"/>
        <rFont val="Verdana"/>
        <family val="2"/>
      </rPr>
      <t xml:space="preserve">Gains Chosen </t>
    </r>
    <r>
      <rPr>
        <b/>
        <sz val="8.5"/>
        <rFont val="Verdana"/>
        <family val="2"/>
      </rPr>
      <t xml:space="preserve">  </t>
    </r>
    <r>
      <rPr>
        <b/>
        <sz val="8.5"/>
        <rFont val="Verdana"/>
        <family val="2"/>
      </rPr>
      <t>Capital</t>
    </r>
  </si>
  <si>
    <r>
      <rPr>
        <b/>
        <sz val="8.5"/>
        <rFont val="Verdana"/>
        <family val="2"/>
      </rPr>
      <t xml:space="preserve">Parcel  </t>
    </r>
    <r>
      <rPr>
        <b/>
        <sz val="8.5"/>
        <rFont val="Verdana"/>
        <family val="2"/>
      </rPr>
      <t xml:space="preserve">Cost  </t>
    </r>
    <r>
      <rPr>
        <b/>
        <sz val="8.5"/>
        <rFont val="Verdana"/>
        <family val="2"/>
      </rPr>
      <t xml:space="preserve">Frozen at  </t>
    </r>
    <r>
      <rPr>
        <b/>
        <sz val="8.5"/>
        <rFont val="Verdana"/>
        <family val="2"/>
      </rPr>
      <t xml:space="preserve">Non  </t>
    </r>
    <r>
      <rPr>
        <b/>
        <sz val="8.5"/>
        <rFont val="Verdana"/>
        <family val="2"/>
      </rPr>
      <t xml:space="preserve">Discount Discount Indexed  </t>
    </r>
    <r>
      <rPr>
        <b/>
        <sz val="8.5"/>
        <rFont val="Verdana"/>
        <family val="2"/>
      </rPr>
      <t xml:space="preserve">Other  </t>
    </r>
    <r>
      <rPr>
        <b/>
        <sz val="8.5"/>
        <rFont val="Verdana"/>
        <family val="2"/>
      </rPr>
      <t xml:space="preserve">Discount  </t>
    </r>
    <r>
      <rPr>
        <b/>
        <sz val="8.5"/>
        <rFont val="Verdana"/>
        <family val="2"/>
      </rPr>
      <t>Loss</t>
    </r>
  </si>
  <si>
    <r>
      <rPr>
        <b/>
        <sz val="8.5"/>
        <rFont val="Verdana"/>
        <family val="2"/>
      </rPr>
      <t xml:space="preserve">  </t>
    </r>
    <r>
      <rPr>
        <b/>
        <sz val="8.5"/>
        <rFont val="Verdana"/>
        <family val="2"/>
      </rPr>
      <t xml:space="preserve">30/09/1999  </t>
    </r>
    <r>
      <rPr>
        <b/>
        <sz val="8.5"/>
        <rFont val="Verdana"/>
        <family val="2"/>
      </rPr>
      <t>Discount Method Method Method Gains Method</t>
    </r>
  </si>
  <si>
    <r>
      <rPr>
        <b/>
        <sz val="8.5"/>
        <rFont val="Verdana"/>
        <family val="2"/>
      </rPr>
      <t xml:space="preserve">Method (Before (After  </t>
    </r>
    <r>
      <rPr>
        <b/>
        <sz val="8.5"/>
        <rFont val="Verdana"/>
        <family val="2"/>
      </rPr>
      <t>(Before</t>
    </r>
  </si>
  <si>
    <r>
      <rPr>
        <b/>
        <sz val="8.5"/>
        <rFont val="Verdana"/>
        <family val="2"/>
      </rPr>
      <t xml:space="preserve">Discount) Discount)  </t>
    </r>
    <r>
      <rPr>
        <b/>
        <sz val="8.5"/>
        <rFont val="Verdana"/>
        <family val="2"/>
      </rPr>
      <t>Discount)</t>
    </r>
  </si>
  <si>
    <r>
      <rPr>
        <b/>
        <sz val="8.5"/>
        <rFont val="Verdana"/>
        <family val="2"/>
      </rPr>
      <t>Managed Investments</t>
    </r>
  </si>
  <si>
    <r>
      <rPr>
        <sz val="8.5"/>
        <rFont val="Verdana"/>
        <family val="2"/>
      </rPr>
      <t>Fidelity WSP Aus Eqt</t>
    </r>
  </si>
  <si>
    <r>
      <rPr>
        <sz val="8.5"/>
        <rFont val="Verdana"/>
        <family val="2"/>
      </rPr>
      <t>22/05/2019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</si>
  <si>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</si>
  <si>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</si>
  <si>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</si>
  <si>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</si>
  <si>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24/06/2019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</si>
  <si>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</si>
  <si>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</si>
  <si>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</si>
  <si>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</si>
  <si>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23/07/2019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</si>
  <si>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</si>
  <si>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</si>
  <si>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</si>
  <si>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</si>
  <si>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04/11/2019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</si>
  <si>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</si>
  <si>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</si>
  <si>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</si>
  <si>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</si>
  <si>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03/12/2019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</si>
  <si>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</si>
  <si>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</si>
  <si>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</si>
  <si>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</si>
  <si>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03/01/2020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</si>
  <si>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</si>
  <si>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</si>
  <si>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</si>
  <si>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</si>
  <si>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04/02/2020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</si>
  <si>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</si>
  <si>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</si>
  <si>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</si>
  <si>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</si>
  <si>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03/03/2020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</si>
  <si>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</si>
  <si>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</si>
  <si>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</si>
  <si>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</si>
  <si>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02/04/2020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</si>
  <si>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</si>
  <si>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</si>
  <si>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</si>
  <si>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</si>
  <si>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04/05/2020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</si>
  <si>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</si>
  <si>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</si>
  <si>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</si>
  <si>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</si>
  <si>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02/06/2020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</si>
  <si>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</si>
  <si>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</si>
  <si>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</si>
  <si>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</si>
  <si>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02/07/2020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</si>
  <si>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</si>
  <si>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</si>
  <si>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</si>
  <si>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</si>
  <si>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</si>
  <si>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04/08/2020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</si>
  <si>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</si>
  <si>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</si>
  <si>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</si>
  <si>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</si>
  <si>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</si>
  <si>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b/>
        <sz val="8.5"/>
        <rFont val="Verdana"/>
        <family val="2"/>
      </rPr>
      <t>Total</t>
    </r>
  </si>
  <si>
    <r>
      <rPr>
        <sz val="8.5"/>
        <rFont val="Verdana"/>
        <family val="2"/>
      </rPr>
      <t>I/Karara WSP Au Sm C</t>
    </r>
  </si>
  <si>
    <r>
      <rPr>
        <sz val="8.5"/>
        <rFont val="Verdana"/>
        <family val="2"/>
      </rPr>
      <t>22/03/2019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</si>
  <si>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</si>
  <si>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</si>
  <si>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</si>
  <si>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</si>
  <si>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24/04/2019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</si>
  <si>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</si>
  <si>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</si>
  <si>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</si>
  <si>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</si>
  <si>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22/05/2019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</si>
  <si>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</si>
  <si>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</si>
  <si>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</si>
  <si>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</si>
  <si>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24/06/2019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</si>
  <si>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</si>
  <si>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</si>
  <si>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</si>
  <si>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</si>
  <si>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23/07/2019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</si>
  <si>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</si>
  <si>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</si>
  <si>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</si>
  <si>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</si>
  <si>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04/11/2019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</si>
  <si>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</si>
  <si>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</si>
  <si>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</si>
  <si>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</si>
  <si>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03/12/2019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</si>
  <si>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</si>
  <si>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</si>
  <si>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</si>
  <si>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</si>
  <si>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03/01/2020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</si>
  <si>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</si>
  <si>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</si>
  <si>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</si>
  <si>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</si>
  <si>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04/02/2020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</si>
  <si>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</si>
  <si>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</si>
  <si>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</si>
  <si>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</si>
  <si>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03/03/2020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</si>
  <si>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</si>
  <si>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</si>
  <si>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</si>
  <si>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</si>
  <si>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02/04/2020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</si>
  <si>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</si>
  <si>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</si>
  <si>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</si>
  <si>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</si>
  <si>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04/05/2020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</si>
  <si>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</si>
  <si>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</si>
  <si>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</si>
  <si>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</si>
  <si>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02/06/2020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</si>
  <si>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</si>
  <si>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</si>
  <si>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</si>
  <si>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</si>
  <si>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02/07/2020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</si>
  <si>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</si>
  <si>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</si>
  <si>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</si>
  <si>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</si>
  <si>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</si>
  <si>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04/08/2020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</si>
  <si>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</si>
  <si>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</si>
  <si>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</si>
  <si>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</si>
  <si>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</si>
  <si>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19/10/2020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</si>
  <si>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</si>
  <si>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</si>
  <si>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</si>
  <si>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</si>
  <si>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</si>
  <si>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b/>
        <sz val="8.5"/>
        <rFont val="Verdana"/>
        <family val="2"/>
      </rPr>
      <t>Total</t>
    </r>
  </si>
  <si>
    <r>
      <rPr>
        <b/>
        <sz val="8.5"/>
        <rFont val="Verdana"/>
        <family val="2"/>
      </rPr>
      <t xml:space="preserve">Date of  </t>
    </r>
    <r>
      <rPr>
        <b/>
        <sz val="8.5"/>
        <rFont val="Verdana"/>
        <family val="2"/>
      </rPr>
      <t xml:space="preserve">Date of  </t>
    </r>
    <r>
      <rPr>
        <b/>
        <sz val="8.5"/>
        <rFont val="Verdana"/>
        <family val="2"/>
      </rPr>
      <t xml:space="preserve">Units  </t>
    </r>
    <r>
      <rPr>
        <b/>
        <sz val="8.5"/>
        <rFont val="Verdana"/>
        <family val="2"/>
      </rPr>
      <t xml:space="preserve">Purchase Adjusted Reduced Indexed Valuation  </t>
    </r>
    <r>
      <rPr>
        <b/>
        <sz val="8.5"/>
        <rFont val="Verdana"/>
        <family val="2"/>
      </rPr>
      <t xml:space="preserve">Capital Gains  </t>
    </r>
    <r>
      <rPr>
        <b/>
        <sz val="8.5"/>
        <rFont val="Verdana"/>
        <family val="2"/>
      </rPr>
      <t xml:space="preserve">Estimated Total of Capital  </t>
    </r>
    <r>
      <rPr>
        <b/>
        <sz val="8.5"/>
        <rFont val="Verdana"/>
        <family val="2"/>
      </rPr>
      <t>Estimated</t>
    </r>
  </si>
  <si>
    <r>
      <rPr>
        <b/>
        <sz val="8.5"/>
        <rFont val="Verdana"/>
        <family val="2"/>
      </rPr>
      <t xml:space="preserve">Purchase Valuation  </t>
    </r>
    <r>
      <rPr>
        <b/>
        <sz val="8.5"/>
        <rFont val="Verdana"/>
        <family val="2"/>
      </rPr>
      <t xml:space="preserve">In  </t>
    </r>
    <r>
      <rPr>
        <b/>
        <sz val="8.5"/>
        <rFont val="Verdana"/>
        <family val="2"/>
      </rPr>
      <t xml:space="preserve">Cost  </t>
    </r>
    <r>
      <rPr>
        <b/>
        <sz val="8.5"/>
        <rFont val="Verdana"/>
        <family val="2"/>
      </rPr>
      <t xml:space="preserve">Purchase Cost Base Cost Base  </t>
    </r>
    <r>
      <rPr>
        <b/>
        <u/>
        <sz val="8.5"/>
        <rFont val="Verdana"/>
        <family val="2"/>
      </rPr>
      <t xml:space="preserve">Calculation Method  </t>
    </r>
    <r>
      <rPr>
        <b/>
        <u/>
        <sz val="8.5"/>
        <rFont val="Verdana"/>
        <family val="2"/>
      </rPr>
      <t xml:space="preserve">Gains Chosen </t>
    </r>
    <r>
      <rPr>
        <b/>
        <sz val="8.5"/>
        <rFont val="Verdana"/>
        <family val="2"/>
      </rPr>
      <t xml:space="preserve">  </t>
    </r>
    <r>
      <rPr>
        <b/>
        <sz val="8.5"/>
        <rFont val="Verdana"/>
        <family val="2"/>
      </rPr>
      <t>Capital</t>
    </r>
  </si>
  <si>
    <r>
      <rPr>
        <b/>
        <sz val="8.5"/>
        <rFont val="Verdana"/>
        <family val="2"/>
      </rPr>
      <t xml:space="preserve">Parcel  </t>
    </r>
    <r>
      <rPr>
        <b/>
        <sz val="8.5"/>
        <rFont val="Verdana"/>
        <family val="2"/>
      </rPr>
      <t xml:space="preserve">Cost  </t>
    </r>
    <r>
      <rPr>
        <b/>
        <sz val="8.5"/>
        <rFont val="Verdana"/>
        <family val="2"/>
      </rPr>
      <t xml:space="preserve">Frozen at  </t>
    </r>
    <r>
      <rPr>
        <b/>
        <sz val="8.5"/>
        <rFont val="Verdana"/>
        <family val="2"/>
      </rPr>
      <t xml:space="preserve">Non  </t>
    </r>
    <r>
      <rPr>
        <b/>
        <sz val="8.5"/>
        <rFont val="Verdana"/>
        <family val="2"/>
      </rPr>
      <t xml:space="preserve">Discount Discount Indexed  </t>
    </r>
    <r>
      <rPr>
        <b/>
        <sz val="8.5"/>
        <rFont val="Verdana"/>
        <family val="2"/>
      </rPr>
      <t xml:space="preserve">Other  </t>
    </r>
    <r>
      <rPr>
        <b/>
        <sz val="8.5"/>
        <rFont val="Verdana"/>
        <family val="2"/>
      </rPr>
      <t xml:space="preserve">Discount  </t>
    </r>
    <r>
      <rPr>
        <b/>
        <sz val="8.5"/>
        <rFont val="Verdana"/>
        <family val="2"/>
      </rPr>
      <t>Loss</t>
    </r>
  </si>
  <si>
    <r>
      <rPr>
        <b/>
        <sz val="8.5"/>
        <rFont val="Verdana"/>
        <family val="2"/>
      </rPr>
      <t xml:space="preserve">  </t>
    </r>
    <r>
      <rPr>
        <b/>
        <sz val="8.5"/>
        <rFont val="Verdana"/>
        <family val="2"/>
      </rPr>
      <t xml:space="preserve">30/09/1999  </t>
    </r>
    <r>
      <rPr>
        <b/>
        <sz val="8.5"/>
        <rFont val="Verdana"/>
        <family val="2"/>
      </rPr>
      <t>Discount Method Method Method Gains Method</t>
    </r>
  </si>
  <si>
    <r>
      <rPr>
        <b/>
        <sz val="8.5"/>
        <rFont val="Verdana"/>
        <family val="2"/>
      </rPr>
      <t xml:space="preserve">Method (Before (After  </t>
    </r>
    <r>
      <rPr>
        <b/>
        <sz val="8.5"/>
        <rFont val="Verdana"/>
        <family val="2"/>
      </rPr>
      <t>(Before</t>
    </r>
  </si>
  <si>
    <r>
      <rPr>
        <b/>
        <sz val="8.5"/>
        <rFont val="Verdana"/>
        <family val="2"/>
      </rPr>
      <t xml:space="preserve">Discount) Discount)  </t>
    </r>
    <r>
      <rPr>
        <b/>
        <sz val="8.5"/>
        <rFont val="Verdana"/>
        <family val="2"/>
      </rPr>
      <t>Discount)</t>
    </r>
  </si>
  <si>
    <r>
      <rPr>
        <b/>
        <sz val="8.5"/>
        <rFont val="Verdana"/>
        <family val="2"/>
      </rPr>
      <t>Managed Investments</t>
    </r>
  </si>
  <si>
    <r>
      <rPr>
        <sz val="8.5"/>
        <rFont val="Verdana"/>
        <family val="2"/>
      </rPr>
      <t>Walter Scott WSP Gl</t>
    </r>
  </si>
  <si>
    <r>
      <rPr>
        <sz val="8.5"/>
        <rFont val="Verdana"/>
        <family val="2"/>
      </rPr>
      <t>04/11/2019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</si>
  <si>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</si>
  <si>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</si>
  <si>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</si>
  <si>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</si>
  <si>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03/12/2019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</si>
  <si>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</si>
  <si>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</si>
  <si>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</si>
  <si>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</si>
  <si>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03/01/2020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</si>
  <si>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</si>
  <si>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</si>
  <si>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</si>
  <si>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</si>
  <si>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04/02/2020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</si>
  <si>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</si>
  <si>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</si>
  <si>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</si>
  <si>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</si>
  <si>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03/03/2020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</si>
  <si>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</si>
  <si>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</si>
  <si>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</si>
  <si>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</si>
  <si>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02/04/2020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</si>
  <si>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</si>
  <si>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</si>
  <si>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</si>
  <si>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</si>
  <si>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04/05/2020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</si>
  <si>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</si>
  <si>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</si>
  <si>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</si>
  <si>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</si>
  <si>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02/06/2020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</si>
  <si>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</si>
  <si>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</si>
  <si>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</si>
  <si>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</si>
  <si>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b/>
        <sz val="8.5"/>
        <rFont val="Verdana"/>
        <family val="2"/>
      </rPr>
      <t>Total</t>
    </r>
  </si>
  <si>
    <r>
      <rPr>
        <sz val="8.5"/>
        <rFont val="Verdana"/>
        <family val="2"/>
      </rPr>
      <t>Magellan WSP Global</t>
    </r>
  </si>
  <si>
    <r>
      <rPr>
        <sz val="8.5"/>
        <rFont val="Verdana"/>
        <family val="2"/>
      </rPr>
      <t>04/11/2019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</si>
  <si>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</si>
  <si>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</si>
  <si>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</si>
  <si>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</si>
  <si>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03/12/2019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</si>
  <si>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</si>
  <si>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</si>
  <si>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</si>
  <si>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</si>
  <si>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03/01/2020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</si>
  <si>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</si>
  <si>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</si>
  <si>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</si>
  <si>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</si>
  <si>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04/02/2020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</si>
  <si>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</si>
  <si>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</si>
  <si>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</si>
  <si>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</si>
  <si>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03/03/2020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</si>
  <si>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</si>
  <si>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</si>
  <si>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</si>
  <si>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</si>
  <si>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02/04/2020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</si>
  <si>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</si>
  <si>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</si>
  <si>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</si>
  <si>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</si>
  <si>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04/05/2020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</si>
  <si>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</si>
  <si>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</si>
  <si>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</si>
  <si>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</si>
  <si>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02/06/2020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</si>
  <si>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</si>
  <si>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</si>
  <si>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</si>
  <si>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</si>
  <si>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b/>
        <sz val="8.5"/>
        <rFont val="Verdana"/>
        <family val="2"/>
      </rPr>
      <t>Total</t>
    </r>
  </si>
  <si>
    <r>
      <rPr>
        <sz val="8.5"/>
        <rFont val="Verdana"/>
        <family val="2"/>
      </rPr>
      <t>Ausbil 130/30 Focus</t>
    </r>
  </si>
  <si>
    <r>
      <rPr>
        <sz val="8.5"/>
        <rFont val="Verdana"/>
        <family val="2"/>
      </rPr>
      <t>04/11/2019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</si>
  <si>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</si>
  <si>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</si>
  <si>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</si>
  <si>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</si>
  <si>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03/12/2019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</si>
  <si>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</si>
  <si>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</si>
  <si>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</si>
  <si>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</si>
  <si>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03/01/2020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</si>
  <si>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</si>
  <si>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</si>
  <si>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</si>
  <si>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</si>
  <si>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04/02/2020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</si>
  <si>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</si>
  <si>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</si>
  <si>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</si>
  <si>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</si>
  <si>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03/03/2020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</si>
  <si>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</si>
  <si>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</si>
  <si>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</si>
  <si>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</si>
  <si>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02/04/2020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</si>
  <si>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</si>
  <si>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</si>
  <si>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</si>
  <si>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</si>
  <si>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04/05/2020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</si>
  <si>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</si>
  <si>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</si>
  <si>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</si>
  <si>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</si>
  <si>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02/06/2020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</si>
  <si>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</si>
  <si>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</si>
  <si>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</si>
  <si>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</si>
  <si>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02/07/2020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</si>
  <si>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</si>
  <si>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</si>
  <si>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</si>
  <si>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</si>
  <si>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</si>
  <si>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04/08/2020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</si>
  <si>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</si>
  <si>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</si>
  <si>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</si>
  <si>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</si>
  <si>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</si>
  <si>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19/10/2020 30/06/2021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</si>
  <si>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</si>
  <si>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</si>
  <si>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</si>
  <si>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</si>
  <si>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sz val="8.5"/>
        <rFont val="Verdana"/>
        <family val="2"/>
      </rPr>
      <t>N/A</t>
    </r>
  </si>
  <si>
    <r>
      <rPr>
        <b/>
        <sz val="8.5"/>
        <rFont val="Verdana"/>
        <family val="2"/>
      </rPr>
      <t>Total</t>
    </r>
  </si>
  <si>
    <r>
      <rPr>
        <b/>
        <sz val="8"/>
        <rFont val="Verdana"/>
        <family val="2"/>
      </rPr>
      <t xml:space="preserve">Date of  </t>
    </r>
    <r>
      <rPr>
        <b/>
        <sz val="8"/>
        <rFont val="Verdana"/>
        <family val="2"/>
      </rPr>
      <t xml:space="preserve">Date of  </t>
    </r>
    <r>
      <rPr>
        <b/>
        <sz val="8"/>
        <rFont val="Verdana"/>
        <family val="2"/>
      </rPr>
      <t xml:space="preserve">Units  </t>
    </r>
    <r>
      <rPr>
        <b/>
        <sz val="8"/>
        <rFont val="Verdana"/>
        <family val="2"/>
      </rPr>
      <t xml:space="preserve">Purchase Adjusted Reduced Indexed Valuation  </t>
    </r>
    <r>
      <rPr>
        <b/>
        <sz val="8"/>
        <rFont val="Verdana"/>
        <family val="2"/>
      </rPr>
      <t xml:space="preserve">Capital Gains  </t>
    </r>
    <r>
      <rPr>
        <b/>
        <sz val="8"/>
        <rFont val="Verdana"/>
        <family val="2"/>
      </rPr>
      <t xml:space="preserve">Estimated Total of Capital  </t>
    </r>
    <r>
      <rPr>
        <b/>
        <sz val="8"/>
        <rFont val="Verdana"/>
        <family val="2"/>
      </rPr>
      <t>Estimated</t>
    </r>
  </si>
  <si>
    <r>
      <rPr>
        <b/>
        <sz val="8"/>
        <rFont val="Verdana"/>
        <family val="2"/>
      </rPr>
      <t xml:space="preserve">Purchase Valuation  </t>
    </r>
    <r>
      <rPr>
        <b/>
        <sz val="8"/>
        <rFont val="Verdana"/>
        <family val="2"/>
      </rPr>
      <t xml:space="preserve">In  </t>
    </r>
    <r>
      <rPr>
        <b/>
        <sz val="8"/>
        <rFont val="Verdana"/>
        <family val="2"/>
      </rPr>
      <t xml:space="preserve">Cost  </t>
    </r>
    <r>
      <rPr>
        <b/>
        <sz val="8"/>
        <rFont val="Verdana"/>
        <family val="2"/>
      </rPr>
      <t xml:space="preserve">Purchase Cost Base Cost Base  </t>
    </r>
    <r>
      <rPr>
        <b/>
        <u/>
        <sz val="9"/>
        <rFont val="Arial"/>
        <family val="2"/>
      </rPr>
      <t xml:space="preserve">Calculation Method  </t>
    </r>
    <r>
      <rPr>
        <b/>
        <u/>
        <sz val="9"/>
        <rFont val="Arial"/>
        <family val="2"/>
      </rPr>
      <t xml:space="preserve">Gains Chosen </t>
    </r>
    <r>
      <rPr>
        <b/>
        <sz val="8"/>
        <rFont val="Verdana"/>
        <family val="2"/>
      </rPr>
      <t xml:space="preserve">  </t>
    </r>
    <r>
      <rPr>
        <b/>
        <sz val="8"/>
        <rFont val="Verdana"/>
        <family val="2"/>
      </rPr>
      <t>Capital</t>
    </r>
  </si>
  <si>
    <r>
      <rPr>
        <b/>
        <sz val="8"/>
        <rFont val="Verdana"/>
        <family val="2"/>
      </rPr>
      <t xml:space="preserve">Parcel  </t>
    </r>
    <r>
      <rPr>
        <b/>
        <sz val="8"/>
        <rFont val="Verdana"/>
        <family val="2"/>
      </rPr>
      <t xml:space="preserve">Cost  </t>
    </r>
    <r>
      <rPr>
        <b/>
        <sz val="8"/>
        <rFont val="Verdana"/>
        <family val="2"/>
      </rPr>
      <t xml:space="preserve">Frozen at  </t>
    </r>
    <r>
      <rPr>
        <b/>
        <sz val="8"/>
        <rFont val="Verdana"/>
        <family val="2"/>
      </rPr>
      <t xml:space="preserve">Non  </t>
    </r>
    <r>
      <rPr>
        <b/>
        <sz val="8"/>
        <rFont val="Verdana"/>
        <family val="2"/>
      </rPr>
      <t xml:space="preserve">Discount Discount Indexed  </t>
    </r>
    <r>
      <rPr>
        <b/>
        <sz val="8"/>
        <rFont val="Verdana"/>
        <family val="2"/>
      </rPr>
      <t xml:space="preserve">Other  </t>
    </r>
    <r>
      <rPr>
        <b/>
        <sz val="8"/>
        <rFont val="Verdana"/>
        <family val="2"/>
      </rPr>
      <t xml:space="preserve">Discount  </t>
    </r>
    <r>
      <rPr>
        <b/>
        <sz val="8"/>
        <rFont val="Verdana"/>
        <family val="2"/>
      </rPr>
      <t>Loss</t>
    </r>
  </si>
  <si>
    <r>
      <rPr>
        <b/>
        <sz val="8"/>
        <rFont val="Verdana"/>
        <family val="2"/>
      </rPr>
      <t xml:space="preserve">  </t>
    </r>
    <r>
      <rPr>
        <b/>
        <sz val="8"/>
        <rFont val="Verdana"/>
        <family val="2"/>
      </rPr>
      <t xml:space="preserve">30/09/1999  </t>
    </r>
    <r>
      <rPr>
        <b/>
        <sz val="8"/>
        <rFont val="Verdana"/>
        <family val="2"/>
      </rPr>
      <t>Discount Method Method Method Gains Method</t>
    </r>
  </si>
  <si>
    <r>
      <rPr>
        <b/>
        <sz val="8"/>
        <rFont val="Verdana"/>
        <family val="2"/>
      </rPr>
      <t xml:space="preserve">Method (Before (After  </t>
    </r>
    <r>
      <rPr>
        <b/>
        <sz val="8"/>
        <rFont val="Verdana"/>
        <family val="2"/>
      </rPr>
      <t>(Before</t>
    </r>
  </si>
  <si>
    <r>
      <rPr>
        <b/>
        <sz val="8"/>
        <rFont val="Verdana"/>
        <family val="2"/>
      </rPr>
      <t xml:space="preserve">Discount) Discount)  </t>
    </r>
    <r>
      <rPr>
        <b/>
        <sz val="8"/>
        <rFont val="Verdana"/>
        <family val="2"/>
      </rPr>
      <t>Discount)</t>
    </r>
  </si>
  <si>
    <r>
      <rPr>
        <b/>
        <sz val="8"/>
        <rFont val="Verdana"/>
        <family val="2"/>
      </rPr>
      <t>Managed Investments</t>
    </r>
  </si>
  <si>
    <r>
      <rPr>
        <sz val="9"/>
        <rFont val="Arial"/>
        <family val="2"/>
      </rPr>
      <t>Bennelong Con Aus Eq</t>
    </r>
  </si>
  <si>
    <r>
      <rPr>
        <sz val="9"/>
        <rFont val="Arial"/>
        <family val="2"/>
      </rPr>
      <t>19/10/2020 30/06/2021  2342</t>
    </r>
  </si>
  <si>
    <r>
      <rPr>
        <sz val="9"/>
        <rFont val="Arial"/>
        <family val="2"/>
      </rPr>
      <t>N/A</t>
    </r>
  </si>
  <si>
    <r>
      <rPr>
        <sz val="9"/>
        <rFont val="Arial"/>
        <family val="2"/>
      </rPr>
      <t>N/A</t>
    </r>
  </si>
  <si>
    <r>
      <rPr>
        <sz val="9"/>
        <rFont val="Arial"/>
        <family val="2"/>
      </rPr>
      <t>N/A</t>
    </r>
  </si>
  <si>
    <r>
      <rPr>
        <sz val="9"/>
        <rFont val="Arial"/>
        <family val="2"/>
      </rPr>
      <t>N/A</t>
    </r>
  </si>
  <si>
    <r>
      <rPr>
        <sz val="9"/>
        <rFont val="Arial"/>
        <family val="2"/>
      </rPr>
      <t>N/A</t>
    </r>
  </si>
  <si>
    <r>
      <rPr>
        <b/>
        <sz val="8"/>
        <rFont val="Verdana"/>
        <family val="2"/>
      </rPr>
      <t>Total</t>
    </r>
  </si>
  <si>
    <r>
      <rPr>
        <b/>
        <sz val="8"/>
        <rFont val="Verdana"/>
        <family val="2"/>
      </rPr>
      <t>Shares</t>
    </r>
  </si>
  <si>
    <r>
      <rPr>
        <sz val="9"/>
        <rFont val="Arial"/>
        <family val="2"/>
      </rPr>
      <t>Vanguard Aust Prop Sec ETF - VAP</t>
    </r>
  </si>
  <si>
    <r>
      <rPr>
        <sz val="9"/>
        <rFont val="Arial"/>
        <family val="2"/>
      </rPr>
      <t>20/03/2019 30/06/2021  45</t>
    </r>
  </si>
  <si>
    <r>
      <rPr>
        <sz val="9"/>
        <rFont val="Arial"/>
        <family val="2"/>
      </rPr>
      <t>N/A</t>
    </r>
  </si>
  <si>
    <r>
      <rPr>
        <sz val="9"/>
        <rFont val="Arial"/>
        <family val="2"/>
      </rPr>
      <t>N/A</t>
    </r>
  </si>
  <si>
    <r>
      <rPr>
        <sz val="9"/>
        <rFont val="Arial"/>
        <family val="2"/>
      </rPr>
      <t>N/A</t>
    </r>
  </si>
  <si>
    <r>
      <rPr>
        <sz val="9"/>
        <rFont val="Arial"/>
        <family val="2"/>
      </rPr>
      <t>N/A</t>
    </r>
  </si>
  <si>
    <r>
      <rPr>
        <sz val="9"/>
        <rFont val="Arial"/>
        <family val="2"/>
      </rPr>
      <t>31/10/2019 30/06/2021  65</t>
    </r>
  </si>
  <si>
    <r>
      <rPr>
        <sz val="9"/>
        <rFont val="Arial"/>
        <family val="2"/>
      </rPr>
      <t>N/A</t>
    </r>
  </si>
  <si>
    <r>
      <rPr>
        <sz val="9"/>
        <rFont val="Arial"/>
        <family val="2"/>
      </rPr>
      <t>N/A</t>
    </r>
  </si>
  <si>
    <r>
      <rPr>
        <sz val="9"/>
        <rFont val="Arial"/>
        <family val="2"/>
      </rPr>
      <t>N/A</t>
    </r>
  </si>
  <si>
    <r>
      <rPr>
        <sz val="9"/>
        <rFont val="Arial"/>
        <family val="2"/>
      </rPr>
      <t>N/A</t>
    </r>
  </si>
  <si>
    <r>
      <rPr>
        <b/>
        <sz val="8"/>
        <rFont val="Verdana"/>
        <family val="2"/>
      </rPr>
      <t>Total</t>
    </r>
  </si>
  <si>
    <r>
      <rPr>
        <sz val="9"/>
        <rFont val="Arial"/>
        <family val="2"/>
      </rPr>
      <t>Vanguard Australian Shares Index - VAS</t>
    </r>
  </si>
  <si>
    <r>
      <rPr>
        <sz val="9"/>
        <rFont val="Arial"/>
        <family val="2"/>
      </rPr>
      <t>20/03/2019 30/06/2021  42</t>
    </r>
  </si>
  <si>
    <r>
      <rPr>
        <sz val="9"/>
        <rFont val="Arial"/>
        <family val="2"/>
      </rPr>
      <t>N/A</t>
    </r>
  </si>
  <si>
    <r>
      <rPr>
        <sz val="9"/>
        <rFont val="Arial"/>
        <family val="2"/>
      </rPr>
      <t>N/A</t>
    </r>
  </si>
  <si>
    <r>
      <rPr>
        <sz val="9"/>
        <rFont val="Arial"/>
        <family val="2"/>
      </rPr>
      <t>N/A</t>
    </r>
  </si>
  <si>
    <r>
      <rPr>
        <sz val="9"/>
        <rFont val="Arial"/>
        <family val="2"/>
      </rPr>
      <t>N/A</t>
    </r>
  </si>
  <si>
    <r>
      <rPr>
        <sz val="9"/>
        <rFont val="Arial"/>
        <family val="2"/>
      </rPr>
      <t>31/10/2019 30/06/2021  35</t>
    </r>
  </si>
  <si>
    <r>
      <rPr>
        <sz val="9"/>
        <rFont val="Arial"/>
        <family val="2"/>
      </rPr>
      <t>N/A</t>
    </r>
  </si>
  <si>
    <r>
      <rPr>
        <sz val="9"/>
        <rFont val="Arial"/>
        <family val="2"/>
      </rPr>
      <t>N/A</t>
    </r>
  </si>
  <si>
    <r>
      <rPr>
        <sz val="9"/>
        <rFont val="Arial"/>
        <family val="2"/>
      </rPr>
      <t>N/A</t>
    </r>
  </si>
  <si>
    <r>
      <rPr>
        <sz val="9"/>
        <rFont val="Arial"/>
        <family val="2"/>
      </rPr>
      <t>N/A</t>
    </r>
  </si>
  <si>
    <r>
      <rPr>
        <b/>
        <sz val="8"/>
        <rFont val="Verdana"/>
        <family val="2"/>
      </rPr>
      <t>Total</t>
    </r>
  </si>
  <si>
    <r>
      <rPr>
        <b/>
        <sz val="8"/>
        <rFont val="Verdana"/>
        <family val="2"/>
      </rPr>
      <t>Grand Total</t>
    </r>
  </si>
  <si>
    <r>
      <rPr>
        <sz val="9"/>
        <rFont val="Arial"/>
        <family val="2"/>
      </rPr>
      <t>N/A means either of the following:</t>
    </r>
  </si>
  <si>
    <r>
      <rPr>
        <sz val="9"/>
        <rFont val="Arial"/>
        <family val="2"/>
      </rPr>
      <t xml:space="preserve">-  </t>
    </r>
    <r>
      <rPr>
        <sz val="9"/>
        <rFont val="Arial"/>
        <family val="2"/>
      </rPr>
      <t>Discount Method: Not applicable where assets have been held for less than 12 months.</t>
    </r>
  </si>
  <si>
    <r>
      <rPr>
        <sz val="9"/>
        <rFont val="Arial"/>
        <family val="2"/>
      </rPr>
      <t xml:space="preserve">-  </t>
    </r>
    <r>
      <rPr>
        <sz val="9"/>
        <rFont val="Arial"/>
        <family val="2"/>
      </rPr>
      <t>Non-Discount Method: Indexed Method is not applicable to assets purchased after 21/9/1999.</t>
    </r>
  </si>
  <si>
    <r>
      <rPr>
        <sz val="9"/>
        <rFont val="Arial"/>
        <family val="2"/>
      </rPr>
      <t>Gains from assets purchased after 21/9/1999 and held less than 12 months will default to the Non-Discount Method – Other Gains.</t>
    </r>
  </si>
  <si>
    <r>
      <rPr>
        <sz val="9"/>
        <rFont val="Arial"/>
        <family val="2"/>
      </rPr>
      <t>Gains and Losses on certain assets are not included in the above CGT report. If you held investments in warrants, traditional securities or Pooled Development Funds, please refer to the</t>
    </r>
  </si>
  <si>
    <r>
      <rPr>
        <sz val="9"/>
        <rFont val="Arial"/>
        <family val="2"/>
      </rPr>
      <t>"Limitations and Assumptions" section in the Tax Report Guide for further information on the reporting of these assets.</t>
    </r>
  </si>
  <si>
    <r>
      <rPr>
        <b/>
        <sz val="8"/>
        <rFont val="Verdana"/>
        <family val="2"/>
      </rPr>
      <t>Complaints</t>
    </r>
  </si>
  <si>
    <r>
      <rPr>
        <sz val="9"/>
        <rFont val="Arial"/>
        <family val="2"/>
      </rPr>
      <t xml:space="preserve">If you have a complaint, please call our Customer Relations team on 1800 998 185, email </t>
    </r>
    <r>
      <rPr>
        <sz val="9"/>
        <color rgb="FF0000FF"/>
        <rFont val="Arial"/>
        <family val="2"/>
      </rPr>
      <t>asgard.investor.services@asgard.com.au</t>
    </r>
    <r>
      <rPr>
        <sz val="9"/>
        <rFont val="Arial"/>
        <family val="2"/>
      </rPr>
      <t xml:space="preserve"> or write to us at PO Box 7490, Cloisters Square WA </t>
    </r>
  </si>
  <si>
    <r>
      <rPr>
        <sz val="9"/>
        <rFont val="Arial"/>
        <family val="2"/>
      </rPr>
      <t xml:space="preserve">6850. If the issue has not been resolved to your satisfaction, you can lodge a complaint with the Australian Financial Complaints Authority (AFCA). AFCA provides fair and independent </t>
    </r>
  </si>
  <si>
    <r>
      <rPr>
        <sz val="9"/>
        <rFont val="Arial"/>
        <family val="2"/>
      </rPr>
      <t>financial services complaint resolution that is free to consumers.</t>
    </r>
  </si>
  <si>
    <r>
      <rPr>
        <sz val="9"/>
        <rFont val="Arial"/>
        <family val="2"/>
      </rPr>
      <t xml:space="preserve">Online: </t>
    </r>
    <r>
      <rPr>
        <sz val="9"/>
        <color rgb="FF0000FF"/>
        <rFont val="Arial"/>
        <family val="2"/>
      </rPr>
      <t>www.afca.org.au</t>
    </r>
  </si>
  <si>
    <r>
      <rPr>
        <sz val="9"/>
        <color rgb="FF0000FF"/>
        <rFont val="Arial"/>
        <family val="2"/>
      </rPr>
      <t>Email: info@afca.org.au</t>
    </r>
  </si>
  <si>
    <r>
      <rPr>
        <sz val="9"/>
        <rFont val="Arial"/>
        <family val="2"/>
      </rPr>
      <t>Phone: 1800 931 678</t>
    </r>
  </si>
  <si>
    <r>
      <rPr>
        <sz val="9"/>
        <rFont val="Arial"/>
        <family val="2"/>
      </rPr>
      <t>Mail: Australian Financial Complaints Authority GPO Box 3 Melbourne VIC 3001</t>
    </r>
  </si>
  <si>
    <r>
      <rPr>
        <sz val="9"/>
        <rFont val="Arial"/>
        <family val="2"/>
      </rPr>
      <t xml:space="preserve">BEADFAM SUPERANNUATION FUND  </t>
    </r>
    <r>
      <rPr>
        <sz val="9"/>
        <rFont val="Arial"/>
        <family val="2"/>
      </rPr>
      <t>3562170</t>
    </r>
  </si>
  <si>
    <r>
      <rPr>
        <sz val="9"/>
        <rFont val="Arial"/>
        <family val="2"/>
      </rPr>
      <t>- 21 -</t>
    </r>
  </si>
  <si>
    <t>Date of Purchase / Date of Valuation</t>
  </si>
  <si>
    <t>Units</t>
  </si>
  <si>
    <t>Purchase Cost</t>
  </si>
  <si>
    <t>Adjusted Purchase Cost</t>
  </si>
  <si>
    <t>Reduced Cost Base</t>
  </si>
  <si>
    <t>Indexed CB</t>
  </si>
  <si>
    <t>Valuation</t>
  </si>
  <si>
    <t>Non Discount M</t>
  </si>
  <si>
    <t>Discount M (After)</t>
  </si>
  <si>
    <t>Discount M (Before)</t>
  </si>
  <si>
    <t>Indexed Method</t>
  </si>
  <si>
    <t>Other Gains</t>
  </si>
  <si>
    <t>Discount Method</t>
  </si>
  <si>
    <t>Estimated Capital Loss</t>
  </si>
  <si>
    <t>Capital Gains Calculation Method</t>
  </si>
  <si>
    <t>Estimated Capital gains chosen</t>
  </si>
  <si>
    <t>IN BGL</t>
  </si>
  <si>
    <t xml:space="preserve">20/03/2019 30/06/2021 </t>
  </si>
  <si>
    <t xml:space="preserve">31/10/2019 30/06/2021 </t>
  </si>
  <si>
    <t>Valuation On ASGARD REPORT</t>
  </si>
  <si>
    <t>Valuation As per BGL ASX data</t>
  </si>
  <si>
    <t>Variance</t>
  </si>
  <si>
    <t>Units As per BGL data</t>
  </si>
  <si>
    <t>Units on ASGARD REPORT</t>
  </si>
  <si>
    <t>Materiality -&gt;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</si>
</sst>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1"/>
      <color rgb="FF000000"/>
      <name val="Calibri"/>
    </font>
    <font>
      <b/>
      <sz val="8.5"/>
      <color rgb="FF000000"/>
      <name val="Verdana"/>
      <family val="2"/>
    </font>
    <font>
      <sz val="8.5"/>
      <color rgb="FF000000"/>
      <name val="Verdana"/>
      <family val="2"/>
    </font>
    <font>
      <b/>
      <sz val="8"/>
      <color rgb="FF000000"/>
      <name val="Verdana"/>
      <family val="2"/>
    </font>
    <font>
      <sz val="9"/>
      <color rgb="FF000000"/>
      <name val="Arial"/>
      <family val="2"/>
    </font>
    <font>
      <sz val="11"/>
      <color rgb="FF000000"/>
      <name val="Calibri"/>
      <family val="2"/>
    </font>
    <font>
      <b/>
      <sz val="8.5"/>
      <name val="Verdana"/>
      <family val="2"/>
    </font>
    <font>
      <sz val="8.5"/>
      <name val="Verdana"/>
      <family val="2"/>
    </font>
    <font>
      <b/>
      <u/>
      <sz val="8.5"/>
      <name val="Verdana"/>
      <family val="2"/>
    </font>
    <font>
      <b/>
      <sz val="8"/>
      <name val="Verdana"/>
      <family val="2"/>
    </font>
    <font>
      <b/>
      <u/>
      <sz val="9"/>
      <name val="Arial"/>
      <family val="2"/>
    </font>
    <font>
      <sz val="9"/>
      <name val="Arial"/>
      <family val="2"/>
    </font>
    <font>
      <sz val="9"/>
      <color rgb="FF0000FF"/>
      <name val="Arial"/>
      <family val="2"/>
    </font>
    <font>
      <b/>
      <sz val="11"/>
      <color theme="0"/>
      <name val="Calibri"/>
      <family val="2"/>
    </font>
    <font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88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1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right" vertical="center"/>
    </xf>
    <xf numFmtId="1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1" fontId="2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right" vertical="center"/>
    </xf>
    <xf numFmtId="1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0" fillId="0" borderId="1" xfId="0" applyBorder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right" vertical="top"/>
    </xf>
    <xf numFmtId="1" fontId="3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3" fillId="2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center"/>
    </xf>
    <xf numFmtId="1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1" fontId="2" fillId="0" borderId="9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1" fontId="4" fillId="0" borderId="0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3" fillId="0" borderId="13" xfId="0" applyFont="1" applyBorder="1" applyAlignment="1">
      <alignment vertical="top"/>
    </xf>
    <xf numFmtId="0" fontId="0" fillId="0" borderId="16" xfId="0" applyBorder="1" applyAlignment="1">
      <alignment horizontal="left"/>
    </xf>
    <xf numFmtId="0" fontId="5" fillId="3" borderId="10" xfId="0" applyFont="1" applyFill="1" applyBorder="1" applyAlignment="1">
      <alignment horizontal="left" vertical="top"/>
    </xf>
    <xf numFmtId="0" fontId="1" fillId="3" borderId="11" xfId="0" applyFont="1" applyFill="1" applyBorder="1" applyAlignment="1">
      <alignment horizontal="right" vertical="center"/>
    </xf>
    <xf numFmtId="1" fontId="1" fillId="3" borderId="11" xfId="0" applyNumberFormat="1" applyFont="1" applyFill="1" applyBorder="1" applyAlignment="1">
      <alignment horizontal="right" vertical="center"/>
    </xf>
    <xf numFmtId="1" fontId="1" fillId="3" borderId="12" xfId="0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left" vertical="top"/>
    </xf>
    <xf numFmtId="0" fontId="0" fillId="3" borderId="10" xfId="0" applyFill="1" applyBorder="1" applyAlignment="1">
      <alignment horizontal="left"/>
    </xf>
    <xf numFmtId="0" fontId="0" fillId="3" borderId="8" xfId="0" applyFill="1" applyBorder="1" applyAlignment="1">
      <alignment horizontal="left" vertical="top"/>
    </xf>
    <xf numFmtId="1" fontId="3" fillId="3" borderId="1" xfId="0" applyNumberFormat="1" applyFont="1" applyFill="1" applyBorder="1" applyAlignment="1">
      <alignment horizontal="right" vertical="top"/>
    </xf>
    <xf numFmtId="1" fontId="3" fillId="3" borderId="11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3" borderId="11" xfId="0" applyFill="1" applyBorder="1" applyAlignment="1">
      <alignment horizontal="right" vertical="top"/>
    </xf>
    <xf numFmtId="0" fontId="0" fillId="0" borderId="6" xfId="0" applyBorder="1" applyAlignment="1">
      <alignment horizontal="right" vertical="top"/>
    </xf>
    <xf numFmtId="0" fontId="0" fillId="0" borderId="7" xfId="0" applyBorder="1" applyAlignment="1">
      <alignment horizontal="right" vertical="top"/>
    </xf>
    <xf numFmtId="0" fontId="0" fillId="3" borderId="11" xfId="0" applyFill="1" applyBorder="1" applyAlignment="1">
      <alignment horizontal="right"/>
    </xf>
    <xf numFmtId="1" fontId="0" fillId="3" borderId="11" xfId="0" applyNumberFormat="1" applyFill="1" applyBorder="1" applyAlignment="1">
      <alignment horizontal="right"/>
    </xf>
    <xf numFmtId="0" fontId="0" fillId="3" borderId="12" xfId="0" applyFill="1" applyBorder="1" applyAlignment="1">
      <alignment horizontal="right"/>
    </xf>
    <xf numFmtId="0" fontId="3" fillId="3" borderId="11" xfId="0" applyFont="1" applyFill="1" applyBorder="1" applyAlignment="1">
      <alignment horizontal="right" vertical="center"/>
    </xf>
    <xf numFmtId="0" fontId="3" fillId="0" borderId="14" xfId="0" applyFont="1" applyBorder="1" applyAlignment="1">
      <alignment horizontal="right" vertical="top"/>
    </xf>
    <xf numFmtId="0" fontId="3" fillId="0" borderId="15" xfId="0" applyFont="1" applyBorder="1" applyAlignment="1">
      <alignment horizontal="right" vertical="top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0" fillId="3" borderId="0" xfId="0" applyFill="1" applyBorder="1" applyAlignment="1">
      <alignment horizontal="right" vertical="top"/>
    </xf>
    <xf numFmtId="0" fontId="0" fillId="3" borderId="1" xfId="0" applyFill="1" applyBorder="1" applyAlignment="1">
      <alignment horizontal="right" vertical="top"/>
    </xf>
    <xf numFmtId="0" fontId="3" fillId="3" borderId="1" xfId="0" applyFont="1" applyFill="1" applyBorder="1" applyAlignment="1">
      <alignment horizontal="right" vertical="top"/>
    </xf>
    <xf numFmtId="0" fontId="0" fillId="3" borderId="9" xfId="0" applyFill="1" applyBorder="1" applyAlignment="1">
      <alignment horizontal="right"/>
    </xf>
    <xf numFmtId="43" fontId="0" fillId="0" borderId="16" xfId="1" applyFont="1" applyBorder="1" applyAlignment="1">
      <alignment horizontal="right"/>
    </xf>
    <xf numFmtId="0" fontId="0" fillId="0" borderId="16" xfId="0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1" fillId="0" borderId="8" xfId="0" applyFont="1" applyBorder="1" applyAlignment="1">
      <alignment horizontal="left" vertical="center"/>
    </xf>
    <xf numFmtId="0" fontId="0" fillId="3" borderId="0" xfId="0" applyFill="1"/>
    <xf numFmtId="1" fontId="0" fillId="3" borderId="0" xfId="0" applyNumberFormat="1" applyFill="1"/>
    <xf numFmtId="0" fontId="0" fillId="4" borderId="0" xfId="0" applyFill="1"/>
    <xf numFmtId="1" fontId="0" fillId="4" borderId="0" xfId="0" applyNumberFormat="1" applyFill="1"/>
    <xf numFmtId="0" fontId="0" fillId="5" borderId="16" xfId="0" applyFill="1" applyBorder="1"/>
    <xf numFmtId="1" fontId="0" fillId="5" borderId="16" xfId="0" applyNumberFormat="1" applyFill="1" applyBorder="1"/>
    <xf numFmtId="1" fontId="0" fillId="0" borderId="0" xfId="0" applyNumberFormat="1" applyFill="1"/>
    <xf numFmtId="1" fontId="0" fillId="0" borderId="0" xfId="0" applyNumberFormat="1" applyFill="1" applyBorder="1"/>
    <xf numFmtId="10" fontId="0" fillId="0" borderId="0" xfId="2" applyNumberFormat="1" applyFont="1"/>
    <xf numFmtId="0" fontId="13" fillId="2" borderId="3" xfId="0" applyFont="1" applyFill="1" applyBorder="1" applyAlignment="1">
      <alignment horizontal="center"/>
    </xf>
    <xf numFmtId="0" fontId="3" fillId="0" borderId="2" xfId="0" applyFont="1" applyBorder="1" applyAlignment="1">
      <alignment horizontal="right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514350</xdr:colOff>
      <xdr:row>30</xdr:row>
      <xdr:rowOff>116065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46DE480-5320-4DFA-88D7-8E768918D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267950" cy="583106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</xdr:row>
      <xdr:rowOff>19047</xdr:rowOff>
    </xdr:from>
    <xdr:to>
      <xdr:col>16</xdr:col>
      <xdr:colOff>541638</xdr:colOff>
      <xdr:row>43</xdr:row>
      <xdr:rowOff>85404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5AB850D-A9DE-4893-863F-003871DCA7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734047"/>
          <a:ext cx="10348247" cy="254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afca.org.au" TargetMode="External"/><Relationship Id="rId2" Type="http://schemas.openxmlformats.org/officeDocument/2006/relationships/hyperlink" Target="http://www.afca.org.au/" TargetMode="External"/><Relationship Id="rId1" Type="http://schemas.openxmlformats.org/officeDocument/2006/relationships/hyperlink" Target="mailto:asgard.investor.services@asgard.com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AD521-B775-4821-8694-16694617C823}">
  <dimension ref="A4:T181"/>
  <sheetViews>
    <sheetView tabSelected="1" topLeftCell="A4" workbookViewId="0">
      <pane ySplit="1515" topLeftCell="A155" activePane="bottomLeft"/>
      <selection activeCell="R4" sqref="R1:S1048576"/>
      <selection pane="bottomLeft" activeCell="B44" sqref="B44"/>
    </sheetView>
  </sheetViews>
  <sheetFormatPr defaultRowHeight="15" x14ac:dyDescent="0.25"/>
  <cols>
    <col min="1" max="1" width="33.85546875" style="25" bestFit="1" customWidth="1"/>
    <col min="2" max="2" width="11.5703125" style="53" bestFit="1" customWidth="1"/>
    <col min="3" max="3" width="13.42578125" style="53" bestFit="1" customWidth="1"/>
    <col min="4" max="4" width="22.140625" style="53" bestFit="1" customWidth="1"/>
    <col min="5" max="5" width="17.85546875" style="53" bestFit="1" customWidth="1"/>
    <col min="6" max="6" width="11" style="53" bestFit="1" customWidth="1"/>
    <col min="7" max="7" width="9.5703125" style="53" bestFit="1" customWidth="1"/>
    <col min="8" max="8" width="12.85546875" style="53" bestFit="1" customWidth="1"/>
    <col min="9" max="10" width="11" style="53" bestFit="1" customWidth="1"/>
    <col min="11" max="11" width="8.28515625" style="53" bestFit="1" customWidth="1"/>
    <col min="12" max="12" width="11.5703125" style="53" bestFit="1" customWidth="1"/>
    <col min="13" max="13" width="8.7109375" style="53" bestFit="1" customWidth="1"/>
    <col min="14" max="14" width="11.28515625" style="53" bestFit="1" customWidth="1"/>
    <col min="16" max="16" width="23.7109375" bestFit="1" customWidth="1"/>
    <col min="19" max="19" width="28.140625" bestFit="1" customWidth="1"/>
  </cols>
  <sheetData>
    <row r="4" spans="1:20" s="26" customFormat="1" x14ac:dyDescent="0.25">
      <c r="H4" s="86" t="s">
        <v>810</v>
      </c>
      <c r="I4" s="86"/>
      <c r="J4" s="86"/>
      <c r="K4" s="86" t="s">
        <v>811</v>
      </c>
      <c r="L4" s="86"/>
      <c r="M4" s="86"/>
    </row>
    <row r="5" spans="1:20" s="26" customFormat="1" ht="30.75" thickBot="1" x14ac:dyDescent="0.3">
      <c r="A5" s="75" t="s">
        <v>796</v>
      </c>
      <c r="B5" s="75" t="s">
        <v>797</v>
      </c>
      <c r="C5" s="75" t="s">
        <v>798</v>
      </c>
      <c r="D5" s="75" t="s">
        <v>799</v>
      </c>
      <c r="E5" s="75" t="s">
        <v>800</v>
      </c>
      <c r="F5" s="75" t="s">
        <v>801</v>
      </c>
      <c r="G5" s="75" t="s">
        <v>802</v>
      </c>
      <c r="H5" s="27" t="s">
        <v>803</v>
      </c>
      <c r="I5" s="27" t="s">
        <v>805</v>
      </c>
      <c r="J5" s="27" t="s">
        <v>804</v>
      </c>
      <c r="K5" s="27" t="s">
        <v>806</v>
      </c>
      <c r="L5" s="27" t="s">
        <v>807</v>
      </c>
      <c r="M5" s="27" t="s">
        <v>808</v>
      </c>
      <c r="N5" s="27" t="s">
        <v>809</v>
      </c>
    </row>
    <row r="6" spans="1:20" x14ac:dyDescent="0.25">
      <c r="A6" s="28" t="s">
        <v>9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5"/>
    </row>
    <row r="7" spans="1:20" x14ac:dyDescent="0.25">
      <c r="A7" s="29" t="s">
        <v>10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7"/>
    </row>
    <row r="8" spans="1:20" x14ac:dyDescent="0.25">
      <c r="A8" s="30" t="s">
        <v>11</v>
      </c>
      <c r="B8" s="31">
        <v>14940</v>
      </c>
      <c r="C8" s="31">
        <v>14999</v>
      </c>
      <c r="D8" s="31">
        <v>14973</v>
      </c>
      <c r="E8" s="31">
        <v>14973</v>
      </c>
      <c r="F8" s="32" t="s">
        <v>12</v>
      </c>
      <c r="G8" s="31">
        <v>15201</v>
      </c>
      <c r="H8" s="32" t="s">
        <v>12</v>
      </c>
      <c r="I8" s="31">
        <v>227</v>
      </c>
      <c r="J8" s="31">
        <v>151</v>
      </c>
      <c r="K8" s="32" t="s">
        <v>12</v>
      </c>
      <c r="L8" s="32" t="s">
        <v>12</v>
      </c>
      <c r="M8" s="31">
        <v>227</v>
      </c>
      <c r="N8" s="33">
        <v>0</v>
      </c>
      <c r="P8" s="77" t="s">
        <v>818</v>
      </c>
      <c r="Q8" s="78">
        <f>B10+B14+B24+B41+B44+B47+B65+B68+B79+B96+B99+B116+B134+B144+B154+B167+B170+B175+B179</f>
        <v>161518.54999999999</v>
      </c>
      <c r="R8" s="83"/>
      <c r="S8" s="77" t="s">
        <v>816</v>
      </c>
      <c r="T8" s="78">
        <f>G10+G14+G24+G41+G44+G47+G65+G68+G79+G96+G99+G116+G134+G144+G154+G167+G170+G175+G179</f>
        <v>231290.26</v>
      </c>
    </row>
    <row r="9" spans="1:20" x14ac:dyDescent="0.25">
      <c r="A9" s="30" t="s">
        <v>16</v>
      </c>
      <c r="B9" s="31">
        <v>17953</v>
      </c>
      <c r="C9" s="31">
        <v>17999</v>
      </c>
      <c r="D9" s="31">
        <v>17999</v>
      </c>
      <c r="E9" s="31">
        <v>17999</v>
      </c>
      <c r="F9" s="32" t="s">
        <v>12</v>
      </c>
      <c r="G9" s="31">
        <v>18267</v>
      </c>
      <c r="H9" s="31">
        <v>267</v>
      </c>
      <c r="I9" s="32" t="s">
        <v>12</v>
      </c>
      <c r="J9" s="32" t="s">
        <v>12</v>
      </c>
      <c r="K9" s="32" t="s">
        <v>12</v>
      </c>
      <c r="L9" s="31">
        <v>267</v>
      </c>
      <c r="M9" s="32" t="s">
        <v>12</v>
      </c>
      <c r="N9" s="33">
        <v>0</v>
      </c>
      <c r="P9" s="79" t="s">
        <v>819</v>
      </c>
      <c r="Q9" s="80">
        <f>SUM(B:B)-Q8-B180</f>
        <v>161454</v>
      </c>
      <c r="R9" s="84"/>
      <c r="S9" s="79" t="s">
        <v>815</v>
      </c>
      <c r="T9" s="80">
        <f>SUM(G:G)-T8</f>
        <v>231219.99999999994</v>
      </c>
    </row>
    <row r="10" spans="1:20" ht="15.75" thickBot="1" x14ac:dyDescent="0.3">
      <c r="A10" s="44" t="s">
        <v>812</v>
      </c>
      <c r="B10" s="58">
        <f>32893.55</f>
        <v>32893.550000000003</v>
      </c>
      <c r="C10" s="58">
        <f>B10-SUM(B6:B9)</f>
        <v>0.55000000000291038</v>
      </c>
      <c r="D10" s="58"/>
      <c r="E10" s="58"/>
      <c r="F10" s="58"/>
      <c r="G10" s="45">
        <v>33469.19</v>
      </c>
      <c r="H10" s="46">
        <f>G10-SUM(G6:G9)</f>
        <v>1.1900000000023283</v>
      </c>
      <c r="I10" s="46"/>
      <c r="J10" s="46"/>
      <c r="K10" s="46"/>
      <c r="L10" s="46"/>
      <c r="M10" s="46"/>
      <c r="N10" s="47"/>
      <c r="P10" s="81" t="s">
        <v>817</v>
      </c>
      <c r="Q10" s="82">
        <f t="shared" ref="Q10" si="0">Q8-Q9</f>
        <v>64.549999999988358</v>
      </c>
      <c r="R10" s="84"/>
      <c r="S10" s="81" t="s">
        <v>817</v>
      </c>
      <c r="T10" s="82">
        <f>T8-T9</f>
        <v>70.260000000067521</v>
      </c>
    </row>
    <row r="11" spans="1:20" x14ac:dyDescent="0.25">
      <c r="A11" s="34" t="s">
        <v>23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60"/>
      <c r="P11" s="53" t="s">
        <v>820</v>
      </c>
      <c r="Q11" s="85">
        <f>Q10/Q9</f>
        <v>3.9980427861798629E-4</v>
      </c>
      <c r="S11" s="53" t="s">
        <v>820</v>
      </c>
      <c r="T11" s="85">
        <f>T10/T9</f>
        <v>3.0386644753943229E-4</v>
      </c>
    </row>
    <row r="12" spans="1:20" x14ac:dyDescent="0.25">
      <c r="A12" s="30" t="s">
        <v>11</v>
      </c>
      <c r="B12" s="31">
        <v>14851</v>
      </c>
      <c r="C12" s="31">
        <v>14999</v>
      </c>
      <c r="D12" s="31">
        <v>14988</v>
      </c>
      <c r="E12" s="31">
        <v>14988</v>
      </c>
      <c r="F12" s="32" t="s">
        <v>12</v>
      </c>
      <c r="G12" s="31">
        <v>14444</v>
      </c>
      <c r="H12" s="32" t="s">
        <v>12</v>
      </c>
      <c r="I12" s="31">
        <v>0</v>
      </c>
      <c r="J12" s="31">
        <v>0</v>
      </c>
      <c r="K12" s="32" t="s">
        <v>12</v>
      </c>
      <c r="L12" s="32" t="s">
        <v>12</v>
      </c>
      <c r="M12" s="31">
        <v>0</v>
      </c>
      <c r="N12" s="33">
        <v>544</v>
      </c>
    </row>
    <row r="13" spans="1:20" x14ac:dyDescent="0.25">
      <c r="A13" s="30" t="s">
        <v>16</v>
      </c>
      <c r="B13" s="31">
        <v>19431</v>
      </c>
      <c r="C13" s="31">
        <v>18999</v>
      </c>
      <c r="D13" s="31">
        <v>18999</v>
      </c>
      <c r="E13" s="31">
        <v>18999</v>
      </c>
      <c r="F13" s="32" t="s">
        <v>12</v>
      </c>
      <c r="G13" s="31">
        <v>18898</v>
      </c>
      <c r="H13" s="31">
        <v>0</v>
      </c>
      <c r="I13" s="32" t="s">
        <v>12</v>
      </c>
      <c r="J13" s="32" t="s">
        <v>12</v>
      </c>
      <c r="K13" s="32" t="s">
        <v>12</v>
      </c>
      <c r="L13" s="31">
        <v>0</v>
      </c>
      <c r="M13" s="32" t="s">
        <v>12</v>
      </c>
      <c r="N13" s="33">
        <v>101</v>
      </c>
    </row>
    <row r="14" spans="1:20" ht="15.75" thickBot="1" x14ac:dyDescent="0.3">
      <c r="A14" s="44" t="s">
        <v>812</v>
      </c>
      <c r="B14" s="58">
        <v>34282.86</v>
      </c>
      <c r="C14" s="58">
        <f>B14-SUM(B11:B13)</f>
        <v>0.86000000000058208</v>
      </c>
      <c r="D14" s="58"/>
      <c r="E14" s="58"/>
      <c r="F14" s="58"/>
      <c r="G14" s="45">
        <v>33343.51</v>
      </c>
      <c r="H14" s="46">
        <f>G14-SUM(G11:G13)</f>
        <v>1.5100000000020373</v>
      </c>
      <c r="I14" s="46"/>
      <c r="J14" s="46"/>
      <c r="K14" s="46"/>
      <c r="L14" s="46"/>
      <c r="M14" s="46"/>
      <c r="N14" s="47"/>
    </row>
    <row r="15" spans="1:20" x14ac:dyDescent="0.25">
      <c r="A15" s="34" t="s">
        <v>36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60"/>
    </row>
    <row r="16" spans="1:20" x14ac:dyDescent="0.25">
      <c r="A16" s="30" t="s">
        <v>37</v>
      </c>
      <c r="B16" s="31">
        <v>522</v>
      </c>
      <c r="C16" s="31">
        <v>1272</v>
      </c>
      <c r="D16" s="31">
        <v>1279</v>
      </c>
      <c r="E16" s="31">
        <v>1279</v>
      </c>
      <c r="F16" s="32" t="s">
        <v>12</v>
      </c>
      <c r="G16" s="31">
        <v>1486</v>
      </c>
      <c r="H16" s="32" t="s">
        <v>12</v>
      </c>
      <c r="I16" s="31">
        <v>207</v>
      </c>
      <c r="J16" s="31">
        <v>138</v>
      </c>
      <c r="K16" s="32" t="s">
        <v>12</v>
      </c>
      <c r="L16" s="32" t="s">
        <v>12</v>
      </c>
      <c r="M16" s="31">
        <v>207</v>
      </c>
      <c r="N16" s="33">
        <v>0</v>
      </c>
    </row>
    <row r="17" spans="1:14" x14ac:dyDescent="0.25">
      <c r="A17" s="30" t="s">
        <v>42</v>
      </c>
      <c r="B17" s="31">
        <v>516</v>
      </c>
      <c r="C17" s="31">
        <v>1272</v>
      </c>
      <c r="D17" s="31">
        <v>1279</v>
      </c>
      <c r="E17" s="31">
        <v>1279</v>
      </c>
      <c r="F17" s="32" t="s">
        <v>12</v>
      </c>
      <c r="G17" s="31">
        <v>1468</v>
      </c>
      <c r="H17" s="32" t="s">
        <v>12</v>
      </c>
      <c r="I17" s="31">
        <v>189</v>
      </c>
      <c r="J17" s="31">
        <v>126</v>
      </c>
      <c r="K17" s="32" t="s">
        <v>12</v>
      </c>
      <c r="L17" s="32" t="s">
        <v>12</v>
      </c>
      <c r="M17" s="31">
        <v>189</v>
      </c>
      <c r="N17" s="33">
        <v>0</v>
      </c>
    </row>
    <row r="18" spans="1:14" x14ac:dyDescent="0.25">
      <c r="A18" s="30" t="s">
        <v>47</v>
      </c>
      <c r="B18" s="31">
        <v>505</v>
      </c>
      <c r="C18" s="31">
        <v>1272</v>
      </c>
      <c r="D18" s="31">
        <v>1278</v>
      </c>
      <c r="E18" s="31">
        <v>1278</v>
      </c>
      <c r="F18" s="32" t="s">
        <v>12</v>
      </c>
      <c r="G18" s="31">
        <v>1438</v>
      </c>
      <c r="H18" s="32" t="s">
        <v>12</v>
      </c>
      <c r="I18" s="31">
        <v>159</v>
      </c>
      <c r="J18" s="31">
        <v>106</v>
      </c>
      <c r="K18" s="32" t="s">
        <v>12</v>
      </c>
      <c r="L18" s="32" t="s">
        <v>12</v>
      </c>
      <c r="M18" s="31">
        <v>159</v>
      </c>
      <c r="N18" s="33">
        <v>0</v>
      </c>
    </row>
    <row r="19" spans="1:14" x14ac:dyDescent="0.25">
      <c r="A19" s="30" t="s">
        <v>52</v>
      </c>
      <c r="B19" s="31">
        <v>484</v>
      </c>
      <c r="C19" s="31">
        <v>1272</v>
      </c>
      <c r="D19" s="31">
        <v>1278</v>
      </c>
      <c r="E19" s="31">
        <v>1278</v>
      </c>
      <c r="F19" s="32" t="s">
        <v>12</v>
      </c>
      <c r="G19" s="31">
        <v>1378</v>
      </c>
      <c r="H19" s="32" t="s">
        <v>12</v>
      </c>
      <c r="I19" s="31">
        <v>99</v>
      </c>
      <c r="J19" s="31">
        <v>66</v>
      </c>
      <c r="K19" s="32" t="s">
        <v>12</v>
      </c>
      <c r="L19" s="32" t="s">
        <v>12</v>
      </c>
      <c r="M19" s="31">
        <v>99</v>
      </c>
      <c r="N19" s="33">
        <v>0</v>
      </c>
    </row>
    <row r="20" spans="1:14" x14ac:dyDescent="0.25">
      <c r="A20" s="30" t="s">
        <v>57</v>
      </c>
      <c r="B20" s="31">
        <v>520</v>
      </c>
      <c r="C20" s="31">
        <v>1272</v>
      </c>
      <c r="D20" s="31">
        <v>1278</v>
      </c>
      <c r="E20" s="31">
        <v>1278</v>
      </c>
      <c r="F20" s="32" t="s">
        <v>12</v>
      </c>
      <c r="G20" s="31">
        <v>1481</v>
      </c>
      <c r="H20" s="32" t="s">
        <v>12</v>
      </c>
      <c r="I20" s="31">
        <v>202</v>
      </c>
      <c r="J20" s="31">
        <v>135</v>
      </c>
      <c r="K20" s="32" t="s">
        <v>12</v>
      </c>
      <c r="L20" s="32" t="s">
        <v>12</v>
      </c>
      <c r="M20" s="31">
        <v>202</v>
      </c>
      <c r="N20" s="33">
        <v>0</v>
      </c>
    </row>
    <row r="21" spans="1:14" x14ac:dyDescent="0.25">
      <c r="A21" s="30" t="s">
        <v>62</v>
      </c>
      <c r="B21" s="31">
        <v>577</v>
      </c>
      <c r="C21" s="31">
        <v>1272</v>
      </c>
      <c r="D21" s="31">
        <v>1277</v>
      </c>
      <c r="E21" s="31">
        <v>1277</v>
      </c>
      <c r="F21" s="32" t="s">
        <v>12</v>
      </c>
      <c r="G21" s="31">
        <v>1641</v>
      </c>
      <c r="H21" s="32" t="s">
        <v>12</v>
      </c>
      <c r="I21" s="31">
        <v>363</v>
      </c>
      <c r="J21" s="31">
        <v>242</v>
      </c>
      <c r="K21" s="32" t="s">
        <v>12</v>
      </c>
      <c r="L21" s="32" t="s">
        <v>12</v>
      </c>
      <c r="M21" s="31">
        <v>363</v>
      </c>
      <c r="N21" s="33">
        <v>0</v>
      </c>
    </row>
    <row r="22" spans="1:14" x14ac:dyDescent="0.25">
      <c r="A22" s="30" t="s">
        <v>67</v>
      </c>
      <c r="B22" s="31">
        <v>551</v>
      </c>
      <c r="C22" s="31">
        <v>1272</v>
      </c>
      <c r="D22" s="31">
        <v>1277</v>
      </c>
      <c r="E22" s="31">
        <v>1277</v>
      </c>
      <c r="F22" s="32" t="s">
        <v>12</v>
      </c>
      <c r="G22" s="31">
        <v>1568</v>
      </c>
      <c r="H22" s="32" t="s">
        <v>12</v>
      </c>
      <c r="I22" s="31">
        <v>290</v>
      </c>
      <c r="J22" s="31">
        <v>193</v>
      </c>
      <c r="K22" s="32" t="s">
        <v>12</v>
      </c>
      <c r="L22" s="32" t="s">
        <v>12</v>
      </c>
      <c r="M22" s="31">
        <v>290</v>
      </c>
      <c r="N22" s="33">
        <v>0</v>
      </c>
    </row>
    <row r="23" spans="1:14" x14ac:dyDescent="0.25">
      <c r="A23" s="30" t="s">
        <v>72</v>
      </c>
      <c r="B23" s="31">
        <v>335</v>
      </c>
      <c r="C23" s="31">
        <v>789</v>
      </c>
      <c r="D23" s="31">
        <v>791</v>
      </c>
      <c r="E23" s="31">
        <v>791</v>
      </c>
      <c r="F23" s="32" t="s">
        <v>12</v>
      </c>
      <c r="G23" s="31">
        <v>953</v>
      </c>
      <c r="H23" s="32" t="s">
        <v>12</v>
      </c>
      <c r="I23" s="31">
        <v>161</v>
      </c>
      <c r="J23" s="31">
        <v>107</v>
      </c>
      <c r="K23" s="32" t="s">
        <v>12</v>
      </c>
      <c r="L23" s="32" t="s">
        <v>12</v>
      </c>
      <c r="M23" s="31">
        <v>161</v>
      </c>
      <c r="N23" s="33">
        <v>0</v>
      </c>
    </row>
    <row r="24" spans="1:14" ht="15.75" thickBot="1" x14ac:dyDescent="0.3">
      <c r="A24" s="48" t="s">
        <v>812</v>
      </c>
      <c r="B24" s="58">
        <v>4015.21</v>
      </c>
      <c r="C24" s="58">
        <f>B24-SUM(B15:B23)</f>
        <v>5.2100000000000364</v>
      </c>
      <c r="D24" s="58"/>
      <c r="E24" s="58"/>
      <c r="F24" s="58"/>
      <c r="G24" s="45">
        <v>11416.83</v>
      </c>
      <c r="H24" s="46">
        <f>G24-SUM(G15:G23)</f>
        <v>3.8299999999999272</v>
      </c>
      <c r="I24" s="46"/>
      <c r="J24" s="46"/>
      <c r="K24" s="46"/>
      <c r="L24" s="46"/>
      <c r="M24" s="46"/>
      <c r="N24" s="47"/>
    </row>
    <row r="25" spans="1:14" x14ac:dyDescent="0.25">
      <c r="A25" s="34" t="s">
        <v>78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60"/>
    </row>
    <row r="26" spans="1:14" x14ac:dyDescent="0.25">
      <c r="A26" s="30" t="s">
        <v>79</v>
      </c>
      <c r="B26" s="31">
        <v>462</v>
      </c>
      <c r="C26" s="31">
        <v>937</v>
      </c>
      <c r="D26" s="31">
        <v>937</v>
      </c>
      <c r="E26" s="31">
        <v>937</v>
      </c>
      <c r="F26" s="32" t="s">
        <v>12</v>
      </c>
      <c r="G26" s="31">
        <v>1026</v>
      </c>
      <c r="H26" s="32" t="s">
        <v>12</v>
      </c>
      <c r="I26" s="31">
        <v>88</v>
      </c>
      <c r="J26" s="31">
        <v>59</v>
      </c>
      <c r="K26" s="32" t="s">
        <v>12</v>
      </c>
      <c r="L26" s="32" t="s">
        <v>12</v>
      </c>
      <c r="M26" s="31">
        <v>88</v>
      </c>
      <c r="N26" s="33">
        <v>0</v>
      </c>
    </row>
    <row r="27" spans="1:14" x14ac:dyDescent="0.25">
      <c r="A27" s="30" t="s">
        <v>84</v>
      </c>
      <c r="B27" s="31">
        <v>436</v>
      </c>
      <c r="C27" s="31">
        <v>937</v>
      </c>
      <c r="D27" s="31">
        <v>937</v>
      </c>
      <c r="E27" s="31">
        <v>937</v>
      </c>
      <c r="F27" s="32" t="s">
        <v>12</v>
      </c>
      <c r="G27" s="31">
        <v>968</v>
      </c>
      <c r="H27" s="32" t="s">
        <v>12</v>
      </c>
      <c r="I27" s="31">
        <v>30</v>
      </c>
      <c r="J27" s="31">
        <v>20</v>
      </c>
      <c r="K27" s="32" t="s">
        <v>12</v>
      </c>
      <c r="L27" s="32" t="s">
        <v>12</v>
      </c>
      <c r="M27" s="31">
        <v>30</v>
      </c>
      <c r="N27" s="33">
        <v>0</v>
      </c>
    </row>
    <row r="28" spans="1:14" x14ac:dyDescent="0.25">
      <c r="A28" s="30" t="s">
        <v>89</v>
      </c>
      <c r="B28" s="31">
        <v>462</v>
      </c>
      <c r="C28" s="31">
        <v>937</v>
      </c>
      <c r="D28" s="31">
        <v>937</v>
      </c>
      <c r="E28" s="31">
        <v>937</v>
      </c>
      <c r="F28" s="32" t="s">
        <v>12</v>
      </c>
      <c r="G28" s="31">
        <v>1026</v>
      </c>
      <c r="H28" s="32" t="s">
        <v>12</v>
      </c>
      <c r="I28" s="31">
        <v>89</v>
      </c>
      <c r="J28" s="31">
        <v>59</v>
      </c>
      <c r="K28" s="32" t="s">
        <v>12</v>
      </c>
      <c r="L28" s="32" t="s">
        <v>12</v>
      </c>
      <c r="M28" s="31">
        <v>89</v>
      </c>
      <c r="N28" s="33">
        <v>0</v>
      </c>
    </row>
    <row r="29" spans="1:14" x14ac:dyDescent="0.25">
      <c r="A29" s="30" t="s">
        <v>94</v>
      </c>
      <c r="B29" s="31">
        <v>453</v>
      </c>
      <c r="C29" s="31">
        <v>937</v>
      </c>
      <c r="D29" s="31">
        <v>937</v>
      </c>
      <c r="E29" s="31">
        <v>937</v>
      </c>
      <c r="F29" s="32" t="s">
        <v>12</v>
      </c>
      <c r="G29" s="31">
        <v>1005</v>
      </c>
      <c r="H29" s="32" t="s">
        <v>12</v>
      </c>
      <c r="I29" s="31">
        <v>68</v>
      </c>
      <c r="J29" s="31">
        <v>45</v>
      </c>
      <c r="K29" s="32" t="s">
        <v>12</v>
      </c>
      <c r="L29" s="32" t="s">
        <v>12</v>
      </c>
      <c r="M29" s="31">
        <v>68</v>
      </c>
      <c r="N29" s="33">
        <v>0</v>
      </c>
    </row>
    <row r="30" spans="1:14" x14ac:dyDescent="0.25">
      <c r="A30" s="30" t="s">
        <v>99</v>
      </c>
      <c r="B30" s="31">
        <v>481</v>
      </c>
      <c r="C30" s="31">
        <v>937</v>
      </c>
      <c r="D30" s="31">
        <v>937</v>
      </c>
      <c r="E30" s="31">
        <v>937</v>
      </c>
      <c r="F30" s="32" t="s">
        <v>12</v>
      </c>
      <c r="G30" s="31">
        <v>1069</v>
      </c>
      <c r="H30" s="32" t="s">
        <v>12</v>
      </c>
      <c r="I30" s="31">
        <v>132</v>
      </c>
      <c r="J30" s="31">
        <v>88</v>
      </c>
      <c r="K30" s="32" t="s">
        <v>12</v>
      </c>
      <c r="L30" s="32" t="s">
        <v>12</v>
      </c>
      <c r="M30" s="31">
        <v>132</v>
      </c>
      <c r="N30" s="33">
        <v>0</v>
      </c>
    </row>
    <row r="31" spans="1:14" x14ac:dyDescent="0.25">
      <c r="A31" s="30" t="s">
        <v>104</v>
      </c>
      <c r="B31" s="31">
        <v>528</v>
      </c>
      <c r="C31" s="31">
        <v>1090</v>
      </c>
      <c r="D31" s="31">
        <v>1090</v>
      </c>
      <c r="E31" s="31">
        <v>1090</v>
      </c>
      <c r="F31" s="32" t="s">
        <v>12</v>
      </c>
      <c r="G31" s="31">
        <v>1173</v>
      </c>
      <c r="H31" s="32" t="s">
        <v>12</v>
      </c>
      <c r="I31" s="31">
        <v>82</v>
      </c>
      <c r="J31" s="31">
        <v>54</v>
      </c>
      <c r="K31" s="32" t="s">
        <v>12</v>
      </c>
      <c r="L31" s="32" t="s">
        <v>12</v>
      </c>
      <c r="M31" s="31">
        <v>82</v>
      </c>
      <c r="N31" s="33">
        <v>0</v>
      </c>
    </row>
    <row r="32" spans="1:14" x14ac:dyDescent="0.25">
      <c r="A32" s="30" t="s">
        <v>109</v>
      </c>
      <c r="B32" s="31">
        <v>544</v>
      </c>
      <c r="C32" s="31">
        <v>1090</v>
      </c>
      <c r="D32" s="31">
        <v>1090</v>
      </c>
      <c r="E32" s="31">
        <v>1090</v>
      </c>
      <c r="F32" s="32" t="s">
        <v>12</v>
      </c>
      <c r="G32" s="31">
        <v>1207</v>
      </c>
      <c r="H32" s="32" t="s">
        <v>12</v>
      </c>
      <c r="I32" s="31">
        <v>116</v>
      </c>
      <c r="J32" s="31">
        <v>77</v>
      </c>
      <c r="K32" s="32" t="s">
        <v>12</v>
      </c>
      <c r="L32" s="32" t="s">
        <v>12</v>
      </c>
      <c r="M32" s="31">
        <v>116</v>
      </c>
      <c r="N32" s="33">
        <v>0</v>
      </c>
    </row>
    <row r="33" spans="1:14" x14ac:dyDescent="0.25">
      <c r="A33" s="30" t="s">
        <v>114</v>
      </c>
      <c r="B33" s="31">
        <v>524</v>
      </c>
      <c r="C33" s="31">
        <v>1090</v>
      </c>
      <c r="D33" s="31">
        <v>1090</v>
      </c>
      <c r="E33" s="31">
        <v>1090</v>
      </c>
      <c r="F33" s="32" t="s">
        <v>12</v>
      </c>
      <c r="G33" s="31">
        <v>1164</v>
      </c>
      <c r="H33" s="32" t="s">
        <v>12</v>
      </c>
      <c r="I33" s="31">
        <v>73</v>
      </c>
      <c r="J33" s="31">
        <v>49</v>
      </c>
      <c r="K33" s="32" t="s">
        <v>12</v>
      </c>
      <c r="L33" s="32" t="s">
        <v>12</v>
      </c>
      <c r="M33" s="31">
        <v>73</v>
      </c>
      <c r="N33" s="33">
        <v>0</v>
      </c>
    </row>
    <row r="34" spans="1:14" x14ac:dyDescent="0.25">
      <c r="A34" s="30" t="s">
        <v>119</v>
      </c>
      <c r="B34" s="31">
        <v>530</v>
      </c>
      <c r="C34" s="31">
        <v>1090</v>
      </c>
      <c r="D34" s="31">
        <v>1090</v>
      </c>
      <c r="E34" s="31">
        <v>1090</v>
      </c>
      <c r="F34" s="32" t="s">
        <v>12</v>
      </c>
      <c r="G34" s="31">
        <v>1178</v>
      </c>
      <c r="H34" s="32" t="s">
        <v>12</v>
      </c>
      <c r="I34" s="31">
        <v>87</v>
      </c>
      <c r="J34" s="31">
        <v>58</v>
      </c>
      <c r="K34" s="32" t="s">
        <v>12</v>
      </c>
      <c r="L34" s="32" t="s">
        <v>12</v>
      </c>
      <c r="M34" s="31">
        <v>87</v>
      </c>
      <c r="N34" s="33">
        <v>0</v>
      </c>
    </row>
    <row r="35" spans="1:14" x14ac:dyDescent="0.25">
      <c r="A35" s="30" t="s">
        <v>132</v>
      </c>
      <c r="B35" s="31">
        <v>560</v>
      </c>
      <c r="C35" s="31">
        <v>1090</v>
      </c>
      <c r="D35" s="31">
        <v>1090</v>
      </c>
      <c r="E35" s="31">
        <v>1090</v>
      </c>
      <c r="F35" s="32" t="s">
        <v>12</v>
      </c>
      <c r="G35" s="31">
        <v>1242</v>
      </c>
      <c r="H35" s="32" t="s">
        <v>12</v>
      </c>
      <c r="I35" s="31">
        <v>151</v>
      </c>
      <c r="J35" s="31">
        <v>101</v>
      </c>
      <c r="K35" s="32" t="s">
        <v>12</v>
      </c>
      <c r="L35" s="32" t="s">
        <v>12</v>
      </c>
      <c r="M35" s="31">
        <v>151</v>
      </c>
      <c r="N35" s="33">
        <v>0</v>
      </c>
    </row>
    <row r="36" spans="1:14" x14ac:dyDescent="0.25">
      <c r="A36" s="30" t="s">
        <v>137</v>
      </c>
      <c r="B36" s="31">
        <v>601</v>
      </c>
      <c r="C36" s="31">
        <v>1090</v>
      </c>
      <c r="D36" s="31">
        <v>1090</v>
      </c>
      <c r="E36" s="31">
        <v>1090</v>
      </c>
      <c r="F36" s="32" t="s">
        <v>12</v>
      </c>
      <c r="G36" s="31">
        <v>1333</v>
      </c>
      <c r="H36" s="32" t="s">
        <v>12</v>
      </c>
      <c r="I36" s="31">
        <v>242</v>
      </c>
      <c r="J36" s="31">
        <v>161</v>
      </c>
      <c r="K36" s="32" t="s">
        <v>12</v>
      </c>
      <c r="L36" s="32" t="s">
        <v>12</v>
      </c>
      <c r="M36" s="31">
        <v>242</v>
      </c>
      <c r="N36" s="33">
        <v>0</v>
      </c>
    </row>
    <row r="37" spans="1:14" x14ac:dyDescent="0.25">
      <c r="A37" s="30" t="s">
        <v>142</v>
      </c>
      <c r="B37" s="31">
        <v>597</v>
      </c>
      <c r="C37" s="31">
        <v>1090</v>
      </c>
      <c r="D37" s="31">
        <v>1090</v>
      </c>
      <c r="E37" s="31">
        <v>1090</v>
      </c>
      <c r="F37" s="32" t="s">
        <v>12</v>
      </c>
      <c r="G37" s="31">
        <v>1326</v>
      </c>
      <c r="H37" s="32" t="s">
        <v>12</v>
      </c>
      <c r="I37" s="31">
        <v>235</v>
      </c>
      <c r="J37" s="31">
        <v>156</v>
      </c>
      <c r="K37" s="32" t="s">
        <v>12</v>
      </c>
      <c r="L37" s="32" t="s">
        <v>12</v>
      </c>
      <c r="M37" s="31">
        <v>235</v>
      </c>
      <c r="N37" s="33">
        <v>0</v>
      </c>
    </row>
    <row r="38" spans="1:14" x14ac:dyDescent="0.25">
      <c r="A38" s="30" t="s">
        <v>147</v>
      </c>
      <c r="B38" s="31">
        <v>592</v>
      </c>
      <c r="C38" s="31">
        <v>1090</v>
      </c>
      <c r="D38" s="31">
        <v>1090</v>
      </c>
      <c r="E38" s="31">
        <v>1090</v>
      </c>
      <c r="F38" s="32" t="s">
        <v>12</v>
      </c>
      <c r="G38" s="31">
        <v>1315</v>
      </c>
      <c r="H38" s="32" t="s">
        <v>12</v>
      </c>
      <c r="I38" s="31">
        <v>224</v>
      </c>
      <c r="J38" s="31">
        <v>149</v>
      </c>
      <c r="K38" s="32" t="s">
        <v>12</v>
      </c>
      <c r="L38" s="32" t="s">
        <v>12</v>
      </c>
      <c r="M38" s="31">
        <v>224</v>
      </c>
      <c r="N38" s="33">
        <v>0</v>
      </c>
    </row>
    <row r="39" spans="1:14" x14ac:dyDescent="0.25">
      <c r="A39" s="30" t="s">
        <v>152</v>
      </c>
      <c r="B39" s="31">
        <v>608</v>
      </c>
      <c r="C39" s="31">
        <v>1090</v>
      </c>
      <c r="D39" s="31">
        <v>1090</v>
      </c>
      <c r="E39" s="31">
        <v>1090</v>
      </c>
      <c r="F39" s="32" t="s">
        <v>12</v>
      </c>
      <c r="G39" s="31">
        <v>1351</v>
      </c>
      <c r="H39" s="31">
        <v>260</v>
      </c>
      <c r="I39" s="32" t="s">
        <v>12</v>
      </c>
      <c r="J39" s="32" t="s">
        <v>12</v>
      </c>
      <c r="K39" s="32" t="s">
        <v>12</v>
      </c>
      <c r="L39" s="31">
        <v>260</v>
      </c>
      <c r="M39" s="32" t="s">
        <v>12</v>
      </c>
      <c r="N39" s="33">
        <v>0</v>
      </c>
    </row>
    <row r="40" spans="1:14" x14ac:dyDescent="0.25">
      <c r="A40" s="30" t="s">
        <v>158</v>
      </c>
      <c r="B40" s="31">
        <v>610</v>
      </c>
      <c r="C40" s="31">
        <v>1090</v>
      </c>
      <c r="D40" s="31">
        <v>1090</v>
      </c>
      <c r="E40" s="31">
        <v>1090</v>
      </c>
      <c r="F40" s="32" t="s">
        <v>12</v>
      </c>
      <c r="G40" s="31">
        <v>1354</v>
      </c>
      <c r="H40" s="31">
        <v>263</v>
      </c>
      <c r="I40" s="32" t="s">
        <v>12</v>
      </c>
      <c r="J40" s="32" t="s">
        <v>12</v>
      </c>
      <c r="K40" s="32" t="s">
        <v>12</v>
      </c>
      <c r="L40" s="31">
        <v>263</v>
      </c>
      <c r="M40" s="32" t="s">
        <v>12</v>
      </c>
      <c r="N40" s="33">
        <v>0</v>
      </c>
    </row>
    <row r="41" spans="1:14" ht="15.75" thickBot="1" x14ac:dyDescent="0.3">
      <c r="A41" s="48" t="s">
        <v>812</v>
      </c>
      <c r="B41" s="58">
        <v>7995.96</v>
      </c>
      <c r="C41" s="58">
        <f>B41-SUM(B25:B40)</f>
        <v>7.9600000000000364</v>
      </c>
      <c r="D41" s="58"/>
      <c r="E41" s="58"/>
      <c r="F41" s="58"/>
      <c r="G41" s="45">
        <v>17745.439999999999</v>
      </c>
      <c r="H41" s="46">
        <f>G41-SUM(G25:G40)</f>
        <v>8.4399999999986903</v>
      </c>
      <c r="I41" s="46"/>
      <c r="J41" s="46"/>
      <c r="K41" s="46"/>
      <c r="L41" s="46"/>
      <c r="M41" s="46"/>
      <c r="N41" s="47"/>
    </row>
    <row r="42" spans="1:14" x14ac:dyDescent="0.25">
      <c r="A42" s="34" t="s">
        <v>165</v>
      </c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60"/>
    </row>
    <row r="43" spans="1:14" x14ac:dyDescent="0.25">
      <c r="A43" s="30" t="s">
        <v>166</v>
      </c>
      <c r="B43" s="31">
        <v>7858</v>
      </c>
      <c r="C43" s="31">
        <v>6999</v>
      </c>
      <c r="D43" s="31">
        <v>6999</v>
      </c>
      <c r="E43" s="31">
        <v>6999</v>
      </c>
      <c r="F43" s="32" t="s">
        <v>12</v>
      </c>
      <c r="G43" s="31">
        <v>7714</v>
      </c>
      <c r="H43" s="31">
        <v>714</v>
      </c>
      <c r="I43" s="32" t="s">
        <v>12</v>
      </c>
      <c r="J43" s="32" t="s">
        <v>12</v>
      </c>
      <c r="K43" s="32" t="s">
        <v>12</v>
      </c>
      <c r="L43" s="31">
        <v>714</v>
      </c>
      <c r="M43" s="32" t="s">
        <v>12</v>
      </c>
      <c r="N43" s="33">
        <v>0</v>
      </c>
    </row>
    <row r="44" spans="1:14" ht="15.75" thickBot="1" x14ac:dyDescent="0.3">
      <c r="A44" s="48" t="s">
        <v>812</v>
      </c>
      <c r="B44" s="58">
        <v>7858.99</v>
      </c>
      <c r="C44" s="46">
        <f>B44-SUM(B42:B43)</f>
        <v>0.98999999999978172</v>
      </c>
      <c r="D44" s="58"/>
      <c r="E44" s="58"/>
      <c r="F44" s="58"/>
      <c r="G44" s="45">
        <v>7714.38</v>
      </c>
      <c r="H44" s="46">
        <f>G44-SUM(G42:G43)</f>
        <v>0.38000000000010914</v>
      </c>
      <c r="I44" s="46"/>
      <c r="J44" s="46"/>
      <c r="K44" s="46"/>
      <c r="L44" s="46"/>
      <c r="M44" s="46"/>
      <c r="N44" s="47"/>
    </row>
    <row r="45" spans="1:14" x14ac:dyDescent="0.25">
      <c r="A45" s="34" t="s">
        <v>173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60"/>
    </row>
    <row r="46" spans="1:14" x14ac:dyDescent="0.25">
      <c r="A46" s="30" t="s">
        <v>16</v>
      </c>
      <c r="B46" s="31">
        <v>7172</v>
      </c>
      <c r="C46" s="31">
        <v>4999</v>
      </c>
      <c r="D46" s="31">
        <v>4999</v>
      </c>
      <c r="E46" s="31">
        <v>4999</v>
      </c>
      <c r="F46" s="32" t="s">
        <v>12</v>
      </c>
      <c r="G46" s="31">
        <v>6142</v>
      </c>
      <c r="H46" s="31">
        <v>1142</v>
      </c>
      <c r="I46" s="32" t="s">
        <v>12</v>
      </c>
      <c r="J46" s="32" t="s">
        <v>12</v>
      </c>
      <c r="K46" s="32" t="s">
        <v>12</v>
      </c>
      <c r="L46" s="31">
        <v>1142</v>
      </c>
      <c r="M46" s="32" t="s">
        <v>12</v>
      </c>
      <c r="N46" s="33">
        <v>0</v>
      </c>
    </row>
    <row r="47" spans="1:14" ht="15.75" thickBot="1" x14ac:dyDescent="0.3">
      <c r="A47" s="48" t="s">
        <v>812</v>
      </c>
      <c r="B47" s="58">
        <v>7172.57</v>
      </c>
      <c r="C47" s="46">
        <f>B47-SUM(B45:B46)</f>
        <v>0.56999999999970896</v>
      </c>
      <c r="D47" s="58"/>
      <c r="E47" s="58"/>
      <c r="F47" s="58"/>
      <c r="G47" s="45">
        <v>6142.59</v>
      </c>
      <c r="H47" s="46">
        <f>G47-SUM(G45:G46)</f>
        <v>0.59000000000014552</v>
      </c>
      <c r="I47" s="46"/>
      <c r="J47" s="46"/>
      <c r="K47" s="46"/>
      <c r="L47" s="46"/>
      <c r="M47" s="46"/>
      <c r="N47" s="47"/>
    </row>
    <row r="48" spans="1:14" x14ac:dyDescent="0.25">
      <c r="A48" s="34" t="s">
        <v>181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60"/>
    </row>
    <row r="49" spans="1:14" x14ac:dyDescent="0.25">
      <c r="A49" s="30" t="s">
        <v>182</v>
      </c>
      <c r="B49" s="31">
        <v>360</v>
      </c>
      <c r="C49" s="31">
        <v>500</v>
      </c>
      <c r="D49" s="31">
        <v>500</v>
      </c>
      <c r="E49" s="31">
        <v>500</v>
      </c>
      <c r="F49" s="32" t="s">
        <v>12</v>
      </c>
      <c r="G49" s="31">
        <v>484</v>
      </c>
      <c r="H49" s="32" t="s">
        <v>12</v>
      </c>
      <c r="I49" s="31">
        <v>0</v>
      </c>
      <c r="J49" s="31">
        <v>0</v>
      </c>
      <c r="K49" s="32" t="s">
        <v>12</v>
      </c>
      <c r="L49" s="32" t="s">
        <v>12</v>
      </c>
      <c r="M49" s="31">
        <v>0</v>
      </c>
      <c r="N49" s="33">
        <v>15</v>
      </c>
    </row>
    <row r="50" spans="1:14" x14ac:dyDescent="0.25">
      <c r="A50" s="30" t="s">
        <v>187</v>
      </c>
      <c r="B50" s="31">
        <v>355</v>
      </c>
      <c r="C50" s="31">
        <v>499</v>
      </c>
      <c r="D50" s="31">
        <v>499</v>
      </c>
      <c r="E50" s="31">
        <v>499</v>
      </c>
      <c r="F50" s="32" t="s">
        <v>12</v>
      </c>
      <c r="G50" s="31">
        <v>479</v>
      </c>
      <c r="H50" s="32" t="s">
        <v>12</v>
      </c>
      <c r="I50" s="31">
        <v>0</v>
      </c>
      <c r="J50" s="31">
        <v>0</v>
      </c>
      <c r="K50" s="32" t="s">
        <v>12</v>
      </c>
      <c r="L50" s="32" t="s">
        <v>12</v>
      </c>
      <c r="M50" s="31">
        <v>0</v>
      </c>
      <c r="N50" s="33">
        <v>20</v>
      </c>
    </row>
    <row r="51" spans="1:14" x14ac:dyDescent="0.25">
      <c r="A51" s="30" t="s">
        <v>192</v>
      </c>
      <c r="B51" s="31">
        <v>353</v>
      </c>
      <c r="C51" s="31">
        <v>500</v>
      </c>
      <c r="D51" s="31">
        <v>500</v>
      </c>
      <c r="E51" s="31">
        <v>500</v>
      </c>
      <c r="F51" s="32" t="s">
        <v>12</v>
      </c>
      <c r="G51" s="31">
        <v>476</v>
      </c>
      <c r="H51" s="32" t="s">
        <v>12</v>
      </c>
      <c r="I51" s="31">
        <v>0</v>
      </c>
      <c r="J51" s="31">
        <v>0</v>
      </c>
      <c r="K51" s="32" t="s">
        <v>12</v>
      </c>
      <c r="L51" s="32" t="s">
        <v>12</v>
      </c>
      <c r="M51" s="31">
        <v>0</v>
      </c>
      <c r="N51" s="33">
        <v>23</v>
      </c>
    </row>
    <row r="52" spans="1:14" x14ac:dyDescent="0.25">
      <c r="A52" s="30" t="s">
        <v>197</v>
      </c>
      <c r="B52" s="31">
        <v>340</v>
      </c>
      <c r="C52" s="31">
        <v>500</v>
      </c>
      <c r="D52" s="31">
        <v>500</v>
      </c>
      <c r="E52" s="31">
        <v>500</v>
      </c>
      <c r="F52" s="32" t="s">
        <v>12</v>
      </c>
      <c r="G52" s="31">
        <v>458</v>
      </c>
      <c r="H52" s="32" t="s">
        <v>12</v>
      </c>
      <c r="I52" s="31">
        <v>0</v>
      </c>
      <c r="J52" s="31">
        <v>0</v>
      </c>
      <c r="K52" s="32" t="s">
        <v>12</v>
      </c>
      <c r="L52" s="32" t="s">
        <v>12</v>
      </c>
      <c r="M52" s="31">
        <v>0</v>
      </c>
      <c r="N52" s="33">
        <v>41</v>
      </c>
    </row>
    <row r="53" spans="1:14" x14ac:dyDescent="0.25">
      <c r="A53" s="30" t="s">
        <v>202</v>
      </c>
      <c r="B53" s="31">
        <v>348</v>
      </c>
      <c r="C53" s="31">
        <v>499</v>
      </c>
      <c r="D53" s="31">
        <v>499</v>
      </c>
      <c r="E53" s="31">
        <v>499</v>
      </c>
      <c r="F53" s="32" t="s">
        <v>12</v>
      </c>
      <c r="G53" s="31">
        <v>469</v>
      </c>
      <c r="H53" s="32" t="s">
        <v>12</v>
      </c>
      <c r="I53" s="31">
        <v>0</v>
      </c>
      <c r="J53" s="31">
        <v>0</v>
      </c>
      <c r="K53" s="32" t="s">
        <v>12</v>
      </c>
      <c r="L53" s="32" t="s">
        <v>12</v>
      </c>
      <c r="M53" s="31">
        <v>0</v>
      </c>
      <c r="N53" s="33">
        <v>30</v>
      </c>
    </row>
    <row r="54" spans="1:14" x14ac:dyDescent="0.25">
      <c r="A54" s="30" t="s">
        <v>37</v>
      </c>
      <c r="B54" s="31">
        <v>604</v>
      </c>
      <c r="C54" s="31">
        <v>909</v>
      </c>
      <c r="D54" s="31">
        <v>909</v>
      </c>
      <c r="E54" s="31">
        <v>909</v>
      </c>
      <c r="F54" s="32" t="s">
        <v>12</v>
      </c>
      <c r="G54" s="31">
        <v>813</v>
      </c>
      <c r="H54" s="32" t="s">
        <v>12</v>
      </c>
      <c r="I54" s="31">
        <v>0</v>
      </c>
      <c r="J54" s="31">
        <v>0</v>
      </c>
      <c r="K54" s="32" t="s">
        <v>12</v>
      </c>
      <c r="L54" s="32" t="s">
        <v>12</v>
      </c>
      <c r="M54" s="31">
        <v>0</v>
      </c>
      <c r="N54" s="33">
        <v>95</v>
      </c>
    </row>
    <row r="55" spans="1:14" x14ac:dyDescent="0.25">
      <c r="A55" s="30" t="s">
        <v>42</v>
      </c>
      <c r="B55" s="31">
        <v>636</v>
      </c>
      <c r="C55" s="31">
        <v>909</v>
      </c>
      <c r="D55" s="31">
        <v>909</v>
      </c>
      <c r="E55" s="31">
        <v>909</v>
      </c>
      <c r="F55" s="32" t="s">
        <v>12</v>
      </c>
      <c r="G55" s="31">
        <v>857</v>
      </c>
      <c r="H55" s="32" t="s">
        <v>12</v>
      </c>
      <c r="I55" s="31">
        <v>0</v>
      </c>
      <c r="J55" s="31">
        <v>0</v>
      </c>
      <c r="K55" s="32" t="s">
        <v>12</v>
      </c>
      <c r="L55" s="32" t="s">
        <v>12</v>
      </c>
      <c r="M55" s="31">
        <v>0</v>
      </c>
      <c r="N55" s="33">
        <v>52</v>
      </c>
    </row>
    <row r="56" spans="1:14" x14ac:dyDescent="0.25">
      <c r="A56" s="30" t="s">
        <v>47</v>
      </c>
      <c r="B56" s="31">
        <v>608</v>
      </c>
      <c r="C56" s="31">
        <v>909</v>
      </c>
      <c r="D56" s="31">
        <v>909</v>
      </c>
      <c r="E56" s="31">
        <v>909</v>
      </c>
      <c r="F56" s="32" t="s">
        <v>12</v>
      </c>
      <c r="G56" s="31">
        <v>818</v>
      </c>
      <c r="H56" s="32" t="s">
        <v>12</v>
      </c>
      <c r="I56" s="31">
        <v>0</v>
      </c>
      <c r="J56" s="31">
        <v>0</v>
      </c>
      <c r="K56" s="32" t="s">
        <v>12</v>
      </c>
      <c r="L56" s="32" t="s">
        <v>12</v>
      </c>
      <c r="M56" s="31">
        <v>0</v>
      </c>
      <c r="N56" s="33">
        <v>90</v>
      </c>
    </row>
    <row r="57" spans="1:14" x14ac:dyDescent="0.25">
      <c r="A57" s="30" t="s">
        <v>52</v>
      </c>
      <c r="B57" s="31">
        <v>576</v>
      </c>
      <c r="C57" s="31">
        <v>909</v>
      </c>
      <c r="D57" s="31">
        <v>909</v>
      </c>
      <c r="E57" s="31">
        <v>909</v>
      </c>
      <c r="F57" s="32" t="s">
        <v>12</v>
      </c>
      <c r="G57" s="31">
        <v>775</v>
      </c>
      <c r="H57" s="32" t="s">
        <v>12</v>
      </c>
      <c r="I57" s="31">
        <v>0</v>
      </c>
      <c r="J57" s="31">
        <v>0</v>
      </c>
      <c r="K57" s="32" t="s">
        <v>12</v>
      </c>
      <c r="L57" s="32" t="s">
        <v>12</v>
      </c>
      <c r="M57" s="31">
        <v>0</v>
      </c>
      <c r="N57" s="33">
        <v>133</v>
      </c>
    </row>
    <row r="58" spans="1:14" x14ac:dyDescent="0.25">
      <c r="A58" s="30" t="s">
        <v>57</v>
      </c>
      <c r="B58" s="31">
        <v>628</v>
      </c>
      <c r="C58" s="31">
        <v>909</v>
      </c>
      <c r="D58" s="31">
        <v>909</v>
      </c>
      <c r="E58" s="31">
        <v>909</v>
      </c>
      <c r="F58" s="32" t="s">
        <v>12</v>
      </c>
      <c r="G58" s="31">
        <v>845</v>
      </c>
      <c r="H58" s="32" t="s">
        <v>12</v>
      </c>
      <c r="I58" s="31">
        <v>0</v>
      </c>
      <c r="J58" s="31">
        <v>0</v>
      </c>
      <c r="K58" s="32" t="s">
        <v>12</v>
      </c>
      <c r="L58" s="32" t="s">
        <v>12</v>
      </c>
      <c r="M58" s="31">
        <v>0</v>
      </c>
      <c r="N58" s="33">
        <v>63</v>
      </c>
    </row>
    <row r="59" spans="1:14" x14ac:dyDescent="0.25">
      <c r="A59" s="30" t="s">
        <v>62</v>
      </c>
      <c r="B59" s="31">
        <v>776</v>
      </c>
      <c r="C59" s="31">
        <v>909</v>
      </c>
      <c r="D59" s="31">
        <v>909</v>
      </c>
      <c r="E59" s="31">
        <v>909</v>
      </c>
      <c r="F59" s="32" t="s">
        <v>12</v>
      </c>
      <c r="G59" s="31">
        <v>1044</v>
      </c>
      <c r="H59" s="32" t="s">
        <v>12</v>
      </c>
      <c r="I59" s="31">
        <v>135</v>
      </c>
      <c r="J59" s="31">
        <v>90</v>
      </c>
      <c r="K59" s="32" t="s">
        <v>12</v>
      </c>
      <c r="L59" s="32" t="s">
        <v>12</v>
      </c>
      <c r="M59" s="31">
        <v>135</v>
      </c>
      <c r="N59" s="33">
        <v>0</v>
      </c>
    </row>
    <row r="60" spans="1:14" x14ac:dyDescent="0.25">
      <c r="A60" s="30" t="s">
        <v>67</v>
      </c>
      <c r="B60" s="31">
        <v>735</v>
      </c>
      <c r="C60" s="31">
        <v>909</v>
      </c>
      <c r="D60" s="31">
        <v>909</v>
      </c>
      <c r="E60" s="31">
        <v>909</v>
      </c>
      <c r="F60" s="32" t="s">
        <v>12</v>
      </c>
      <c r="G60" s="31">
        <v>989</v>
      </c>
      <c r="H60" s="32" t="s">
        <v>12</v>
      </c>
      <c r="I60" s="31">
        <v>80</v>
      </c>
      <c r="J60" s="31">
        <v>53</v>
      </c>
      <c r="K60" s="32" t="s">
        <v>12</v>
      </c>
      <c r="L60" s="32" t="s">
        <v>12</v>
      </c>
      <c r="M60" s="31">
        <v>80</v>
      </c>
      <c r="N60" s="33">
        <v>0</v>
      </c>
    </row>
    <row r="61" spans="1:14" x14ac:dyDescent="0.25">
      <c r="A61" s="30" t="s">
        <v>72</v>
      </c>
      <c r="B61" s="31">
        <v>673</v>
      </c>
      <c r="C61" s="31">
        <v>909</v>
      </c>
      <c r="D61" s="31">
        <v>909</v>
      </c>
      <c r="E61" s="31">
        <v>909</v>
      </c>
      <c r="F61" s="32" t="s">
        <v>12</v>
      </c>
      <c r="G61" s="31">
        <v>906</v>
      </c>
      <c r="H61" s="32" t="s">
        <v>12</v>
      </c>
      <c r="I61" s="31">
        <v>0</v>
      </c>
      <c r="J61" s="31">
        <v>0</v>
      </c>
      <c r="K61" s="32" t="s">
        <v>12</v>
      </c>
      <c r="L61" s="32" t="s">
        <v>12</v>
      </c>
      <c r="M61" s="31">
        <v>0</v>
      </c>
      <c r="N61" s="33">
        <v>2</v>
      </c>
    </row>
    <row r="62" spans="1:14" x14ac:dyDescent="0.25">
      <c r="A62" s="30" t="s">
        <v>247</v>
      </c>
      <c r="B62" s="31">
        <v>742</v>
      </c>
      <c r="C62" s="31">
        <v>909</v>
      </c>
      <c r="D62" s="31">
        <v>909</v>
      </c>
      <c r="E62" s="31">
        <v>909</v>
      </c>
      <c r="F62" s="32" t="s">
        <v>12</v>
      </c>
      <c r="G62" s="31">
        <v>999</v>
      </c>
      <c r="H62" s="31">
        <v>90</v>
      </c>
      <c r="I62" s="32" t="s">
        <v>12</v>
      </c>
      <c r="J62" s="32" t="s">
        <v>12</v>
      </c>
      <c r="K62" s="32" t="s">
        <v>12</v>
      </c>
      <c r="L62" s="31">
        <v>90</v>
      </c>
      <c r="M62" s="32" t="s">
        <v>12</v>
      </c>
      <c r="N62" s="33">
        <v>0</v>
      </c>
    </row>
    <row r="63" spans="1:14" x14ac:dyDescent="0.25">
      <c r="A63" s="30" t="s">
        <v>158</v>
      </c>
      <c r="B63" s="31">
        <v>756</v>
      </c>
      <c r="C63" s="31">
        <v>909</v>
      </c>
      <c r="D63" s="31">
        <v>909</v>
      </c>
      <c r="E63" s="31">
        <v>909</v>
      </c>
      <c r="F63" s="32" t="s">
        <v>12</v>
      </c>
      <c r="G63" s="31">
        <v>1018</v>
      </c>
      <c r="H63" s="31">
        <v>109</v>
      </c>
      <c r="I63" s="32" t="s">
        <v>12</v>
      </c>
      <c r="J63" s="32" t="s">
        <v>12</v>
      </c>
      <c r="K63" s="32" t="s">
        <v>12</v>
      </c>
      <c r="L63" s="31">
        <v>109</v>
      </c>
      <c r="M63" s="32" t="s">
        <v>12</v>
      </c>
      <c r="N63" s="33">
        <v>0</v>
      </c>
    </row>
    <row r="64" spans="1:14" x14ac:dyDescent="0.25">
      <c r="A64" s="30" t="s">
        <v>16</v>
      </c>
      <c r="B64" s="31">
        <v>1653</v>
      </c>
      <c r="C64" s="31">
        <v>1999</v>
      </c>
      <c r="D64" s="31">
        <v>1999</v>
      </c>
      <c r="E64" s="31">
        <v>1999</v>
      </c>
      <c r="F64" s="32" t="s">
        <v>12</v>
      </c>
      <c r="G64" s="31">
        <v>2225</v>
      </c>
      <c r="H64" s="31">
        <v>225</v>
      </c>
      <c r="I64" s="32" t="s">
        <v>12</v>
      </c>
      <c r="J64" s="32" t="s">
        <v>12</v>
      </c>
      <c r="K64" s="32" t="s">
        <v>12</v>
      </c>
      <c r="L64" s="31">
        <v>225</v>
      </c>
      <c r="M64" s="32" t="s">
        <v>12</v>
      </c>
      <c r="N64" s="33">
        <v>0</v>
      </c>
    </row>
    <row r="65" spans="1:14" ht="15.75" thickBot="1" x14ac:dyDescent="0.3">
      <c r="A65" s="48" t="s">
        <v>812</v>
      </c>
      <c r="B65" s="58">
        <v>10149.99</v>
      </c>
      <c r="C65" s="46">
        <f>B65-SUM(B48:B64)</f>
        <v>6.9899999999997817</v>
      </c>
      <c r="D65" s="58"/>
      <c r="E65" s="58"/>
      <c r="F65" s="58"/>
      <c r="G65" s="45">
        <v>13663.92</v>
      </c>
      <c r="H65" s="46">
        <f>G65-SUM(G48:G64)</f>
        <v>8.9200000000000728</v>
      </c>
      <c r="I65" s="46"/>
      <c r="J65" s="46"/>
      <c r="K65" s="46"/>
      <c r="L65" s="46"/>
      <c r="M65" s="46"/>
      <c r="N65" s="47"/>
    </row>
    <row r="66" spans="1:14" x14ac:dyDescent="0.25">
      <c r="A66" s="34" t="s">
        <v>266</v>
      </c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60"/>
    </row>
    <row r="67" spans="1:14" x14ac:dyDescent="0.25">
      <c r="A67" s="30" t="s">
        <v>267</v>
      </c>
      <c r="B67" s="31">
        <v>6810</v>
      </c>
      <c r="C67" s="31">
        <v>7000</v>
      </c>
      <c r="D67" s="31">
        <v>7000</v>
      </c>
      <c r="E67" s="31">
        <v>7000</v>
      </c>
      <c r="F67" s="32" t="s">
        <v>12</v>
      </c>
      <c r="G67" s="31">
        <v>8435</v>
      </c>
      <c r="H67" s="31">
        <v>1435</v>
      </c>
      <c r="I67" s="32" t="s">
        <v>12</v>
      </c>
      <c r="J67" s="32" t="s">
        <v>12</v>
      </c>
      <c r="K67" s="32" t="s">
        <v>12</v>
      </c>
      <c r="L67" s="31">
        <v>1435</v>
      </c>
      <c r="M67" s="32" t="s">
        <v>12</v>
      </c>
      <c r="N67" s="33">
        <v>0</v>
      </c>
    </row>
    <row r="68" spans="1:14" ht="15.75" thickBot="1" x14ac:dyDescent="0.3">
      <c r="A68" s="49" t="s">
        <v>812</v>
      </c>
      <c r="B68" s="61">
        <v>6810.66</v>
      </c>
      <c r="C68" s="62">
        <f>B68-B67</f>
        <v>0.65999999999985448</v>
      </c>
      <c r="D68" s="61"/>
      <c r="E68" s="61"/>
      <c r="F68" s="61"/>
      <c r="G68" s="61">
        <v>8435.69</v>
      </c>
      <c r="H68" s="62">
        <f>G68-G67</f>
        <v>0.69000000000050932</v>
      </c>
      <c r="I68" s="61"/>
      <c r="J68" s="61"/>
      <c r="K68" s="61"/>
      <c r="L68" s="61"/>
      <c r="M68" s="61"/>
      <c r="N68" s="63"/>
    </row>
    <row r="69" spans="1:14" x14ac:dyDescent="0.25">
      <c r="A69" s="35" t="s">
        <v>281</v>
      </c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5"/>
    </row>
    <row r="70" spans="1:14" x14ac:dyDescent="0.25">
      <c r="A70" s="30" t="s">
        <v>37</v>
      </c>
      <c r="B70" s="31">
        <v>711</v>
      </c>
      <c r="C70" s="31">
        <v>909</v>
      </c>
      <c r="D70" s="31">
        <v>908</v>
      </c>
      <c r="E70" s="31">
        <v>908</v>
      </c>
      <c r="F70" s="32" t="s">
        <v>12</v>
      </c>
      <c r="G70" s="31">
        <v>828</v>
      </c>
      <c r="H70" s="32" t="s">
        <v>12</v>
      </c>
      <c r="I70" s="31">
        <v>0</v>
      </c>
      <c r="J70" s="31">
        <v>0</v>
      </c>
      <c r="K70" s="32" t="s">
        <v>12</v>
      </c>
      <c r="L70" s="32" t="s">
        <v>12</v>
      </c>
      <c r="M70" s="31">
        <v>0</v>
      </c>
      <c r="N70" s="33">
        <v>80</v>
      </c>
    </row>
    <row r="71" spans="1:14" x14ac:dyDescent="0.25">
      <c r="A71" s="30" t="s">
        <v>42</v>
      </c>
      <c r="B71" s="31">
        <v>717</v>
      </c>
      <c r="C71" s="31">
        <v>909</v>
      </c>
      <c r="D71" s="31">
        <v>908</v>
      </c>
      <c r="E71" s="31">
        <v>908</v>
      </c>
      <c r="F71" s="32" t="s">
        <v>12</v>
      </c>
      <c r="G71" s="31">
        <v>834</v>
      </c>
      <c r="H71" s="32" t="s">
        <v>12</v>
      </c>
      <c r="I71" s="31">
        <v>0</v>
      </c>
      <c r="J71" s="31">
        <v>0</v>
      </c>
      <c r="K71" s="32" t="s">
        <v>12</v>
      </c>
      <c r="L71" s="32" t="s">
        <v>12</v>
      </c>
      <c r="M71" s="31">
        <v>0</v>
      </c>
      <c r="N71" s="33">
        <v>73</v>
      </c>
    </row>
    <row r="72" spans="1:14" x14ac:dyDescent="0.25">
      <c r="A72" s="30" t="s">
        <v>47</v>
      </c>
      <c r="B72" s="31">
        <v>730</v>
      </c>
      <c r="C72" s="31">
        <v>909</v>
      </c>
      <c r="D72" s="31">
        <v>908</v>
      </c>
      <c r="E72" s="31">
        <v>908</v>
      </c>
      <c r="F72" s="32" t="s">
        <v>12</v>
      </c>
      <c r="G72" s="31">
        <v>850</v>
      </c>
      <c r="H72" s="32" t="s">
        <v>12</v>
      </c>
      <c r="I72" s="31">
        <v>0</v>
      </c>
      <c r="J72" s="31">
        <v>0</v>
      </c>
      <c r="K72" s="32" t="s">
        <v>12</v>
      </c>
      <c r="L72" s="32" t="s">
        <v>12</v>
      </c>
      <c r="M72" s="31">
        <v>0</v>
      </c>
      <c r="N72" s="33">
        <v>57</v>
      </c>
    </row>
    <row r="73" spans="1:14" x14ac:dyDescent="0.25">
      <c r="A73" s="30" t="s">
        <v>52</v>
      </c>
      <c r="B73" s="31">
        <v>693</v>
      </c>
      <c r="C73" s="31">
        <v>909</v>
      </c>
      <c r="D73" s="31">
        <v>908</v>
      </c>
      <c r="E73" s="31">
        <v>908</v>
      </c>
      <c r="F73" s="32" t="s">
        <v>12</v>
      </c>
      <c r="G73" s="31">
        <v>806</v>
      </c>
      <c r="H73" s="32" t="s">
        <v>12</v>
      </c>
      <c r="I73" s="31">
        <v>0</v>
      </c>
      <c r="J73" s="31">
        <v>0</v>
      </c>
      <c r="K73" s="32" t="s">
        <v>12</v>
      </c>
      <c r="L73" s="32" t="s">
        <v>12</v>
      </c>
      <c r="M73" s="31">
        <v>0</v>
      </c>
      <c r="N73" s="33">
        <v>101</v>
      </c>
    </row>
    <row r="74" spans="1:14" x14ac:dyDescent="0.25">
      <c r="A74" s="30" t="s">
        <v>57</v>
      </c>
      <c r="B74" s="31">
        <v>725</v>
      </c>
      <c r="C74" s="31">
        <v>909</v>
      </c>
      <c r="D74" s="31">
        <v>908</v>
      </c>
      <c r="E74" s="31">
        <v>908</v>
      </c>
      <c r="F74" s="32" t="s">
        <v>12</v>
      </c>
      <c r="G74" s="31">
        <v>843</v>
      </c>
      <c r="H74" s="32" t="s">
        <v>12</v>
      </c>
      <c r="I74" s="31">
        <v>0</v>
      </c>
      <c r="J74" s="31">
        <v>0</v>
      </c>
      <c r="K74" s="32" t="s">
        <v>12</v>
      </c>
      <c r="L74" s="32" t="s">
        <v>12</v>
      </c>
      <c r="M74" s="31">
        <v>0</v>
      </c>
      <c r="N74" s="33">
        <v>64</v>
      </c>
    </row>
    <row r="75" spans="1:14" x14ac:dyDescent="0.25">
      <c r="A75" s="30" t="s">
        <v>62</v>
      </c>
      <c r="B75" s="31">
        <v>973</v>
      </c>
      <c r="C75" s="31">
        <v>909</v>
      </c>
      <c r="D75" s="31">
        <v>908</v>
      </c>
      <c r="E75" s="31">
        <v>908</v>
      </c>
      <c r="F75" s="32" t="s">
        <v>12</v>
      </c>
      <c r="G75" s="31">
        <v>1133</v>
      </c>
      <c r="H75" s="32" t="s">
        <v>12</v>
      </c>
      <c r="I75" s="31">
        <v>224</v>
      </c>
      <c r="J75" s="31">
        <v>149</v>
      </c>
      <c r="K75" s="32" t="s">
        <v>12</v>
      </c>
      <c r="L75" s="32" t="s">
        <v>12</v>
      </c>
      <c r="M75" s="31">
        <v>224</v>
      </c>
      <c r="N75" s="33">
        <v>0</v>
      </c>
    </row>
    <row r="76" spans="1:14" x14ac:dyDescent="0.25">
      <c r="A76" s="30" t="s">
        <v>67</v>
      </c>
      <c r="B76" s="31">
        <v>938</v>
      </c>
      <c r="C76" s="31">
        <v>909</v>
      </c>
      <c r="D76" s="31">
        <v>908</v>
      </c>
      <c r="E76" s="31">
        <v>908</v>
      </c>
      <c r="F76" s="32" t="s">
        <v>12</v>
      </c>
      <c r="G76" s="31">
        <v>1092</v>
      </c>
      <c r="H76" s="32" t="s">
        <v>12</v>
      </c>
      <c r="I76" s="31">
        <v>183</v>
      </c>
      <c r="J76" s="31">
        <v>122</v>
      </c>
      <c r="K76" s="32" t="s">
        <v>12</v>
      </c>
      <c r="L76" s="32" t="s">
        <v>12</v>
      </c>
      <c r="M76" s="31">
        <v>183</v>
      </c>
      <c r="N76" s="33">
        <v>0</v>
      </c>
    </row>
    <row r="77" spans="1:14" x14ac:dyDescent="0.25">
      <c r="A77" s="30" t="s">
        <v>72</v>
      </c>
      <c r="B77" s="31">
        <v>927</v>
      </c>
      <c r="C77" s="31">
        <v>909</v>
      </c>
      <c r="D77" s="31">
        <v>908</v>
      </c>
      <c r="E77" s="31">
        <v>908</v>
      </c>
      <c r="F77" s="32" t="s">
        <v>12</v>
      </c>
      <c r="G77" s="31">
        <v>1079</v>
      </c>
      <c r="H77" s="32" t="s">
        <v>12</v>
      </c>
      <c r="I77" s="31">
        <v>170</v>
      </c>
      <c r="J77" s="31">
        <v>113</v>
      </c>
      <c r="K77" s="32" t="s">
        <v>12</v>
      </c>
      <c r="L77" s="32" t="s">
        <v>12</v>
      </c>
      <c r="M77" s="31">
        <v>170</v>
      </c>
      <c r="N77" s="33">
        <v>0</v>
      </c>
    </row>
    <row r="78" spans="1:14" x14ac:dyDescent="0.25">
      <c r="A78" s="30" t="s">
        <v>247</v>
      </c>
      <c r="B78" s="31">
        <v>922</v>
      </c>
      <c r="C78" s="31">
        <v>903</v>
      </c>
      <c r="D78" s="31">
        <v>903</v>
      </c>
      <c r="E78" s="31">
        <v>903</v>
      </c>
      <c r="F78" s="32" t="s">
        <v>12</v>
      </c>
      <c r="G78" s="31">
        <v>1074</v>
      </c>
      <c r="H78" s="31">
        <v>170</v>
      </c>
      <c r="I78" s="32" t="s">
        <v>12</v>
      </c>
      <c r="J78" s="32" t="s">
        <v>12</v>
      </c>
      <c r="K78" s="32" t="s">
        <v>12</v>
      </c>
      <c r="L78" s="31">
        <v>170</v>
      </c>
      <c r="M78" s="32" t="s">
        <v>12</v>
      </c>
      <c r="N78" s="33">
        <v>0</v>
      </c>
    </row>
    <row r="79" spans="1:14" ht="15.75" thickBot="1" x14ac:dyDescent="0.3">
      <c r="A79" s="48" t="s">
        <v>812</v>
      </c>
      <c r="B79" s="58">
        <v>7340.66</v>
      </c>
      <c r="C79" s="46">
        <f>B79-SUM(B69:B78)</f>
        <v>4.6599999999998545</v>
      </c>
      <c r="D79" s="58"/>
      <c r="E79" s="58"/>
      <c r="F79" s="58"/>
      <c r="G79" s="45">
        <v>8542.32</v>
      </c>
      <c r="H79" s="46">
        <f>G79-SUM(G69:G78)</f>
        <v>3.319999999999709</v>
      </c>
      <c r="I79" s="46"/>
      <c r="J79" s="46"/>
      <c r="K79" s="46"/>
      <c r="L79" s="46"/>
      <c r="M79" s="46"/>
      <c r="N79" s="47"/>
    </row>
    <row r="80" spans="1:14" x14ac:dyDescent="0.25">
      <c r="A80" s="34" t="s">
        <v>329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60"/>
    </row>
    <row r="81" spans="1:14" x14ac:dyDescent="0.25">
      <c r="A81" s="30" t="s">
        <v>182</v>
      </c>
      <c r="B81" s="31">
        <v>465</v>
      </c>
      <c r="C81" s="31">
        <v>812</v>
      </c>
      <c r="D81" s="31">
        <v>812</v>
      </c>
      <c r="E81" s="31">
        <v>812</v>
      </c>
      <c r="F81" s="32" t="s">
        <v>12</v>
      </c>
      <c r="G81" s="31">
        <v>751</v>
      </c>
      <c r="H81" s="32" t="s">
        <v>12</v>
      </c>
      <c r="I81" s="31">
        <v>0</v>
      </c>
      <c r="J81" s="31">
        <v>0</v>
      </c>
      <c r="K81" s="32" t="s">
        <v>12</v>
      </c>
      <c r="L81" s="32" t="s">
        <v>12</v>
      </c>
      <c r="M81" s="31">
        <v>0</v>
      </c>
      <c r="N81" s="33">
        <v>61</v>
      </c>
    </row>
    <row r="82" spans="1:14" x14ac:dyDescent="0.25">
      <c r="A82" s="30" t="s">
        <v>187</v>
      </c>
      <c r="B82" s="31">
        <v>457</v>
      </c>
      <c r="C82" s="31">
        <v>812</v>
      </c>
      <c r="D82" s="31">
        <v>812</v>
      </c>
      <c r="E82" s="31">
        <v>812</v>
      </c>
      <c r="F82" s="32" t="s">
        <v>12</v>
      </c>
      <c r="G82" s="31">
        <v>738</v>
      </c>
      <c r="H82" s="32" t="s">
        <v>12</v>
      </c>
      <c r="I82" s="31">
        <v>0</v>
      </c>
      <c r="J82" s="31">
        <v>0</v>
      </c>
      <c r="K82" s="32" t="s">
        <v>12</v>
      </c>
      <c r="L82" s="32" t="s">
        <v>12</v>
      </c>
      <c r="M82" s="31">
        <v>0</v>
      </c>
      <c r="N82" s="33">
        <v>73</v>
      </c>
    </row>
    <row r="83" spans="1:14" x14ac:dyDescent="0.25">
      <c r="A83" s="30" t="s">
        <v>192</v>
      </c>
      <c r="B83" s="31">
        <v>447</v>
      </c>
      <c r="C83" s="31">
        <v>812</v>
      </c>
      <c r="D83" s="31">
        <v>812</v>
      </c>
      <c r="E83" s="31">
        <v>812</v>
      </c>
      <c r="F83" s="32" t="s">
        <v>12</v>
      </c>
      <c r="G83" s="31">
        <v>722</v>
      </c>
      <c r="H83" s="32" t="s">
        <v>12</v>
      </c>
      <c r="I83" s="31">
        <v>0</v>
      </c>
      <c r="J83" s="31">
        <v>0</v>
      </c>
      <c r="K83" s="32" t="s">
        <v>12</v>
      </c>
      <c r="L83" s="32" t="s">
        <v>12</v>
      </c>
      <c r="M83" s="31">
        <v>0</v>
      </c>
      <c r="N83" s="33">
        <v>90</v>
      </c>
    </row>
    <row r="84" spans="1:14" x14ac:dyDescent="0.25">
      <c r="A84" s="30" t="s">
        <v>197</v>
      </c>
      <c r="B84" s="31">
        <v>441</v>
      </c>
      <c r="C84" s="31">
        <v>812</v>
      </c>
      <c r="D84" s="31">
        <v>812</v>
      </c>
      <c r="E84" s="31">
        <v>812</v>
      </c>
      <c r="F84" s="32" t="s">
        <v>12</v>
      </c>
      <c r="G84" s="31">
        <v>711</v>
      </c>
      <c r="H84" s="32" t="s">
        <v>12</v>
      </c>
      <c r="I84" s="31">
        <v>0</v>
      </c>
      <c r="J84" s="31">
        <v>0</v>
      </c>
      <c r="K84" s="32" t="s">
        <v>12</v>
      </c>
      <c r="L84" s="32" t="s">
        <v>12</v>
      </c>
      <c r="M84" s="31">
        <v>0</v>
      </c>
      <c r="N84" s="33">
        <v>101</v>
      </c>
    </row>
    <row r="85" spans="1:14" x14ac:dyDescent="0.25">
      <c r="A85" s="30" t="s">
        <v>202</v>
      </c>
      <c r="B85" s="31">
        <v>482</v>
      </c>
      <c r="C85" s="31">
        <v>812</v>
      </c>
      <c r="D85" s="31">
        <v>812</v>
      </c>
      <c r="E85" s="31">
        <v>812</v>
      </c>
      <c r="F85" s="32" t="s">
        <v>12</v>
      </c>
      <c r="G85" s="31">
        <v>778</v>
      </c>
      <c r="H85" s="32" t="s">
        <v>12</v>
      </c>
      <c r="I85" s="31">
        <v>0</v>
      </c>
      <c r="J85" s="31">
        <v>0</v>
      </c>
      <c r="K85" s="32" t="s">
        <v>12</v>
      </c>
      <c r="L85" s="32" t="s">
        <v>12</v>
      </c>
      <c r="M85" s="31">
        <v>0</v>
      </c>
      <c r="N85" s="33">
        <v>33</v>
      </c>
    </row>
    <row r="86" spans="1:14" x14ac:dyDescent="0.25">
      <c r="A86" s="30" t="s">
        <v>37</v>
      </c>
      <c r="B86" s="31">
        <v>372</v>
      </c>
      <c r="C86" s="31">
        <v>636</v>
      </c>
      <c r="D86" s="31">
        <v>636</v>
      </c>
      <c r="E86" s="31">
        <v>636</v>
      </c>
      <c r="F86" s="32" t="s">
        <v>12</v>
      </c>
      <c r="G86" s="31">
        <v>601</v>
      </c>
      <c r="H86" s="32" t="s">
        <v>12</v>
      </c>
      <c r="I86" s="31">
        <v>0</v>
      </c>
      <c r="J86" s="31">
        <v>0</v>
      </c>
      <c r="K86" s="32" t="s">
        <v>12</v>
      </c>
      <c r="L86" s="32" t="s">
        <v>12</v>
      </c>
      <c r="M86" s="31">
        <v>0</v>
      </c>
      <c r="N86" s="33">
        <v>35</v>
      </c>
    </row>
    <row r="87" spans="1:14" x14ac:dyDescent="0.25">
      <c r="A87" s="30" t="s">
        <v>42</v>
      </c>
      <c r="B87" s="31">
        <v>370</v>
      </c>
      <c r="C87" s="31">
        <v>636</v>
      </c>
      <c r="D87" s="31">
        <v>636</v>
      </c>
      <c r="E87" s="31">
        <v>636</v>
      </c>
      <c r="F87" s="32" t="s">
        <v>12</v>
      </c>
      <c r="G87" s="31">
        <v>597</v>
      </c>
      <c r="H87" s="32" t="s">
        <v>12</v>
      </c>
      <c r="I87" s="31">
        <v>0</v>
      </c>
      <c r="J87" s="31">
        <v>0</v>
      </c>
      <c r="K87" s="32" t="s">
        <v>12</v>
      </c>
      <c r="L87" s="32" t="s">
        <v>12</v>
      </c>
      <c r="M87" s="31">
        <v>0</v>
      </c>
      <c r="N87" s="33">
        <v>39</v>
      </c>
    </row>
    <row r="88" spans="1:14" x14ac:dyDescent="0.25">
      <c r="A88" s="30" t="s">
        <v>47</v>
      </c>
      <c r="B88" s="31">
        <v>365</v>
      </c>
      <c r="C88" s="31">
        <v>636</v>
      </c>
      <c r="D88" s="31">
        <v>636</v>
      </c>
      <c r="E88" s="31">
        <v>636</v>
      </c>
      <c r="F88" s="32" t="s">
        <v>12</v>
      </c>
      <c r="G88" s="31">
        <v>590</v>
      </c>
      <c r="H88" s="32" t="s">
        <v>12</v>
      </c>
      <c r="I88" s="31">
        <v>0</v>
      </c>
      <c r="J88" s="31">
        <v>0</v>
      </c>
      <c r="K88" s="32" t="s">
        <v>12</v>
      </c>
      <c r="L88" s="32" t="s">
        <v>12</v>
      </c>
      <c r="M88" s="31">
        <v>0</v>
      </c>
      <c r="N88" s="33">
        <v>45</v>
      </c>
    </row>
    <row r="89" spans="1:14" x14ac:dyDescent="0.25">
      <c r="A89" s="30" t="s">
        <v>52</v>
      </c>
      <c r="B89" s="31">
        <v>374</v>
      </c>
      <c r="C89" s="31">
        <v>636</v>
      </c>
      <c r="D89" s="31">
        <v>636</v>
      </c>
      <c r="E89" s="31">
        <v>636</v>
      </c>
      <c r="F89" s="32" t="s">
        <v>12</v>
      </c>
      <c r="G89" s="31">
        <v>604</v>
      </c>
      <c r="H89" s="32" t="s">
        <v>12</v>
      </c>
      <c r="I89" s="31">
        <v>0</v>
      </c>
      <c r="J89" s="31">
        <v>0</v>
      </c>
      <c r="K89" s="32" t="s">
        <v>12</v>
      </c>
      <c r="L89" s="32" t="s">
        <v>12</v>
      </c>
      <c r="M89" s="31">
        <v>0</v>
      </c>
      <c r="N89" s="33">
        <v>31</v>
      </c>
    </row>
    <row r="90" spans="1:14" x14ac:dyDescent="0.25">
      <c r="A90" s="30" t="s">
        <v>57</v>
      </c>
      <c r="B90" s="31">
        <v>404</v>
      </c>
      <c r="C90" s="31">
        <v>636</v>
      </c>
      <c r="D90" s="31">
        <v>636</v>
      </c>
      <c r="E90" s="31">
        <v>636</v>
      </c>
      <c r="F90" s="32" t="s">
        <v>12</v>
      </c>
      <c r="G90" s="31">
        <v>653</v>
      </c>
      <c r="H90" s="32" t="s">
        <v>12</v>
      </c>
      <c r="I90" s="31">
        <v>16</v>
      </c>
      <c r="J90" s="31">
        <v>11</v>
      </c>
      <c r="K90" s="32" t="s">
        <v>12</v>
      </c>
      <c r="L90" s="32" t="s">
        <v>12</v>
      </c>
      <c r="M90" s="31">
        <v>16</v>
      </c>
      <c r="N90" s="33">
        <v>0</v>
      </c>
    </row>
    <row r="91" spans="1:14" x14ac:dyDescent="0.25">
      <c r="A91" s="30" t="s">
        <v>62</v>
      </c>
      <c r="B91" s="31">
        <v>547</v>
      </c>
      <c r="C91" s="31">
        <v>636</v>
      </c>
      <c r="D91" s="31">
        <v>636</v>
      </c>
      <c r="E91" s="31">
        <v>636</v>
      </c>
      <c r="F91" s="32" t="s">
        <v>12</v>
      </c>
      <c r="G91" s="31">
        <v>883</v>
      </c>
      <c r="H91" s="32" t="s">
        <v>12</v>
      </c>
      <c r="I91" s="31">
        <v>247</v>
      </c>
      <c r="J91" s="31">
        <v>164</v>
      </c>
      <c r="K91" s="32" t="s">
        <v>12</v>
      </c>
      <c r="L91" s="32" t="s">
        <v>12</v>
      </c>
      <c r="M91" s="31">
        <v>247</v>
      </c>
      <c r="N91" s="33">
        <v>0</v>
      </c>
    </row>
    <row r="92" spans="1:14" x14ac:dyDescent="0.25">
      <c r="A92" s="30" t="s">
        <v>67</v>
      </c>
      <c r="B92" s="31">
        <v>521</v>
      </c>
      <c r="C92" s="31">
        <v>636</v>
      </c>
      <c r="D92" s="31">
        <v>636</v>
      </c>
      <c r="E92" s="31">
        <v>636</v>
      </c>
      <c r="F92" s="32" t="s">
        <v>12</v>
      </c>
      <c r="G92" s="31">
        <v>840</v>
      </c>
      <c r="H92" s="32" t="s">
        <v>12</v>
      </c>
      <c r="I92" s="31">
        <v>204</v>
      </c>
      <c r="J92" s="31">
        <v>136</v>
      </c>
      <c r="K92" s="32" t="s">
        <v>12</v>
      </c>
      <c r="L92" s="32" t="s">
        <v>12</v>
      </c>
      <c r="M92" s="31">
        <v>204</v>
      </c>
      <c r="N92" s="33">
        <v>0</v>
      </c>
    </row>
    <row r="93" spans="1:14" x14ac:dyDescent="0.25">
      <c r="A93" s="30" t="s">
        <v>72</v>
      </c>
      <c r="B93" s="31">
        <v>462</v>
      </c>
      <c r="C93" s="31">
        <v>636</v>
      </c>
      <c r="D93" s="31">
        <v>636</v>
      </c>
      <c r="E93" s="31">
        <v>636</v>
      </c>
      <c r="F93" s="32" t="s">
        <v>12</v>
      </c>
      <c r="G93" s="31">
        <v>746</v>
      </c>
      <c r="H93" s="32" t="s">
        <v>12</v>
      </c>
      <c r="I93" s="31">
        <v>110</v>
      </c>
      <c r="J93" s="31">
        <v>73</v>
      </c>
      <c r="K93" s="32" t="s">
        <v>12</v>
      </c>
      <c r="L93" s="32" t="s">
        <v>12</v>
      </c>
      <c r="M93" s="31">
        <v>110</v>
      </c>
      <c r="N93" s="33">
        <v>0</v>
      </c>
    </row>
    <row r="94" spans="1:14" x14ac:dyDescent="0.25">
      <c r="A94" s="30" t="s">
        <v>247</v>
      </c>
      <c r="B94" s="31">
        <v>487</v>
      </c>
      <c r="C94" s="31">
        <v>636</v>
      </c>
      <c r="D94" s="31">
        <v>636</v>
      </c>
      <c r="E94" s="31">
        <v>636</v>
      </c>
      <c r="F94" s="32" t="s">
        <v>12</v>
      </c>
      <c r="G94" s="31">
        <v>785</v>
      </c>
      <c r="H94" s="31">
        <v>149</v>
      </c>
      <c r="I94" s="32" t="s">
        <v>12</v>
      </c>
      <c r="J94" s="32" t="s">
        <v>12</v>
      </c>
      <c r="K94" s="32" t="s">
        <v>12</v>
      </c>
      <c r="L94" s="31">
        <v>149</v>
      </c>
      <c r="M94" s="32" t="s">
        <v>12</v>
      </c>
      <c r="N94" s="33">
        <v>0</v>
      </c>
    </row>
    <row r="95" spans="1:14" x14ac:dyDescent="0.25">
      <c r="A95" s="30" t="s">
        <v>158</v>
      </c>
      <c r="B95" s="31">
        <v>505</v>
      </c>
      <c r="C95" s="31">
        <v>636</v>
      </c>
      <c r="D95" s="31">
        <v>636</v>
      </c>
      <c r="E95" s="31">
        <v>636</v>
      </c>
      <c r="F95" s="32" t="s">
        <v>12</v>
      </c>
      <c r="G95" s="31">
        <v>814</v>
      </c>
      <c r="H95" s="31">
        <v>178</v>
      </c>
      <c r="I95" s="32" t="s">
        <v>12</v>
      </c>
      <c r="J95" s="32" t="s">
        <v>12</v>
      </c>
      <c r="K95" s="32" t="s">
        <v>12</v>
      </c>
      <c r="L95" s="31">
        <v>178</v>
      </c>
      <c r="M95" s="32" t="s">
        <v>12</v>
      </c>
      <c r="N95" s="33">
        <v>0</v>
      </c>
    </row>
    <row r="96" spans="1:14" ht="15.75" thickBot="1" x14ac:dyDescent="0.3">
      <c r="A96" s="48" t="s">
        <v>812</v>
      </c>
      <c r="B96" s="58">
        <v>6707.82</v>
      </c>
      <c r="C96" s="58">
        <f>B96-SUM(B80:B95)</f>
        <v>8.819999999999709</v>
      </c>
      <c r="D96" s="58"/>
      <c r="E96" s="58"/>
      <c r="F96" s="58"/>
      <c r="G96" s="45">
        <v>10821.06</v>
      </c>
      <c r="H96" s="58">
        <f>G96-SUM(G80:G95)</f>
        <v>8.0599999999994907</v>
      </c>
      <c r="I96" s="46"/>
      <c r="J96" s="46"/>
      <c r="K96" s="46"/>
      <c r="L96" s="46"/>
      <c r="M96" s="46"/>
      <c r="N96" s="47"/>
    </row>
    <row r="97" spans="1:14" x14ac:dyDescent="0.25">
      <c r="A97" s="34" t="s">
        <v>408</v>
      </c>
      <c r="B97" s="59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60"/>
    </row>
    <row r="98" spans="1:14" x14ac:dyDescent="0.25">
      <c r="A98" s="30" t="s">
        <v>16</v>
      </c>
      <c r="B98" s="31">
        <v>3818</v>
      </c>
      <c r="C98" s="31">
        <v>6999</v>
      </c>
      <c r="D98" s="31">
        <v>6999</v>
      </c>
      <c r="E98" s="31">
        <v>6999</v>
      </c>
      <c r="F98" s="32" t="s">
        <v>12</v>
      </c>
      <c r="G98" s="31">
        <v>7550</v>
      </c>
      <c r="H98" s="31">
        <v>550</v>
      </c>
      <c r="I98" s="32" t="s">
        <v>12</v>
      </c>
      <c r="J98" s="32" t="s">
        <v>12</v>
      </c>
      <c r="K98" s="32" t="s">
        <v>12</v>
      </c>
      <c r="L98" s="31">
        <v>550</v>
      </c>
      <c r="M98" s="32" t="s">
        <v>12</v>
      </c>
      <c r="N98" s="33">
        <v>0</v>
      </c>
    </row>
    <row r="99" spans="1:14" ht="15.75" thickBot="1" x14ac:dyDescent="0.3">
      <c r="A99" s="48" t="s">
        <v>812</v>
      </c>
      <c r="B99" s="58">
        <v>3818.04</v>
      </c>
      <c r="C99" s="58">
        <f>B99-SUM(B97:B98)</f>
        <v>3.999999999996362E-2</v>
      </c>
      <c r="D99" s="58"/>
      <c r="E99" s="58"/>
      <c r="F99" s="58"/>
      <c r="G99" s="45">
        <v>7550.94</v>
      </c>
      <c r="H99" s="58">
        <f>G99-SUM(G97:G98)</f>
        <v>0.93999999999959982</v>
      </c>
      <c r="I99" s="46"/>
      <c r="J99" s="46"/>
      <c r="K99" s="46"/>
      <c r="L99" s="46"/>
      <c r="M99" s="46"/>
      <c r="N99" s="47"/>
    </row>
    <row r="100" spans="1:14" x14ac:dyDescent="0.25">
      <c r="A100" s="34" t="s">
        <v>416</v>
      </c>
      <c r="B100" s="59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60"/>
    </row>
    <row r="101" spans="1:14" x14ac:dyDescent="0.25">
      <c r="A101" s="30" t="s">
        <v>182</v>
      </c>
      <c r="B101" s="31">
        <v>727</v>
      </c>
      <c r="C101" s="31">
        <v>874</v>
      </c>
      <c r="D101" s="31">
        <v>874</v>
      </c>
      <c r="E101" s="31">
        <v>874</v>
      </c>
      <c r="F101" s="32" t="s">
        <v>12</v>
      </c>
      <c r="G101" s="31">
        <v>1020</v>
      </c>
      <c r="H101" s="32" t="s">
        <v>12</v>
      </c>
      <c r="I101" s="31">
        <v>146</v>
      </c>
      <c r="J101" s="31">
        <v>97</v>
      </c>
      <c r="K101" s="32" t="s">
        <v>12</v>
      </c>
      <c r="L101" s="32" t="s">
        <v>12</v>
      </c>
      <c r="M101" s="31">
        <v>146</v>
      </c>
      <c r="N101" s="33">
        <v>0</v>
      </c>
    </row>
    <row r="102" spans="1:14" x14ac:dyDescent="0.25">
      <c r="A102" s="30" t="s">
        <v>187</v>
      </c>
      <c r="B102" s="31">
        <v>716</v>
      </c>
      <c r="C102" s="31">
        <v>874</v>
      </c>
      <c r="D102" s="31">
        <v>874</v>
      </c>
      <c r="E102" s="31">
        <v>874</v>
      </c>
      <c r="F102" s="32" t="s">
        <v>12</v>
      </c>
      <c r="G102" s="31">
        <v>1004</v>
      </c>
      <c r="H102" s="32" t="s">
        <v>12</v>
      </c>
      <c r="I102" s="31">
        <v>130</v>
      </c>
      <c r="J102" s="31">
        <v>87</v>
      </c>
      <c r="K102" s="32" t="s">
        <v>12</v>
      </c>
      <c r="L102" s="32" t="s">
        <v>12</v>
      </c>
      <c r="M102" s="31">
        <v>130</v>
      </c>
      <c r="N102" s="33">
        <v>0</v>
      </c>
    </row>
    <row r="103" spans="1:14" x14ac:dyDescent="0.25">
      <c r="A103" s="30" t="s">
        <v>192</v>
      </c>
      <c r="B103" s="31">
        <v>700</v>
      </c>
      <c r="C103" s="31">
        <v>874</v>
      </c>
      <c r="D103" s="31">
        <v>874</v>
      </c>
      <c r="E103" s="31">
        <v>874</v>
      </c>
      <c r="F103" s="32" t="s">
        <v>12</v>
      </c>
      <c r="G103" s="31">
        <v>982</v>
      </c>
      <c r="H103" s="32" t="s">
        <v>12</v>
      </c>
      <c r="I103" s="31">
        <v>108</v>
      </c>
      <c r="J103" s="31">
        <v>72</v>
      </c>
      <c r="K103" s="32" t="s">
        <v>12</v>
      </c>
      <c r="L103" s="32" t="s">
        <v>12</v>
      </c>
      <c r="M103" s="31">
        <v>108</v>
      </c>
      <c r="N103" s="33">
        <v>0</v>
      </c>
    </row>
    <row r="104" spans="1:14" x14ac:dyDescent="0.25">
      <c r="A104" s="30" t="s">
        <v>197</v>
      </c>
      <c r="B104" s="31">
        <v>678</v>
      </c>
      <c r="C104" s="31">
        <v>874</v>
      </c>
      <c r="D104" s="31">
        <v>874</v>
      </c>
      <c r="E104" s="31">
        <v>874</v>
      </c>
      <c r="F104" s="32" t="s">
        <v>12</v>
      </c>
      <c r="G104" s="31">
        <v>951</v>
      </c>
      <c r="H104" s="32" t="s">
        <v>12</v>
      </c>
      <c r="I104" s="31">
        <v>77</v>
      </c>
      <c r="J104" s="31">
        <v>51</v>
      </c>
      <c r="K104" s="32" t="s">
        <v>12</v>
      </c>
      <c r="L104" s="32" t="s">
        <v>12</v>
      </c>
      <c r="M104" s="31">
        <v>77</v>
      </c>
      <c r="N104" s="33">
        <v>0</v>
      </c>
    </row>
    <row r="105" spans="1:14" x14ac:dyDescent="0.25">
      <c r="A105" s="30" t="s">
        <v>202</v>
      </c>
      <c r="B105" s="31">
        <v>688</v>
      </c>
      <c r="C105" s="31">
        <v>874</v>
      </c>
      <c r="D105" s="31">
        <v>874</v>
      </c>
      <c r="E105" s="31">
        <v>874</v>
      </c>
      <c r="F105" s="32" t="s">
        <v>12</v>
      </c>
      <c r="G105" s="31">
        <v>965</v>
      </c>
      <c r="H105" s="32" t="s">
        <v>12</v>
      </c>
      <c r="I105" s="31">
        <v>91</v>
      </c>
      <c r="J105" s="31">
        <v>60</v>
      </c>
      <c r="K105" s="32" t="s">
        <v>12</v>
      </c>
      <c r="L105" s="32" t="s">
        <v>12</v>
      </c>
      <c r="M105" s="31">
        <v>91</v>
      </c>
      <c r="N105" s="33">
        <v>0</v>
      </c>
    </row>
    <row r="106" spans="1:14" x14ac:dyDescent="0.25">
      <c r="A106" s="30" t="s">
        <v>37</v>
      </c>
      <c r="B106" s="31">
        <v>497</v>
      </c>
      <c r="C106" s="31">
        <v>636</v>
      </c>
      <c r="D106" s="31">
        <v>635</v>
      </c>
      <c r="E106" s="31">
        <v>635</v>
      </c>
      <c r="F106" s="32" t="s">
        <v>12</v>
      </c>
      <c r="G106" s="31">
        <v>697</v>
      </c>
      <c r="H106" s="32" t="s">
        <v>12</v>
      </c>
      <c r="I106" s="31">
        <v>61</v>
      </c>
      <c r="J106" s="31">
        <v>40</v>
      </c>
      <c r="K106" s="32" t="s">
        <v>12</v>
      </c>
      <c r="L106" s="32" t="s">
        <v>12</v>
      </c>
      <c r="M106" s="31">
        <v>61</v>
      </c>
      <c r="N106" s="33">
        <v>0</v>
      </c>
    </row>
    <row r="107" spans="1:14" x14ac:dyDescent="0.25">
      <c r="A107" s="30" t="s">
        <v>42</v>
      </c>
      <c r="B107" s="31">
        <v>494</v>
      </c>
      <c r="C107" s="31">
        <v>636</v>
      </c>
      <c r="D107" s="31">
        <v>635</v>
      </c>
      <c r="E107" s="31">
        <v>635</v>
      </c>
      <c r="F107" s="32" t="s">
        <v>12</v>
      </c>
      <c r="G107" s="31">
        <v>692</v>
      </c>
      <c r="H107" s="32" t="s">
        <v>12</v>
      </c>
      <c r="I107" s="31">
        <v>57</v>
      </c>
      <c r="J107" s="31">
        <v>38</v>
      </c>
      <c r="K107" s="32" t="s">
        <v>12</v>
      </c>
      <c r="L107" s="32" t="s">
        <v>12</v>
      </c>
      <c r="M107" s="31">
        <v>57</v>
      </c>
      <c r="N107" s="33">
        <v>0</v>
      </c>
    </row>
    <row r="108" spans="1:14" x14ac:dyDescent="0.25">
      <c r="A108" s="30" t="s">
        <v>47</v>
      </c>
      <c r="B108" s="31">
        <v>496</v>
      </c>
      <c r="C108" s="31">
        <v>636</v>
      </c>
      <c r="D108" s="31">
        <v>635</v>
      </c>
      <c r="E108" s="31">
        <v>635</v>
      </c>
      <c r="F108" s="32" t="s">
        <v>12</v>
      </c>
      <c r="G108" s="31">
        <v>695</v>
      </c>
      <c r="H108" s="32" t="s">
        <v>12</v>
      </c>
      <c r="I108" s="31">
        <v>59</v>
      </c>
      <c r="J108" s="31">
        <v>39</v>
      </c>
      <c r="K108" s="32" t="s">
        <v>12</v>
      </c>
      <c r="L108" s="32" t="s">
        <v>12</v>
      </c>
      <c r="M108" s="31">
        <v>59</v>
      </c>
      <c r="N108" s="33">
        <v>0</v>
      </c>
    </row>
    <row r="109" spans="1:14" x14ac:dyDescent="0.25">
      <c r="A109" s="30" t="s">
        <v>52</v>
      </c>
      <c r="B109" s="31">
        <v>488</v>
      </c>
      <c r="C109" s="31">
        <v>636</v>
      </c>
      <c r="D109" s="31">
        <v>635</v>
      </c>
      <c r="E109" s="31">
        <v>635</v>
      </c>
      <c r="F109" s="32" t="s">
        <v>12</v>
      </c>
      <c r="G109" s="31">
        <v>684</v>
      </c>
      <c r="H109" s="32" t="s">
        <v>12</v>
      </c>
      <c r="I109" s="31">
        <v>48</v>
      </c>
      <c r="J109" s="31">
        <v>32</v>
      </c>
      <c r="K109" s="32" t="s">
        <v>12</v>
      </c>
      <c r="L109" s="32" t="s">
        <v>12</v>
      </c>
      <c r="M109" s="31">
        <v>48</v>
      </c>
      <c r="N109" s="33">
        <v>0</v>
      </c>
    </row>
    <row r="110" spans="1:14" x14ac:dyDescent="0.25">
      <c r="A110" s="30" t="s">
        <v>57</v>
      </c>
      <c r="B110" s="31">
        <v>518</v>
      </c>
      <c r="C110" s="31">
        <v>636</v>
      </c>
      <c r="D110" s="31">
        <v>635</v>
      </c>
      <c r="E110" s="31">
        <v>635</v>
      </c>
      <c r="F110" s="32" t="s">
        <v>12</v>
      </c>
      <c r="G110" s="31">
        <v>726</v>
      </c>
      <c r="H110" s="32" t="s">
        <v>12</v>
      </c>
      <c r="I110" s="31">
        <v>90</v>
      </c>
      <c r="J110" s="31">
        <v>60</v>
      </c>
      <c r="K110" s="32" t="s">
        <v>12</v>
      </c>
      <c r="L110" s="32" t="s">
        <v>12</v>
      </c>
      <c r="M110" s="31">
        <v>90</v>
      </c>
      <c r="N110" s="33">
        <v>0</v>
      </c>
    </row>
    <row r="111" spans="1:14" x14ac:dyDescent="0.25">
      <c r="A111" s="30" t="s">
        <v>62</v>
      </c>
      <c r="B111" s="31">
        <v>629</v>
      </c>
      <c r="C111" s="31">
        <v>636</v>
      </c>
      <c r="D111" s="31">
        <v>635</v>
      </c>
      <c r="E111" s="31">
        <v>635</v>
      </c>
      <c r="F111" s="32" t="s">
        <v>12</v>
      </c>
      <c r="G111" s="31">
        <v>882</v>
      </c>
      <c r="H111" s="32" t="s">
        <v>12</v>
      </c>
      <c r="I111" s="31">
        <v>247</v>
      </c>
      <c r="J111" s="31">
        <v>164</v>
      </c>
      <c r="K111" s="32" t="s">
        <v>12</v>
      </c>
      <c r="L111" s="32" t="s">
        <v>12</v>
      </c>
      <c r="M111" s="31">
        <v>247</v>
      </c>
      <c r="N111" s="33">
        <v>0</v>
      </c>
    </row>
    <row r="112" spans="1:14" x14ac:dyDescent="0.25">
      <c r="A112" s="30" t="s">
        <v>67</v>
      </c>
      <c r="B112" s="31">
        <v>613</v>
      </c>
      <c r="C112" s="31">
        <v>636</v>
      </c>
      <c r="D112" s="31">
        <v>635</v>
      </c>
      <c r="E112" s="31">
        <v>635</v>
      </c>
      <c r="F112" s="32" t="s">
        <v>12</v>
      </c>
      <c r="G112" s="31">
        <v>860</v>
      </c>
      <c r="H112" s="32" t="s">
        <v>12</v>
      </c>
      <c r="I112" s="31">
        <v>224</v>
      </c>
      <c r="J112" s="31">
        <v>149</v>
      </c>
      <c r="K112" s="32" t="s">
        <v>12</v>
      </c>
      <c r="L112" s="32" t="s">
        <v>12</v>
      </c>
      <c r="M112" s="31">
        <v>224</v>
      </c>
      <c r="N112" s="33">
        <v>0</v>
      </c>
    </row>
    <row r="113" spans="1:14" x14ac:dyDescent="0.25">
      <c r="A113" s="30" t="s">
        <v>72</v>
      </c>
      <c r="B113" s="31">
        <v>556</v>
      </c>
      <c r="C113" s="31">
        <v>636</v>
      </c>
      <c r="D113" s="31">
        <v>635</v>
      </c>
      <c r="E113" s="31">
        <v>635</v>
      </c>
      <c r="F113" s="32" t="s">
        <v>12</v>
      </c>
      <c r="G113" s="31">
        <v>779</v>
      </c>
      <c r="H113" s="32" t="s">
        <v>12</v>
      </c>
      <c r="I113" s="31">
        <v>144</v>
      </c>
      <c r="J113" s="31">
        <v>96</v>
      </c>
      <c r="K113" s="32" t="s">
        <v>12</v>
      </c>
      <c r="L113" s="32" t="s">
        <v>12</v>
      </c>
      <c r="M113" s="31">
        <v>144</v>
      </c>
      <c r="N113" s="33">
        <v>0</v>
      </c>
    </row>
    <row r="114" spans="1:14" x14ac:dyDescent="0.25">
      <c r="A114" s="30" t="s">
        <v>247</v>
      </c>
      <c r="B114" s="31">
        <v>578</v>
      </c>
      <c r="C114" s="31">
        <v>636</v>
      </c>
      <c r="D114" s="31">
        <v>636</v>
      </c>
      <c r="E114" s="31">
        <v>636</v>
      </c>
      <c r="F114" s="32" t="s">
        <v>12</v>
      </c>
      <c r="G114" s="31">
        <v>811</v>
      </c>
      <c r="H114" s="31">
        <v>175</v>
      </c>
      <c r="I114" s="32" t="s">
        <v>12</v>
      </c>
      <c r="J114" s="32" t="s">
        <v>12</v>
      </c>
      <c r="K114" s="32" t="s">
        <v>12</v>
      </c>
      <c r="L114" s="31">
        <v>175</v>
      </c>
      <c r="M114" s="32" t="s">
        <v>12</v>
      </c>
      <c r="N114" s="33">
        <v>0</v>
      </c>
    </row>
    <row r="115" spans="1:14" x14ac:dyDescent="0.25">
      <c r="A115" s="30" t="s">
        <v>158</v>
      </c>
      <c r="B115" s="31">
        <v>571</v>
      </c>
      <c r="C115" s="31">
        <v>636</v>
      </c>
      <c r="D115" s="31">
        <v>636</v>
      </c>
      <c r="E115" s="31">
        <v>636</v>
      </c>
      <c r="F115" s="32" t="s">
        <v>12</v>
      </c>
      <c r="G115" s="31">
        <v>801</v>
      </c>
      <c r="H115" s="31">
        <v>164</v>
      </c>
      <c r="I115" s="32" t="s">
        <v>12</v>
      </c>
      <c r="J115" s="32" t="s">
        <v>12</v>
      </c>
      <c r="K115" s="32" t="s">
        <v>12</v>
      </c>
      <c r="L115" s="31">
        <v>164</v>
      </c>
      <c r="M115" s="32" t="s">
        <v>12</v>
      </c>
      <c r="N115" s="33">
        <v>0</v>
      </c>
    </row>
    <row r="116" spans="1:14" ht="15.75" thickBot="1" x14ac:dyDescent="0.3">
      <c r="A116" s="48" t="s">
        <v>812</v>
      </c>
      <c r="B116" s="58">
        <v>8956.5</v>
      </c>
      <c r="C116" s="58">
        <f>B116-SUM(B100:B115)</f>
        <v>7.5</v>
      </c>
      <c r="D116" s="58"/>
      <c r="E116" s="58"/>
      <c r="F116" s="58"/>
      <c r="G116" s="45">
        <v>12557.01</v>
      </c>
      <c r="H116" s="58">
        <f>G116-SUM(G100:G115)</f>
        <v>8.0100000000002183</v>
      </c>
      <c r="I116" s="46"/>
      <c r="J116" s="46"/>
      <c r="K116" s="46"/>
      <c r="L116" s="46"/>
      <c r="M116" s="46"/>
      <c r="N116" s="47"/>
    </row>
    <row r="117" spans="1:14" x14ac:dyDescent="0.25">
      <c r="A117" s="34" t="s">
        <v>503</v>
      </c>
      <c r="B117" s="59"/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60"/>
    </row>
    <row r="118" spans="1:14" x14ac:dyDescent="0.25">
      <c r="A118" s="30" t="s">
        <v>182</v>
      </c>
      <c r="B118" s="31">
        <v>304</v>
      </c>
      <c r="C118" s="31">
        <v>374</v>
      </c>
      <c r="D118" s="31">
        <v>374</v>
      </c>
      <c r="E118" s="31">
        <v>374</v>
      </c>
      <c r="F118" s="32" t="s">
        <v>12</v>
      </c>
      <c r="G118" s="31">
        <v>365</v>
      </c>
      <c r="H118" s="32" t="s">
        <v>12</v>
      </c>
      <c r="I118" s="31">
        <v>0</v>
      </c>
      <c r="J118" s="31">
        <v>0</v>
      </c>
      <c r="K118" s="32" t="s">
        <v>12</v>
      </c>
      <c r="L118" s="32" t="s">
        <v>12</v>
      </c>
      <c r="M118" s="31">
        <v>0</v>
      </c>
      <c r="N118" s="33">
        <v>9</v>
      </c>
    </row>
    <row r="119" spans="1:14" x14ac:dyDescent="0.25">
      <c r="A119" s="30" t="s">
        <v>187</v>
      </c>
      <c r="B119" s="31">
        <v>297</v>
      </c>
      <c r="C119" s="31">
        <v>374</v>
      </c>
      <c r="D119" s="31">
        <v>374</v>
      </c>
      <c r="E119" s="31">
        <v>374</v>
      </c>
      <c r="F119" s="32" t="s">
        <v>12</v>
      </c>
      <c r="G119" s="31">
        <v>356</v>
      </c>
      <c r="H119" s="32" t="s">
        <v>12</v>
      </c>
      <c r="I119" s="31">
        <v>0</v>
      </c>
      <c r="J119" s="31">
        <v>0</v>
      </c>
      <c r="K119" s="32" t="s">
        <v>12</v>
      </c>
      <c r="L119" s="32" t="s">
        <v>12</v>
      </c>
      <c r="M119" s="31">
        <v>0</v>
      </c>
      <c r="N119" s="33">
        <v>18</v>
      </c>
    </row>
    <row r="120" spans="1:14" x14ac:dyDescent="0.25">
      <c r="A120" s="30" t="s">
        <v>192</v>
      </c>
      <c r="B120" s="31">
        <v>295</v>
      </c>
      <c r="C120" s="31">
        <v>374</v>
      </c>
      <c r="D120" s="31">
        <v>374</v>
      </c>
      <c r="E120" s="31">
        <v>374</v>
      </c>
      <c r="F120" s="32" t="s">
        <v>12</v>
      </c>
      <c r="G120" s="31">
        <v>355</v>
      </c>
      <c r="H120" s="32" t="s">
        <v>12</v>
      </c>
      <c r="I120" s="31">
        <v>0</v>
      </c>
      <c r="J120" s="31">
        <v>0</v>
      </c>
      <c r="K120" s="32" t="s">
        <v>12</v>
      </c>
      <c r="L120" s="32" t="s">
        <v>12</v>
      </c>
      <c r="M120" s="31">
        <v>0</v>
      </c>
      <c r="N120" s="33">
        <v>19</v>
      </c>
    </row>
    <row r="121" spans="1:14" x14ac:dyDescent="0.25">
      <c r="A121" s="30" t="s">
        <v>197</v>
      </c>
      <c r="B121" s="31">
        <v>288</v>
      </c>
      <c r="C121" s="31">
        <v>375</v>
      </c>
      <c r="D121" s="31">
        <v>375</v>
      </c>
      <c r="E121" s="31">
        <v>375</v>
      </c>
      <c r="F121" s="32" t="s">
        <v>12</v>
      </c>
      <c r="G121" s="31">
        <v>346</v>
      </c>
      <c r="H121" s="32" t="s">
        <v>12</v>
      </c>
      <c r="I121" s="31">
        <v>0</v>
      </c>
      <c r="J121" s="31">
        <v>0</v>
      </c>
      <c r="K121" s="32" t="s">
        <v>12</v>
      </c>
      <c r="L121" s="32" t="s">
        <v>12</v>
      </c>
      <c r="M121" s="31">
        <v>0</v>
      </c>
      <c r="N121" s="33">
        <v>28</v>
      </c>
    </row>
    <row r="122" spans="1:14" x14ac:dyDescent="0.25">
      <c r="A122" s="30" t="s">
        <v>202</v>
      </c>
      <c r="B122" s="31">
        <v>309</v>
      </c>
      <c r="C122" s="31">
        <v>375</v>
      </c>
      <c r="D122" s="31">
        <v>375</v>
      </c>
      <c r="E122" s="31">
        <v>375</v>
      </c>
      <c r="F122" s="32" t="s">
        <v>12</v>
      </c>
      <c r="G122" s="31">
        <v>371</v>
      </c>
      <c r="H122" s="32" t="s">
        <v>12</v>
      </c>
      <c r="I122" s="31">
        <v>0</v>
      </c>
      <c r="J122" s="31">
        <v>0</v>
      </c>
      <c r="K122" s="32" t="s">
        <v>12</v>
      </c>
      <c r="L122" s="32" t="s">
        <v>12</v>
      </c>
      <c r="M122" s="31">
        <v>0</v>
      </c>
      <c r="N122" s="33">
        <v>3</v>
      </c>
    </row>
    <row r="123" spans="1:14" x14ac:dyDescent="0.25">
      <c r="A123" s="30" t="s">
        <v>37</v>
      </c>
      <c r="B123" s="31">
        <v>304</v>
      </c>
      <c r="C123" s="31">
        <v>363</v>
      </c>
      <c r="D123" s="31">
        <v>363</v>
      </c>
      <c r="E123" s="31">
        <v>363</v>
      </c>
      <c r="F123" s="32" t="s">
        <v>12</v>
      </c>
      <c r="G123" s="31">
        <v>365</v>
      </c>
      <c r="H123" s="32" t="s">
        <v>12</v>
      </c>
      <c r="I123" s="31">
        <v>1</v>
      </c>
      <c r="J123" s="31">
        <v>1</v>
      </c>
      <c r="K123" s="32" t="s">
        <v>12</v>
      </c>
      <c r="L123" s="32" t="s">
        <v>12</v>
      </c>
      <c r="M123" s="31">
        <v>1</v>
      </c>
      <c r="N123" s="33">
        <v>0</v>
      </c>
    </row>
    <row r="124" spans="1:14" x14ac:dyDescent="0.25">
      <c r="A124" s="30" t="s">
        <v>42</v>
      </c>
      <c r="B124" s="31">
        <v>313</v>
      </c>
      <c r="C124" s="31">
        <v>363</v>
      </c>
      <c r="D124" s="31">
        <v>363</v>
      </c>
      <c r="E124" s="31">
        <v>363</v>
      </c>
      <c r="F124" s="32" t="s">
        <v>12</v>
      </c>
      <c r="G124" s="31">
        <v>376</v>
      </c>
      <c r="H124" s="32" t="s">
        <v>12</v>
      </c>
      <c r="I124" s="31">
        <v>13</v>
      </c>
      <c r="J124" s="31">
        <v>8</v>
      </c>
      <c r="K124" s="32" t="s">
        <v>12</v>
      </c>
      <c r="L124" s="32" t="s">
        <v>12</v>
      </c>
      <c r="M124" s="31">
        <v>13</v>
      </c>
      <c r="N124" s="33">
        <v>0</v>
      </c>
    </row>
    <row r="125" spans="1:14" x14ac:dyDescent="0.25">
      <c r="A125" s="30" t="s">
        <v>47</v>
      </c>
      <c r="B125" s="31">
        <v>307</v>
      </c>
      <c r="C125" s="31">
        <v>363</v>
      </c>
      <c r="D125" s="31">
        <v>363</v>
      </c>
      <c r="E125" s="31">
        <v>363</v>
      </c>
      <c r="F125" s="32" t="s">
        <v>12</v>
      </c>
      <c r="G125" s="31">
        <v>369</v>
      </c>
      <c r="H125" s="32" t="s">
        <v>12</v>
      </c>
      <c r="I125" s="31">
        <v>5</v>
      </c>
      <c r="J125" s="31">
        <v>3</v>
      </c>
      <c r="K125" s="32" t="s">
        <v>12</v>
      </c>
      <c r="L125" s="32" t="s">
        <v>12</v>
      </c>
      <c r="M125" s="31">
        <v>5</v>
      </c>
      <c r="N125" s="33">
        <v>0</v>
      </c>
    </row>
    <row r="126" spans="1:14" x14ac:dyDescent="0.25">
      <c r="A126" s="30" t="s">
        <v>52</v>
      </c>
      <c r="B126" s="31">
        <v>301</v>
      </c>
      <c r="C126" s="31">
        <v>363</v>
      </c>
      <c r="D126" s="31">
        <v>363</v>
      </c>
      <c r="E126" s="31">
        <v>363</v>
      </c>
      <c r="F126" s="32" t="s">
        <v>12</v>
      </c>
      <c r="G126" s="31">
        <v>362</v>
      </c>
      <c r="H126" s="32" t="s">
        <v>12</v>
      </c>
      <c r="I126" s="31">
        <v>0</v>
      </c>
      <c r="J126" s="31">
        <v>0</v>
      </c>
      <c r="K126" s="32" t="s">
        <v>12</v>
      </c>
      <c r="L126" s="32" t="s">
        <v>12</v>
      </c>
      <c r="M126" s="31">
        <v>0</v>
      </c>
      <c r="N126" s="33">
        <v>1</v>
      </c>
    </row>
    <row r="127" spans="1:14" x14ac:dyDescent="0.25">
      <c r="A127" s="30" t="s">
        <v>57</v>
      </c>
      <c r="B127" s="31">
        <v>323</v>
      </c>
      <c r="C127" s="31">
        <v>363</v>
      </c>
      <c r="D127" s="31">
        <v>363</v>
      </c>
      <c r="E127" s="31">
        <v>363</v>
      </c>
      <c r="F127" s="32" t="s">
        <v>12</v>
      </c>
      <c r="G127" s="31">
        <v>388</v>
      </c>
      <c r="H127" s="32" t="s">
        <v>12</v>
      </c>
      <c r="I127" s="31">
        <v>24</v>
      </c>
      <c r="J127" s="31">
        <v>16</v>
      </c>
      <c r="K127" s="32" t="s">
        <v>12</v>
      </c>
      <c r="L127" s="32" t="s">
        <v>12</v>
      </c>
      <c r="M127" s="31">
        <v>24</v>
      </c>
      <c r="N127" s="33">
        <v>0</v>
      </c>
    </row>
    <row r="128" spans="1:14" x14ac:dyDescent="0.25">
      <c r="A128" s="30" t="s">
        <v>62</v>
      </c>
      <c r="B128" s="31">
        <v>388</v>
      </c>
      <c r="C128" s="31">
        <v>363</v>
      </c>
      <c r="D128" s="31">
        <v>363</v>
      </c>
      <c r="E128" s="31">
        <v>363</v>
      </c>
      <c r="F128" s="32" t="s">
        <v>12</v>
      </c>
      <c r="G128" s="31">
        <v>466</v>
      </c>
      <c r="H128" s="32" t="s">
        <v>12</v>
      </c>
      <c r="I128" s="31">
        <v>102</v>
      </c>
      <c r="J128" s="31">
        <v>68</v>
      </c>
      <c r="K128" s="32" t="s">
        <v>12</v>
      </c>
      <c r="L128" s="32" t="s">
        <v>12</v>
      </c>
      <c r="M128" s="31">
        <v>102</v>
      </c>
      <c r="N128" s="33">
        <v>0</v>
      </c>
    </row>
    <row r="129" spans="1:14" x14ac:dyDescent="0.25">
      <c r="A129" s="30" t="s">
        <v>67</v>
      </c>
      <c r="B129" s="31">
        <v>354</v>
      </c>
      <c r="C129" s="31">
        <v>363</v>
      </c>
      <c r="D129" s="31">
        <v>363</v>
      </c>
      <c r="E129" s="31">
        <v>363</v>
      </c>
      <c r="F129" s="32" t="s">
        <v>12</v>
      </c>
      <c r="G129" s="31">
        <v>425</v>
      </c>
      <c r="H129" s="32" t="s">
        <v>12</v>
      </c>
      <c r="I129" s="31">
        <v>62</v>
      </c>
      <c r="J129" s="31">
        <v>41</v>
      </c>
      <c r="K129" s="32" t="s">
        <v>12</v>
      </c>
      <c r="L129" s="32" t="s">
        <v>12</v>
      </c>
      <c r="M129" s="31">
        <v>62</v>
      </c>
      <c r="N129" s="33">
        <v>0</v>
      </c>
    </row>
    <row r="130" spans="1:14" x14ac:dyDescent="0.25">
      <c r="A130" s="30" t="s">
        <v>72</v>
      </c>
      <c r="B130" s="31">
        <v>314</v>
      </c>
      <c r="C130" s="31">
        <v>363</v>
      </c>
      <c r="D130" s="31">
        <v>363</v>
      </c>
      <c r="E130" s="31">
        <v>363</v>
      </c>
      <c r="F130" s="32" t="s">
        <v>12</v>
      </c>
      <c r="G130" s="31">
        <v>377</v>
      </c>
      <c r="H130" s="32" t="s">
        <v>12</v>
      </c>
      <c r="I130" s="31">
        <v>14</v>
      </c>
      <c r="J130" s="31">
        <v>9</v>
      </c>
      <c r="K130" s="32" t="s">
        <v>12</v>
      </c>
      <c r="L130" s="32" t="s">
        <v>12</v>
      </c>
      <c r="M130" s="31">
        <v>14</v>
      </c>
      <c r="N130" s="33">
        <v>0</v>
      </c>
    </row>
    <row r="131" spans="1:14" x14ac:dyDescent="0.25">
      <c r="A131" s="30" t="s">
        <v>247</v>
      </c>
      <c r="B131" s="31">
        <v>361</v>
      </c>
      <c r="C131" s="31">
        <v>363</v>
      </c>
      <c r="D131" s="31">
        <v>363</v>
      </c>
      <c r="E131" s="31">
        <v>363</v>
      </c>
      <c r="F131" s="32" t="s">
        <v>12</v>
      </c>
      <c r="G131" s="31">
        <v>434</v>
      </c>
      <c r="H131" s="31">
        <v>70</v>
      </c>
      <c r="I131" s="32" t="s">
        <v>12</v>
      </c>
      <c r="J131" s="32" t="s">
        <v>12</v>
      </c>
      <c r="K131" s="32" t="s">
        <v>12</v>
      </c>
      <c r="L131" s="31">
        <v>70</v>
      </c>
      <c r="M131" s="32" t="s">
        <v>12</v>
      </c>
      <c r="N131" s="33">
        <v>0</v>
      </c>
    </row>
    <row r="132" spans="1:14" x14ac:dyDescent="0.25">
      <c r="A132" s="30" t="s">
        <v>158</v>
      </c>
      <c r="B132" s="31">
        <v>354</v>
      </c>
      <c r="C132" s="31">
        <v>363</v>
      </c>
      <c r="D132" s="31">
        <v>363</v>
      </c>
      <c r="E132" s="31">
        <v>363</v>
      </c>
      <c r="F132" s="32" t="s">
        <v>12</v>
      </c>
      <c r="G132" s="31">
        <v>425</v>
      </c>
      <c r="H132" s="31">
        <v>61</v>
      </c>
      <c r="I132" s="32" t="s">
        <v>12</v>
      </c>
      <c r="J132" s="32" t="s">
        <v>12</v>
      </c>
      <c r="K132" s="32" t="s">
        <v>12</v>
      </c>
      <c r="L132" s="31">
        <v>61</v>
      </c>
      <c r="M132" s="32" t="s">
        <v>12</v>
      </c>
      <c r="N132" s="33">
        <v>0</v>
      </c>
    </row>
    <row r="133" spans="1:14" x14ac:dyDescent="0.25">
      <c r="A133" s="30" t="s">
        <v>16</v>
      </c>
      <c r="B133" s="31">
        <v>899</v>
      </c>
      <c r="C133" s="31">
        <v>1000</v>
      </c>
      <c r="D133" s="31">
        <v>1000</v>
      </c>
      <c r="E133" s="31">
        <v>1000</v>
      </c>
      <c r="F133" s="32" t="s">
        <v>12</v>
      </c>
      <c r="G133" s="31">
        <v>1080</v>
      </c>
      <c r="H133" s="31">
        <v>80</v>
      </c>
      <c r="I133" s="32" t="s">
        <v>12</v>
      </c>
      <c r="J133" s="32" t="s">
        <v>12</v>
      </c>
      <c r="K133" s="32" t="s">
        <v>12</v>
      </c>
      <c r="L133" s="31">
        <v>80</v>
      </c>
      <c r="M133" s="32" t="s">
        <v>12</v>
      </c>
      <c r="N133" s="33">
        <v>0</v>
      </c>
    </row>
    <row r="134" spans="1:14" ht="15.75" thickBot="1" x14ac:dyDescent="0.3">
      <c r="A134" s="48" t="s">
        <v>812</v>
      </c>
      <c r="B134" s="58">
        <v>5717.81</v>
      </c>
      <c r="C134" s="46">
        <f>B134-SUM(B117:B133)</f>
        <v>6.8100000000004002</v>
      </c>
      <c r="D134" s="58"/>
      <c r="E134" s="58"/>
      <c r="F134" s="58"/>
      <c r="G134" s="45">
        <v>6868.24</v>
      </c>
      <c r="H134" s="46">
        <f>G134-SUM(G117:G133)</f>
        <v>8.2399999999997817</v>
      </c>
      <c r="I134" s="46"/>
      <c r="J134" s="46"/>
      <c r="K134" s="46"/>
      <c r="L134" s="46"/>
      <c r="M134" s="46"/>
      <c r="N134" s="47"/>
    </row>
    <row r="135" spans="1:14" x14ac:dyDescent="0.25">
      <c r="A135" s="35" t="s">
        <v>595</v>
      </c>
      <c r="B135" s="54"/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5"/>
    </row>
    <row r="136" spans="1:14" x14ac:dyDescent="0.25">
      <c r="A136" s="30" t="s">
        <v>37</v>
      </c>
      <c r="B136" s="31">
        <v>691</v>
      </c>
      <c r="C136" s="31">
        <v>1090</v>
      </c>
      <c r="D136" s="31">
        <v>1090</v>
      </c>
      <c r="E136" s="31">
        <v>1090</v>
      </c>
      <c r="F136" s="32" t="s">
        <v>12</v>
      </c>
      <c r="G136" s="31">
        <v>1299</v>
      </c>
      <c r="H136" s="32" t="s">
        <v>12</v>
      </c>
      <c r="I136" s="31">
        <v>208</v>
      </c>
      <c r="J136" s="31">
        <v>138</v>
      </c>
      <c r="K136" s="32" t="s">
        <v>12</v>
      </c>
      <c r="L136" s="32" t="s">
        <v>12</v>
      </c>
      <c r="M136" s="31">
        <v>208</v>
      </c>
      <c r="N136" s="33">
        <v>0</v>
      </c>
    </row>
    <row r="137" spans="1:14" x14ac:dyDescent="0.25">
      <c r="A137" s="30" t="s">
        <v>42</v>
      </c>
      <c r="B137" s="31">
        <v>683</v>
      </c>
      <c r="C137" s="31">
        <v>1090</v>
      </c>
      <c r="D137" s="31">
        <v>1090</v>
      </c>
      <c r="E137" s="31">
        <v>1090</v>
      </c>
      <c r="F137" s="32" t="s">
        <v>12</v>
      </c>
      <c r="G137" s="31">
        <v>1284</v>
      </c>
      <c r="H137" s="32" t="s">
        <v>12</v>
      </c>
      <c r="I137" s="31">
        <v>194</v>
      </c>
      <c r="J137" s="31">
        <v>129</v>
      </c>
      <c r="K137" s="32" t="s">
        <v>12</v>
      </c>
      <c r="L137" s="32" t="s">
        <v>12</v>
      </c>
      <c r="M137" s="31">
        <v>194</v>
      </c>
      <c r="N137" s="33">
        <v>0</v>
      </c>
    </row>
    <row r="138" spans="1:14" x14ac:dyDescent="0.25">
      <c r="A138" s="30" t="s">
        <v>47</v>
      </c>
      <c r="B138" s="31">
        <v>663</v>
      </c>
      <c r="C138" s="31">
        <v>1090</v>
      </c>
      <c r="D138" s="31">
        <v>1090</v>
      </c>
      <c r="E138" s="31">
        <v>1090</v>
      </c>
      <c r="F138" s="32" t="s">
        <v>12</v>
      </c>
      <c r="G138" s="31">
        <v>1247</v>
      </c>
      <c r="H138" s="32" t="s">
        <v>12</v>
      </c>
      <c r="I138" s="31">
        <v>156</v>
      </c>
      <c r="J138" s="31">
        <v>104</v>
      </c>
      <c r="K138" s="32" t="s">
        <v>12</v>
      </c>
      <c r="L138" s="32" t="s">
        <v>12</v>
      </c>
      <c r="M138" s="31">
        <v>156</v>
      </c>
      <c r="N138" s="33">
        <v>0</v>
      </c>
    </row>
    <row r="139" spans="1:14" x14ac:dyDescent="0.25">
      <c r="A139" s="30" t="s">
        <v>52</v>
      </c>
      <c r="B139" s="31">
        <v>640</v>
      </c>
      <c r="C139" s="31">
        <v>1090</v>
      </c>
      <c r="D139" s="31">
        <v>1090</v>
      </c>
      <c r="E139" s="31">
        <v>1090</v>
      </c>
      <c r="F139" s="32" t="s">
        <v>12</v>
      </c>
      <c r="G139" s="31">
        <v>1203</v>
      </c>
      <c r="H139" s="32" t="s">
        <v>12</v>
      </c>
      <c r="I139" s="31">
        <v>112</v>
      </c>
      <c r="J139" s="31">
        <v>75</v>
      </c>
      <c r="K139" s="32" t="s">
        <v>12</v>
      </c>
      <c r="L139" s="32" t="s">
        <v>12</v>
      </c>
      <c r="M139" s="31">
        <v>112</v>
      </c>
      <c r="N139" s="33">
        <v>0</v>
      </c>
    </row>
    <row r="140" spans="1:14" x14ac:dyDescent="0.25">
      <c r="A140" s="30" t="s">
        <v>57</v>
      </c>
      <c r="B140" s="31">
        <v>680</v>
      </c>
      <c r="C140" s="31">
        <v>1090</v>
      </c>
      <c r="D140" s="31">
        <v>1090</v>
      </c>
      <c r="E140" s="31">
        <v>1090</v>
      </c>
      <c r="F140" s="32" t="s">
        <v>12</v>
      </c>
      <c r="G140" s="31">
        <v>1279</v>
      </c>
      <c r="H140" s="32" t="s">
        <v>12</v>
      </c>
      <c r="I140" s="31">
        <v>188</v>
      </c>
      <c r="J140" s="31">
        <v>125</v>
      </c>
      <c r="K140" s="32" t="s">
        <v>12</v>
      </c>
      <c r="L140" s="32" t="s">
        <v>12</v>
      </c>
      <c r="M140" s="31">
        <v>188</v>
      </c>
      <c r="N140" s="33">
        <v>0</v>
      </c>
    </row>
    <row r="141" spans="1:14" x14ac:dyDescent="0.25">
      <c r="A141" s="30" t="s">
        <v>62</v>
      </c>
      <c r="B141" s="31">
        <v>716</v>
      </c>
      <c r="C141" s="31">
        <v>1090</v>
      </c>
      <c r="D141" s="31">
        <v>1090</v>
      </c>
      <c r="E141" s="31">
        <v>1090</v>
      </c>
      <c r="F141" s="32" t="s">
        <v>12</v>
      </c>
      <c r="G141" s="31">
        <v>1346</v>
      </c>
      <c r="H141" s="32" t="s">
        <v>12</v>
      </c>
      <c r="I141" s="31">
        <v>255</v>
      </c>
      <c r="J141" s="31">
        <v>170</v>
      </c>
      <c r="K141" s="32" t="s">
        <v>12</v>
      </c>
      <c r="L141" s="32" t="s">
        <v>12</v>
      </c>
      <c r="M141" s="31">
        <v>255</v>
      </c>
      <c r="N141" s="33">
        <v>0</v>
      </c>
    </row>
    <row r="142" spans="1:14" x14ac:dyDescent="0.25">
      <c r="A142" s="30" t="s">
        <v>67</v>
      </c>
      <c r="B142" s="31">
        <v>693</v>
      </c>
      <c r="C142" s="31">
        <v>1090</v>
      </c>
      <c r="D142" s="31">
        <v>1090</v>
      </c>
      <c r="E142" s="31">
        <v>1090</v>
      </c>
      <c r="F142" s="32" t="s">
        <v>12</v>
      </c>
      <c r="G142" s="31">
        <v>1303</v>
      </c>
      <c r="H142" s="32" t="s">
        <v>12</v>
      </c>
      <c r="I142" s="31">
        <v>212</v>
      </c>
      <c r="J142" s="31">
        <v>141</v>
      </c>
      <c r="K142" s="32" t="s">
        <v>12</v>
      </c>
      <c r="L142" s="32" t="s">
        <v>12</v>
      </c>
      <c r="M142" s="31">
        <v>212</v>
      </c>
      <c r="N142" s="33">
        <v>0</v>
      </c>
    </row>
    <row r="143" spans="1:14" x14ac:dyDescent="0.25">
      <c r="A143" s="30" t="s">
        <v>72</v>
      </c>
      <c r="B143" s="31">
        <v>122</v>
      </c>
      <c r="C143" s="31">
        <v>194</v>
      </c>
      <c r="D143" s="31">
        <v>194</v>
      </c>
      <c r="E143" s="31">
        <v>194</v>
      </c>
      <c r="F143" s="32" t="s">
        <v>12</v>
      </c>
      <c r="G143" s="31">
        <v>229</v>
      </c>
      <c r="H143" s="32" t="s">
        <v>12</v>
      </c>
      <c r="I143" s="31">
        <v>34</v>
      </c>
      <c r="J143" s="31">
        <v>23</v>
      </c>
      <c r="K143" s="32" t="s">
        <v>12</v>
      </c>
      <c r="L143" s="32" t="s">
        <v>12</v>
      </c>
      <c r="M143" s="31">
        <v>34</v>
      </c>
      <c r="N143" s="33">
        <v>0</v>
      </c>
    </row>
    <row r="144" spans="1:14" ht="15.75" thickBot="1" x14ac:dyDescent="0.3">
      <c r="A144" s="48" t="s">
        <v>812</v>
      </c>
      <c r="B144" s="58">
        <v>4892.6899999999996</v>
      </c>
      <c r="C144" s="58">
        <f>B144-SUM(B135:B143)</f>
        <v>4.6899999999995998</v>
      </c>
      <c r="D144" s="58"/>
      <c r="E144" s="58"/>
      <c r="F144" s="58"/>
      <c r="G144" s="45">
        <v>9193.85</v>
      </c>
      <c r="H144" s="58">
        <f>G144-SUM(G135:G143)</f>
        <v>3.8500000000003638</v>
      </c>
      <c r="I144" s="46"/>
      <c r="J144" s="46"/>
      <c r="K144" s="46"/>
      <c r="L144" s="46"/>
      <c r="M144" s="46"/>
      <c r="N144" s="47"/>
    </row>
    <row r="145" spans="1:14" x14ac:dyDescent="0.25">
      <c r="A145" s="34" t="s">
        <v>637</v>
      </c>
      <c r="B145" s="59"/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60"/>
    </row>
    <row r="146" spans="1:14" x14ac:dyDescent="0.25">
      <c r="A146" s="30" t="s">
        <v>37</v>
      </c>
      <c r="B146" s="31">
        <v>621</v>
      </c>
      <c r="C146" s="31">
        <v>1090</v>
      </c>
      <c r="D146" s="31">
        <v>1087</v>
      </c>
      <c r="E146" s="31">
        <v>1087</v>
      </c>
      <c r="F146" s="32" t="s">
        <v>12</v>
      </c>
      <c r="G146" s="31">
        <v>1094</v>
      </c>
      <c r="H146" s="32" t="s">
        <v>12</v>
      </c>
      <c r="I146" s="31">
        <v>7</v>
      </c>
      <c r="J146" s="31">
        <v>4</v>
      </c>
      <c r="K146" s="32" t="s">
        <v>12</v>
      </c>
      <c r="L146" s="32" t="s">
        <v>12</v>
      </c>
      <c r="M146" s="31">
        <v>7</v>
      </c>
      <c r="N146" s="33">
        <v>0</v>
      </c>
    </row>
    <row r="147" spans="1:14" x14ac:dyDescent="0.25">
      <c r="A147" s="30" t="s">
        <v>42</v>
      </c>
      <c r="B147" s="31">
        <v>607</v>
      </c>
      <c r="C147" s="31">
        <v>1090</v>
      </c>
      <c r="D147" s="31">
        <v>1087</v>
      </c>
      <c r="E147" s="31">
        <v>1087</v>
      </c>
      <c r="F147" s="32" t="s">
        <v>12</v>
      </c>
      <c r="G147" s="31">
        <v>1069</v>
      </c>
      <c r="H147" s="32" t="s">
        <v>12</v>
      </c>
      <c r="I147" s="31">
        <v>0</v>
      </c>
      <c r="J147" s="31">
        <v>0</v>
      </c>
      <c r="K147" s="32" t="s">
        <v>12</v>
      </c>
      <c r="L147" s="32" t="s">
        <v>12</v>
      </c>
      <c r="M147" s="31">
        <v>0</v>
      </c>
      <c r="N147" s="33">
        <v>17</v>
      </c>
    </row>
    <row r="148" spans="1:14" x14ac:dyDescent="0.25">
      <c r="A148" s="30" t="s">
        <v>47</v>
      </c>
      <c r="B148" s="31">
        <v>588</v>
      </c>
      <c r="C148" s="31">
        <v>1090</v>
      </c>
      <c r="D148" s="31">
        <v>1087</v>
      </c>
      <c r="E148" s="31">
        <v>1087</v>
      </c>
      <c r="F148" s="32" t="s">
        <v>12</v>
      </c>
      <c r="G148" s="31">
        <v>1037</v>
      </c>
      <c r="H148" s="32" t="s">
        <v>12</v>
      </c>
      <c r="I148" s="31">
        <v>0</v>
      </c>
      <c r="J148" s="31">
        <v>0</v>
      </c>
      <c r="K148" s="32" t="s">
        <v>12</v>
      </c>
      <c r="L148" s="32" t="s">
        <v>12</v>
      </c>
      <c r="M148" s="31">
        <v>0</v>
      </c>
      <c r="N148" s="33">
        <v>50</v>
      </c>
    </row>
    <row r="149" spans="1:14" x14ac:dyDescent="0.25">
      <c r="A149" s="30" t="s">
        <v>52</v>
      </c>
      <c r="B149" s="31">
        <v>550</v>
      </c>
      <c r="C149" s="31">
        <v>1090</v>
      </c>
      <c r="D149" s="31">
        <v>1088</v>
      </c>
      <c r="E149" s="31">
        <v>1088</v>
      </c>
      <c r="F149" s="32" t="s">
        <v>12</v>
      </c>
      <c r="G149" s="31">
        <v>969</v>
      </c>
      <c r="H149" s="32" t="s">
        <v>12</v>
      </c>
      <c r="I149" s="31">
        <v>0</v>
      </c>
      <c r="J149" s="31">
        <v>0</v>
      </c>
      <c r="K149" s="32" t="s">
        <v>12</v>
      </c>
      <c r="L149" s="32" t="s">
        <v>12</v>
      </c>
      <c r="M149" s="31">
        <v>0</v>
      </c>
      <c r="N149" s="33">
        <v>118</v>
      </c>
    </row>
    <row r="150" spans="1:14" x14ac:dyDescent="0.25">
      <c r="A150" s="30" t="s">
        <v>57</v>
      </c>
      <c r="B150" s="31">
        <v>585</v>
      </c>
      <c r="C150" s="31">
        <v>1090</v>
      </c>
      <c r="D150" s="31">
        <v>1087</v>
      </c>
      <c r="E150" s="31">
        <v>1087</v>
      </c>
      <c r="F150" s="32" t="s">
        <v>12</v>
      </c>
      <c r="G150" s="31">
        <v>1031</v>
      </c>
      <c r="H150" s="32" t="s">
        <v>12</v>
      </c>
      <c r="I150" s="31">
        <v>0</v>
      </c>
      <c r="J150" s="31">
        <v>0</v>
      </c>
      <c r="K150" s="32" t="s">
        <v>12</v>
      </c>
      <c r="L150" s="32" t="s">
        <v>12</v>
      </c>
      <c r="M150" s="31">
        <v>0</v>
      </c>
      <c r="N150" s="33">
        <v>56</v>
      </c>
    </row>
    <row r="151" spans="1:14" x14ac:dyDescent="0.25">
      <c r="A151" s="30" t="s">
        <v>62</v>
      </c>
      <c r="B151" s="31">
        <v>613</v>
      </c>
      <c r="C151" s="31">
        <v>1090</v>
      </c>
      <c r="D151" s="31">
        <v>1087</v>
      </c>
      <c r="E151" s="31">
        <v>1087</v>
      </c>
      <c r="F151" s="32" t="s">
        <v>12</v>
      </c>
      <c r="G151" s="31">
        <v>1080</v>
      </c>
      <c r="H151" s="32" t="s">
        <v>12</v>
      </c>
      <c r="I151" s="31">
        <v>0</v>
      </c>
      <c r="J151" s="31">
        <v>0</v>
      </c>
      <c r="K151" s="32" t="s">
        <v>12</v>
      </c>
      <c r="L151" s="32" t="s">
        <v>12</v>
      </c>
      <c r="M151" s="31">
        <v>0</v>
      </c>
      <c r="N151" s="33">
        <v>6</v>
      </c>
    </row>
    <row r="152" spans="1:14" x14ac:dyDescent="0.25">
      <c r="A152" s="30" t="s">
        <v>67</v>
      </c>
      <c r="B152" s="31">
        <v>598</v>
      </c>
      <c r="C152" s="31">
        <v>1090</v>
      </c>
      <c r="D152" s="31">
        <v>1087</v>
      </c>
      <c r="E152" s="31">
        <v>1087</v>
      </c>
      <c r="F152" s="32" t="s">
        <v>12</v>
      </c>
      <c r="G152" s="31">
        <v>1054</v>
      </c>
      <c r="H152" s="32" t="s">
        <v>12</v>
      </c>
      <c r="I152" s="31">
        <v>0</v>
      </c>
      <c r="J152" s="31">
        <v>0</v>
      </c>
      <c r="K152" s="32" t="s">
        <v>12</v>
      </c>
      <c r="L152" s="32" t="s">
        <v>12</v>
      </c>
      <c r="M152" s="31">
        <v>0</v>
      </c>
      <c r="N152" s="33">
        <v>33</v>
      </c>
    </row>
    <row r="153" spans="1:14" x14ac:dyDescent="0.25">
      <c r="A153" s="30" t="s">
        <v>72</v>
      </c>
      <c r="B153" s="31">
        <v>507</v>
      </c>
      <c r="C153" s="31">
        <v>922</v>
      </c>
      <c r="D153" s="31">
        <v>919</v>
      </c>
      <c r="E153" s="31">
        <v>919</v>
      </c>
      <c r="F153" s="32" t="s">
        <v>12</v>
      </c>
      <c r="G153" s="31">
        <v>894</v>
      </c>
      <c r="H153" s="32" t="s">
        <v>12</v>
      </c>
      <c r="I153" s="31">
        <v>0</v>
      </c>
      <c r="J153" s="31">
        <v>0</v>
      </c>
      <c r="K153" s="32" t="s">
        <v>12</v>
      </c>
      <c r="L153" s="32" t="s">
        <v>12</v>
      </c>
      <c r="M153" s="31">
        <v>0</v>
      </c>
      <c r="N153" s="33">
        <v>25</v>
      </c>
    </row>
    <row r="154" spans="1:14" ht="15.75" thickBot="1" x14ac:dyDescent="0.3">
      <c r="A154" s="48" t="s">
        <v>812</v>
      </c>
      <c r="B154" s="58">
        <v>4672.18</v>
      </c>
      <c r="C154" s="58">
        <f>B154-SUM(B145:B153)</f>
        <v>3.180000000000291</v>
      </c>
      <c r="D154" s="58"/>
      <c r="E154" s="58"/>
      <c r="F154" s="58"/>
      <c r="G154" s="45">
        <v>8232.85</v>
      </c>
      <c r="H154" s="46">
        <f>G154-SUM(G145:G153)</f>
        <v>4.8500000000003638</v>
      </c>
      <c r="I154" s="46"/>
      <c r="J154" s="46"/>
      <c r="K154" s="46"/>
      <c r="L154" s="46"/>
      <c r="M154" s="46"/>
      <c r="N154" s="47"/>
    </row>
    <row r="155" spans="1:14" x14ac:dyDescent="0.25">
      <c r="A155" s="34" t="s">
        <v>679</v>
      </c>
      <c r="B155" s="59"/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60"/>
    </row>
    <row r="156" spans="1:14" x14ac:dyDescent="0.25">
      <c r="A156" s="30" t="s">
        <v>37</v>
      </c>
      <c r="B156" s="31">
        <v>371</v>
      </c>
      <c r="C156" s="31">
        <v>636</v>
      </c>
      <c r="D156" s="31">
        <v>636</v>
      </c>
      <c r="E156" s="31">
        <v>636</v>
      </c>
      <c r="F156" s="32" t="s">
        <v>12</v>
      </c>
      <c r="G156" s="31">
        <v>736</v>
      </c>
      <c r="H156" s="32" t="s">
        <v>12</v>
      </c>
      <c r="I156" s="31">
        <v>100</v>
      </c>
      <c r="J156" s="31">
        <v>66</v>
      </c>
      <c r="K156" s="32" t="s">
        <v>12</v>
      </c>
      <c r="L156" s="32" t="s">
        <v>12</v>
      </c>
      <c r="M156" s="31">
        <v>100</v>
      </c>
      <c r="N156" s="33">
        <v>0</v>
      </c>
    </row>
    <row r="157" spans="1:14" x14ac:dyDescent="0.25">
      <c r="A157" s="30" t="s">
        <v>42</v>
      </c>
      <c r="B157" s="31">
        <v>365</v>
      </c>
      <c r="C157" s="31">
        <v>636</v>
      </c>
      <c r="D157" s="31">
        <v>636</v>
      </c>
      <c r="E157" s="31">
        <v>636</v>
      </c>
      <c r="F157" s="32" t="s">
        <v>12</v>
      </c>
      <c r="G157" s="31">
        <v>724</v>
      </c>
      <c r="H157" s="32" t="s">
        <v>12</v>
      </c>
      <c r="I157" s="31">
        <v>88</v>
      </c>
      <c r="J157" s="31">
        <v>58</v>
      </c>
      <c r="K157" s="32" t="s">
        <v>12</v>
      </c>
      <c r="L157" s="32" t="s">
        <v>12</v>
      </c>
      <c r="M157" s="31">
        <v>88</v>
      </c>
      <c r="N157" s="33">
        <v>0</v>
      </c>
    </row>
    <row r="158" spans="1:14" x14ac:dyDescent="0.25">
      <c r="A158" s="30" t="s">
        <v>47</v>
      </c>
      <c r="B158" s="31">
        <v>368</v>
      </c>
      <c r="C158" s="31">
        <v>636</v>
      </c>
      <c r="D158" s="31">
        <v>636</v>
      </c>
      <c r="E158" s="31">
        <v>636</v>
      </c>
      <c r="F158" s="32" t="s">
        <v>12</v>
      </c>
      <c r="G158" s="31">
        <v>730</v>
      </c>
      <c r="H158" s="32" t="s">
        <v>12</v>
      </c>
      <c r="I158" s="31">
        <v>94</v>
      </c>
      <c r="J158" s="31">
        <v>63</v>
      </c>
      <c r="K158" s="32" t="s">
        <v>12</v>
      </c>
      <c r="L158" s="32" t="s">
        <v>12</v>
      </c>
      <c r="M158" s="31">
        <v>94</v>
      </c>
      <c r="N158" s="33">
        <v>0</v>
      </c>
    </row>
    <row r="159" spans="1:14" x14ac:dyDescent="0.25">
      <c r="A159" s="30" t="s">
        <v>52</v>
      </c>
      <c r="B159" s="31">
        <v>359</v>
      </c>
      <c r="C159" s="31">
        <v>636</v>
      </c>
      <c r="D159" s="31">
        <v>636</v>
      </c>
      <c r="E159" s="31">
        <v>636</v>
      </c>
      <c r="F159" s="32" t="s">
        <v>12</v>
      </c>
      <c r="G159" s="31">
        <v>711</v>
      </c>
      <c r="H159" s="32" t="s">
        <v>12</v>
      </c>
      <c r="I159" s="31">
        <v>75</v>
      </c>
      <c r="J159" s="31">
        <v>50</v>
      </c>
      <c r="K159" s="32" t="s">
        <v>12</v>
      </c>
      <c r="L159" s="32" t="s">
        <v>12</v>
      </c>
      <c r="M159" s="31">
        <v>75</v>
      </c>
      <c r="N159" s="33">
        <v>0</v>
      </c>
    </row>
    <row r="160" spans="1:14" x14ac:dyDescent="0.25">
      <c r="A160" s="30" t="s">
        <v>57</v>
      </c>
      <c r="B160" s="31">
        <v>382</v>
      </c>
      <c r="C160" s="31">
        <v>636</v>
      </c>
      <c r="D160" s="31">
        <v>636</v>
      </c>
      <c r="E160" s="31">
        <v>636</v>
      </c>
      <c r="F160" s="32" t="s">
        <v>12</v>
      </c>
      <c r="G160" s="31">
        <v>758</v>
      </c>
      <c r="H160" s="32" t="s">
        <v>12</v>
      </c>
      <c r="I160" s="31">
        <v>122</v>
      </c>
      <c r="J160" s="31">
        <v>81</v>
      </c>
      <c r="K160" s="32" t="s">
        <v>12</v>
      </c>
      <c r="L160" s="32" t="s">
        <v>12</v>
      </c>
      <c r="M160" s="31">
        <v>122</v>
      </c>
      <c r="N160" s="33">
        <v>0</v>
      </c>
    </row>
    <row r="161" spans="1:14" x14ac:dyDescent="0.25">
      <c r="A161" s="30" t="s">
        <v>62</v>
      </c>
      <c r="B161" s="31">
        <v>447</v>
      </c>
      <c r="C161" s="31">
        <v>636</v>
      </c>
      <c r="D161" s="31">
        <v>636</v>
      </c>
      <c r="E161" s="31">
        <v>636</v>
      </c>
      <c r="F161" s="32" t="s">
        <v>12</v>
      </c>
      <c r="G161" s="31">
        <v>887</v>
      </c>
      <c r="H161" s="32" t="s">
        <v>12</v>
      </c>
      <c r="I161" s="31">
        <v>251</v>
      </c>
      <c r="J161" s="31">
        <v>167</v>
      </c>
      <c r="K161" s="32" t="s">
        <v>12</v>
      </c>
      <c r="L161" s="32" t="s">
        <v>12</v>
      </c>
      <c r="M161" s="31">
        <v>251</v>
      </c>
      <c r="N161" s="33">
        <v>0</v>
      </c>
    </row>
    <row r="162" spans="1:14" x14ac:dyDescent="0.25">
      <c r="A162" s="30" t="s">
        <v>67</v>
      </c>
      <c r="B162" s="31">
        <v>438</v>
      </c>
      <c r="C162" s="31">
        <v>636</v>
      </c>
      <c r="D162" s="31">
        <v>636</v>
      </c>
      <c r="E162" s="31">
        <v>636</v>
      </c>
      <c r="F162" s="32" t="s">
        <v>12</v>
      </c>
      <c r="G162" s="31">
        <v>868</v>
      </c>
      <c r="H162" s="32" t="s">
        <v>12</v>
      </c>
      <c r="I162" s="31">
        <v>232</v>
      </c>
      <c r="J162" s="31">
        <v>154</v>
      </c>
      <c r="K162" s="32" t="s">
        <v>12</v>
      </c>
      <c r="L162" s="32" t="s">
        <v>12</v>
      </c>
      <c r="M162" s="31">
        <v>232</v>
      </c>
      <c r="N162" s="33">
        <v>0</v>
      </c>
    </row>
    <row r="163" spans="1:14" x14ac:dyDescent="0.25">
      <c r="A163" s="30" t="s">
        <v>72</v>
      </c>
      <c r="B163" s="31">
        <v>402</v>
      </c>
      <c r="C163" s="31">
        <v>636</v>
      </c>
      <c r="D163" s="31">
        <v>636</v>
      </c>
      <c r="E163" s="31">
        <v>636</v>
      </c>
      <c r="F163" s="32" t="s">
        <v>12</v>
      </c>
      <c r="G163" s="31">
        <v>797</v>
      </c>
      <c r="H163" s="32" t="s">
        <v>12</v>
      </c>
      <c r="I163" s="31">
        <v>160</v>
      </c>
      <c r="J163" s="31">
        <v>107</v>
      </c>
      <c r="K163" s="32" t="s">
        <v>12</v>
      </c>
      <c r="L163" s="32" t="s">
        <v>12</v>
      </c>
      <c r="M163" s="31">
        <v>160</v>
      </c>
      <c r="N163" s="33">
        <v>0</v>
      </c>
    </row>
    <row r="164" spans="1:14" x14ac:dyDescent="0.25">
      <c r="A164" s="30" t="s">
        <v>247</v>
      </c>
      <c r="B164" s="31">
        <v>393</v>
      </c>
      <c r="C164" s="31">
        <v>636</v>
      </c>
      <c r="D164" s="31">
        <v>636</v>
      </c>
      <c r="E164" s="31">
        <v>636</v>
      </c>
      <c r="F164" s="32" t="s">
        <v>12</v>
      </c>
      <c r="G164" s="31">
        <v>779</v>
      </c>
      <c r="H164" s="31">
        <v>142</v>
      </c>
      <c r="I164" s="32" t="s">
        <v>12</v>
      </c>
      <c r="J164" s="32" t="s">
        <v>12</v>
      </c>
      <c r="K164" s="32" t="s">
        <v>12</v>
      </c>
      <c r="L164" s="31">
        <v>142</v>
      </c>
      <c r="M164" s="32" t="s">
        <v>12</v>
      </c>
      <c r="N164" s="33">
        <v>0</v>
      </c>
    </row>
    <row r="165" spans="1:14" x14ac:dyDescent="0.25">
      <c r="A165" s="30" t="s">
        <v>158</v>
      </c>
      <c r="B165" s="31">
        <v>390</v>
      </c>
      <c r="C165" s="31">
        <v>636</v>
      </c>
      <c r="D165" s="31">
        <v>636</v>
      </c>
      <c r="E165" s="31">
        <v>636</v>
      </c>
      <c r="F165" s="32" t="s">
        <v>12</v>
      </c>
      <c r="G165" s="31">
        <v>774</v>
      </c>
      <c r="H165" s="31">
        <v>137</v>
      </c>
      <c r="I165" s="32" t="s">
        <v>12</v>
      </c>
      <c r="J165" s="32" t="s">
        <v>12</v>
      </c>
      <c r="K165" s="32" t="s">
        <v>12</v>
      </c>
      <c r="L165" s="31">
        <v>137</v>
      </c>
      <c r="M165" s="32" t="s">
        <v>12</v>
      </c>
      <c r="N165" s="33">
        <v>0</v>
      </c>
    </row>
    <row r="166" spans="1:14" x14ac:dyDescent="0.25">
      <c r="A166" s="30" t="s">
        <v>16</v>
      </c>
      <c r="B166" s="31">
        <v>1784</v>
      </c>
      <c r="C166" s="31">
        <v>2999</v>
      </c>
      <c r="D166" s="31">
        <v>2999</v>
      </c>
      <c r="E166" s="31">
        <v>2999</v>
      </c>
      <c r="F166" s="32" t="s">
        <v>12</v>
      </c>
      <c r="G166" s="31">
        <v>3538</v>
      </c>
      <c r="H166" s="31">
        <v>538</v>
      </c>
      <c r="I166" s="32" t="s">
        <v>12</v>
      </c>
      <c r="J166" s="32" t="s">
        <v>12</v>
      </c>
      <c r="K166" s="32" t="s">
        <v>12</v>
      </c>
      <c r="L166" s="31">
        <v>538</v>
      </c>
      <c r="M166" s="32" t="s">
        <v>12</v>
      </c>
      <c r="N166" s="33">
        <v>0</v>
      </c>
    </row>
    <row r="167" spans="1:14" ht="15.75" thickBot="1" x14ac:dyDescent="0.3">
      <c r="A167" s="49" t="s">
        <v>812</v>
      </c>
      <c r="B167" s="61">
        <v>5703.96</v>
      </c>
      <c r="C167" s="61">
        <f>B167-SUM(B155:B166)</f>
        <v>4.9600000000000364</v>
      </c>
      <c r="D167" s="61"/>
      <c r="E167" s="61"/>
      <c r="F167" s="61"/>
      <c r="G167" s="61">
        <v>11306.74</v>
      </c>
      <c r="H167" s="61">
        <f>G167-SUM(G155:G166)</f>
        <v>4.7399999999997817</v>
      </c>
      <c r="I167" s="61"/>
      <c r="J167" s="61"/>
      <c r="K167" s="61"/>
      <c r="L167" s="61"/>
      <c r="M167" s="61"/>
      <c r="N167" s="63"/>
    </row>
    <row r="168" spans="1:14" x14ac:dyDescent="0.25">
      <c r="A168" s="36" t="s">
        <v>746</v>
      </c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5"/>
    </row>
    <row r="169" spans="1:14" x14ac:dyDescent="0.25">
      <c r="A169" s="37" t="s">
        <v>747</v>
      </c>
      <c r="B169" s="39">
        <v>2342</v>
      </c>
      <c r="C169" s="39">
        <v>6000</v>
      </c>
      <c r="D169" s="39">
        <v>6000</v>
      </c>
      <c r="E169" s="38" t="s">
        <v>748</v>
      </c>
      <c r="G169" s="39">
        <v>7090</v>
      </c>
      <c r="H169" s="38" t="s">
        <v>748</v>
      </c>
      <c r="I169" s="38" t="s">
        <v>748</v>
      </c>
      <c r="J169" s="38" t="s">
        <v>748</v>
      </c>
      <c r="K169" s="39">
        <v>1090</v>
      </c>
      <c r="L169" s="38" t="s">
        <v>748</v>
      </c>
      <c r="M169" s="39">
        <v>0</v>
      </c>
      <c r="N169" s="57"/>
    </row>
    <row r="170" spans="1:14" ht="15.75" thickBot="1" x14ac:dyDescent="0.3">
      <c r="A170" s="48" t="s">
        <v>812</v>
      </c>
      <c r="B170" s="58">
        <v>2342.1</v>
      </c>
      <c r="C170" s="58">
        <f>B170-SUM(B168:B169)</f>
        <v>9.9999999999909051E-2</v>
      </c>
      <c r="D170" s="58"/>
      <c r="E170" s="58"/>
      <c r="F170" s="64"/>
      <c r="G170" s="52">
        <v>7090.72</v>
      </c>
      <c r="H170" s="58">
        <f>G170-SUM(G168:G169)</f>
        <v>0.72000000000025466</v>
      </c>
      <c r="I170" s="52"/>
      <c r="J170" s="52"/>
      <c r="K170" s="52"/>
      <c r="L170" s="52"/>
      <c r="M170" s="52"/>
      <c r="N170" s="63"/>
    </row>
    <row r="171" spans="1:14" ht="15.75" thickBot="1" x14ac:dyDescent="0.3">
      <c r="A171" s="42" t="s">
        <v>754</v>
      </c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6"/>
    </row>
    <row r="172" spans="1:14" x14ac:dyDescent="0.25">
      <c r="A172" s="40" t="s">
        <v>755</v>
      </c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5"/>
    </row>
    <row r="173" spans="1:14" x14ac:dyDescent="0.25">
      <c r="A173" s="76" t="s">
        <v>813</v>
      </c>
      <c r="B173" s="39">
        <v>45</v>
      </c>
      <c r="C173" s="39">
        <v>4000</v>
      </c>
      <c r="D173" s="39">
        <v>4000</v>
      </c>
      <c r="E173" s="38" t="s">
        <v>748</v>
      </c>
      <c r="G173" s="39">
        <v>4072</v>
      </c>
      <c r="H173" s="39">
        <v>71</v>
      </c>
      <c r="I173" s="39">
        <v>47</v>
      </c>
      <c r="J173" s="38" t="s">
        <v>748</v>
      </c>
      <c r="K173" s="38" t="s">
        <v>748</v>
      </c>
      <c r="L173" s="39">
        <v>71</v>
      </c>
      <c r="M173" s="39">
        <v>0</v>
      </c>
      <c r="N173" s="57"/>
    </row>
    <row r="174" spans="1:14" x14ac:dyDescent="0.25">
      <c r="A174" s="76" t="s">
        <v>814</v>
      </c>
      <c r="B174" s="39">
        <v>65</v>
      </c>
      <c r="C174" s="39">
        <v>6013</v>
      </c>
      <c r="D174" s="39">
        <v>6013</v>
      </c>
      <c r="E174" s="38" t="s">
        <v>748</v>
      </c>
      <c r="G174" s="39">
        <v>5881</v>
      </c>
      <c r="H174" s="39">
        <v>0</v>
      </c>
      <c r="I174" s="39">
        <v>0</v>
      </c>
      <c r="J174" s="38" t="s">
        <v>748</v>
      </c>
      <c r="K174" s="38" t="s">
        <v>748</v>
      </c>
      <c r="L174" s="39">
        <v>0</v>
      </c>
      <c r="M174" s="39">
        <v>131</v>
      </c>
      <c r="N174" s="57"/>
    </row>
    <row r="175" spans="1:14" ht="15.75" thickBot="1" x14ac:dyDescent="0.3">
      <c r="A175" s="48" t="s">
        <v>812</v>
      </c>
      <c r="B175" s="58">
        <v>110</v>
      </c>
      <c r="C175" s="58">
        <f>B175-SUM(B172:B174)</f>
        <v>0</v>
      </c>
      <c r="D175" s="58"/>
      <c r="E175" s="58"/>
      <c r="F175" s="64"/>
      <c r="G175" s="52">
        <v>9953.9</v>
      </c>
      <c r="H175" s="58">
        <f>G175-SUM(G172:G174)</f>
        <v>0.8999999999996362</v>
      </c>
      <c r="I175" s="52"/>
      <c r="J175" s="52"/>
      <c r="K175" s="52"/>
      <c r="L175" s="52"/>
      <c r="M175" s="52"/>
      <c r="N175" s="63"/>
    </row>
    <row r="176" spans="1:14" x14ac:dyDescent="0.25">
      <c r="A176" s="41" t="s">
        <v>767</v>
      </c>
      <c r="B176" s="67"/>
      <c r="C176" s="67"/>
      <c r="D176" s="67"/>
      <c r="E176" s="67"/>
      <c r="F176" s="67"/>
      <c r="G176" s="67"/>
      <c r="H176" s="67"/>
      <c r="I176" s="67"/>
      <c r="J176" s="67"/>
      <c r="K176" s="67"/>
      <c r="L176" s="67"/>
      <c r="M176" s="67"/>
      <c r="N176" s="68"/>
    </row>
    <row r="177" spans="1:14" x14ac:dyDescent="0.25">
      <c r="A177" s="37" t="s">
        <v>768</v>
      </c>
      <c r="B177" s="39">
        <v>42</v>
      </c>
      <c r="C177" s="39">
        <v>3363</v>
      </c>
      <c r="D177" s="39">
        <v>3363</v>
      </c>
      <c r="E177" s="38" t="s">
        <v>748</v>
      </c>
      <c r="G177" s="39">
        <v>3949</v>
      </c>
      <c r="H177" s="39">
        <v>586</v>
      </c>
      <c r="I177" s="39">
        <v>390</v>
      </c>
      <c r="J177" s="38" t="s">
        <v>748</v>
      </c>
      <c r="K177" s="38" t="s">
        <v>748</v>
      </c>
      <c r="L177" s="39">
        <v>586</v>
      </c>
      <c r="M177" s="39">
        <v>0</v>
      </c>
      <c r="N177" s="57"/>
    </row>
    <row r="178" spans="1:14" x14ac:dyDescent="0.25">
      <c r="A178" s="37" t="s">
        <v>773</v>
      </c>
      <c r="B178" s="39">
        <v>35</v>
      </c>
      <c r="C178" s="39">
        <v>2986</v>
      </c>
      <c r="D178" s="39">
        <v>2986</v>
      </c>
      <c r="E178" s="38" t="s">
        <v>748</v>
      </c>
      <c r="G178" s="39">
        <v>3291</v>
      </c>
      <c r="H178" s="39">
        <v>305</v>
      </c>
      <c r="I178" s="39">
        <v>203</v>
      </c>
      <c r="J178" s="38" t="s">
        <v>748</v>
      </c>
      <c r="K178" s="38" t="s">
        <v>748</v>
      </c>
      <c r="L178" s="39">
        <v>305</v>
      </c>
      <c r="M178" s="39">
        <v>0</v>
      </c>
      <c r="N178" s="57"/>
    </row>
    <row r="179" spans="1:14" ht="15.75" thickBot="1" x14ac:dyDescent="0.3">
      <c r="A179" s="50" t="s">
        <v>812</v>
      </c>
      <c r="B179" s="69">
        <v>77</v>
      </c>
      <c r="C179" s="58">
        <f>B179-SUM(B176:B178)</f>
        <v>0</v>
      </c>
      <c r="D179" s="69"/>
      <c r="E179" s="70"/>
      <c r="F179" s="71"/>
      <c r="G179" s="51">
        <v>7241.08</v>
      </c>
      <c r="H179" s="58">
        <f>G179-SUM(G176:G178)</f>
        <v>1.0799999999999272</v>
      </c>
      <c r="I179" s="51"/>
      <c r="J179" s="51"/>
      <c r="K179" s="51"/>
      <c r="L179" s="51"/>
      <c r="M179" s="51"/>
      <c r="N179" s="72"/>
    </row>
    <row r="180" spans="1:14" ht="15.75" thickBot="1" x14ac:dyDescent="0.3">
      <c r="A180" s="43"/>
      <c r="B180" s="73">
        <f>SUM(B1:B179)</f>
        <v>322972.55</v>
      </c>
      <c r="C180" s="74"/>
      <c r="D180" s="74"/>
      <c r="E180" s="74"/>
      <c r="F180" s="74"/>
      <c r="G180" s="74"/>
      <c r="H180" s="74"/>
      <c r="I180" s="74"/>
      <c r="J180" s="74"/>
      <c r="K180" s="74"/>
      <c r="L180" s="74"/>
      <c r="M180" s="74"/>
      <c r="N180" s="74"/>
    </row>
    <row r="181" spans="1:14" ht="15.75" thickTop="1" x14ac:dyDescent="0.25"/>
  </sheetData>
  <mergeCells count="2">
    <mergeCell ref="K4:M4"/>
    <mergeCell ref="H4:J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A440C-3609-4EBA-AEC7-A425A325B3F2}">
  <dimension ref="A1"/>
  <sheetViews>
    <sheetView zoomScale="115" zoomScaleNormal="115" workbookViewId="0">
      <selection activeCell="V14" sqref="V1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5"/>
  <sheetViews>
    <sheetView workbookViewId="0">
      <selection activeCell="A12" sqref="A12:N40"/>
    </sheetView>
  </sheetViews>
  <sheetFormatPr defaultRowHeight="15" x14ac:dyDescent="0.25"/>
  <cols>
    <col min="1" max="1" width="23.7109375" style="4" customWidth="1"/>
    <col min="2" max="2" width="10.28515625" style="4" customWidth="1"/>
    <col min="3" max="3" width="10" style="4" customWidth="1"/>
    <col min="4" max="4" width="10.140625" style="4" customWidth="1"/>
    <col min="5" max="5" width="11" style="4" customWidth="1"/>
    <col min="6" max="6" width="9.28515625" style="4" customWidth="1"/>
    <col min="7" max="7" width="11" style="4" customWidth="1"/>
    <col min="8" max="8" width="9.7109375" style="4" customWidth="1"/>
    <col min="9" max="9" width="10.140625" style="4" customWidth="1"/>
    <col min="10" max="10" width="10.5703125" style="4" customWidth="1"/>
    <col min="11" max="11" width="10.140625" style="4" customWidth="1"/>
    <col min="12" max="12" width="9.5703125" style="4" customWidth="1"/>
    <col min="13" max="13" width="10.5703125" style="4" customWidth="1"/>
    <col min="14" max="14" width="8.28515625" style="4" customWidth="1"/>
    <col min="15" max="16384" width="9.140625" style="4"/>
  </cols>
  <sheetData>
    <row r="1" spans="1:14" x14ac:dyDescent="0.25">
      <c r="A1" s="1" t="s">
        <v>0</v>
      </c>
    </row>
    <row r="3" spans="1:14" x14ac:dyDescent="0.25">
      <c r="A3" s="2" t="s">
        <v>1</v>
      </c>
    </row>
    <row r="4" spans="1:14" x14ac:dyDescent="0.25">
      <c r="A4" s="2" t="s">
        <v>2</v>
      </c>
    </row>
    <row r="6" spans="1:14" x14ac:dyDescent="0.25">
      <c r="A6" s="1" t="s">
        <v>3</v>
      </c>
    </row>
    <row r="7" spans="1:14" x14ac:dyDescent="0.25">
      <c r="A7" s="1" t="s">
        <v>4</v>
      </c>
    </row>
    <row r="8" spans="1:14" x14ac:dyDescent="0.25">
      <c r="A8" s="1" t="s">
        <v>5</v>
      </c>
    </row>
    <row r="9" spans="1:14" x14ac:dyDescent="0.25">
      <c r="A9" s="1" t="s">
        <v>6</v>
      </c>
    </row>
    <row r="10" spans="1:14" x14ac:dyDescent="0.25">
      <c r="A10" s="1" t="s">
        <v>7</v>
      </c>
    </row>
    <row r="11" spans="1:14" x14ac:dyDescent="0.25">
      <c r="A11" s="1" t="s">
        <v>8</v>
      </c>
    </row>
    <row r="12" spans="1:14" x14ac:dyDescent="0.25">
      <c r="A12" s="1" t="s">
        <v>9</v>
      </c>
    </row>
    <row r="13" spans="1:14" x14ac:dyDescent="0.25">
      <c r="A13" s="2" t="s">
        <v>10</v>
      </c>
    </row>
    <row r="14" spans="1:14" ht="11.85" customHeight="1" x14ac:dyDescent="0.25">
      <c r="A14" s="5" t="s">
        <v>11</v>
      </c>
      <c r="B14" s="6">
        <v>14940</v>
      </c>
      <c r="C14" s="6">
        <v>14999</v>
      </c>
      <c r="D14" s="6">
        <v>14973</v>
      </c>
      <c r="E14" s="6">
        <v>14973</v>
      </c>
      <c r="F14" s="7" t="s">
        <v>12</v>
      </c>
      <c r="G14" s="6">
        <v>15201</v>
      </c>
      <c r="H14" s="5" t="s">
        <v>13</v>
      </c>
      <c r="I14" s="6">
        <v>227</v>
      </c>
      <c r="J14" s="6">
        <v>151</v>
      </c>
      <c r="K14" s="5" t="s">
        <v>14</v>
      </c>
      <c r="L14" s="5" t="s">
        <v>15</v>
      </c>
      <c r="M14" s="6">
        <v>227</v>
      </c>
      <c r="N14" s="6">
        <v>0</v>
      </c>
    </row>
    <row r="15" spans="1:14" ht="11.85" customHeight="1" x14ac:dyDescent="0.25">
      <c r="A15" s="5" t="s">
        <v>16</v>
      </c>
      <c r="B15" s="6">
        <v>17953</v>
      </c>
      <c r="C15" s="6">
        <v>17999</v>
      </c>
      <c r="D15" s="6">
        <v>17999</v>
      </c>
      <c r="E15" s="6">
        <v>17999</v>
      </c>
      <c r="F15" s="7" t="s">
        <v>17</v>
      </c>
      <c r="G15" s="6">
        <v>18267</v>
      </c>
      <c r="H15" s="6">
        <v>267</v>
      </c>
      <c r="I15" s="5" t="s">
        <v>18</v>
      </c>
      <c r="J15" s="5" t="s">
        <v>19</v>
      </c>
      <c r="K15" s="5" t="s">
        <v>20</v>
      </c>
      <c r="L15" s="6">
        <v>267</v>
      </c>
      <c r="M15" s="5" t="s">
        <v>21</v>
      </c>
      <c r="N15" s="6">
        <v>0</v>
      </c>
    </row>
    <row r="16" spans="1:14" ht="12.2" customHeight="1" x14ac:dyDescent="0.25">
      <c r="A16" s="8"/>
      <c r="B16" s="8"/>
      <c r="C16" s="8"/>
      <c r="D16" s="8"/>
      <c r="E16" s="8"/>
      <c r="F16" s="8"/>
      <c r="G16" s="9" t="s">
        <v>22</v>
      </c>
      <c r="H16" s="10">
        <v>267</v>
      </c>
      <c r="I16" s="10">
        <v>227</v>
      </c>
      <c r="J16" s="10">
        <v>151</v>
      </c>
      <c r="K16" s="10">
        <v>0</v>
      </c>
      <c r="L16" s="10">
        <v>267</v>
      </c>
      <c r="M16" s="10">
        <v>227</v>
      </c>
      <c r="N16" s="10">
        <v>0</v>
      </c>
    </row>
    <row r="17" spans="1:14" ht="11.65" customHeight="1" x14ac:dyDescent="0.25">
      <c r="A17" s="5" t="s">
        <v>23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4" ht="11.65" customHeight="1" x14ac:dyDescent="0.25">
      <c r="A18" s="5" t="s">
        <v>24</v>
      </c>
      <c r="B18" s="6">
        <v>14851</v>
      </c>
      <c r="C18" s="6">
        <v>14999</v>
      </c>
      <c r="D18" s="6">
        <v>14988</v>
      </c>
      <c r="E18" s="6">
        <v>14988</v>
      </c>
      <c r="F18" s="7" t="s">
        <v>25</v>
      </c>
      <c r="G18" s="6">
        <v>14444</v>
      </c>
      <c r="H18" s="5" t="s">
        <v>26</v>
      </c>
      <c r="I18" s="6">
        <v>0</v>
      </c>
      <c r="J18" s="6">
        <v>0</v>
      </c>
      <c r="K18" s="5" t="s">
        <v>27</v>
      </c>
      <c r="L18" s="5" t="s">
        <v>28</v>
      </c>
      <c r="M18" s="6">
        <v>0</v>
      </c>
      <c r="N18" s="6">
        <v>544</v>
      </c>
    </row>
    <row r="19" spans="1:14" ht="12.2" customHeight="1" x14ac:dyDescent="0.25">
      <c r="A19" s="5" t="s">
        <v>29</v>
      </c>
      <c r="B19" s="6">
        <v>19431</v>
      </c>
      <c r="C19" s="6">
        <v>18999</v>
      </c>
      <c r="D19" s="6">
        <v>18999</v>
      </c>
      <c r="E19" s="6">
        <v>18999</v>
      </c>
      <c r="F19" s="7" t="s">
        <v>30</v>
      </c>
      <c r="G19" s="6">
        <v>18898</v>
      </c>
      <c r="H19" s="6">
        <v>0</v>
      </c>
      <c r="I19" s="5" t="s">
        <v>31</v>
      </c>
      <c r="J19" s="5" t="s">
        <v>32</v>
      </c>
      <c r="K19" s="5" t="s">
        <v>33</v>
      </c>
      <c r="L19" s="6">
        <v>0</v>
      </c>
      <c r="M19" s="5" t="s">
        <v>34</v>
      </c>
      <c r="N19" s="6">
        <v>101</v>
      </c>
    </row>
    <row r="20" spans="1:14" ht="11.65" customHeight="1" x14ac:dyDescent="0.25">
      <c r="A20" s="8"/>
      <c r="B20" s="8"/>
      <c r="C20" s="8"/>
      <c r="D20" s="8"/>
      <c r="E20" s="8"/>
      <c r="F20" s="8"/>
      <c r="G20" s="9" t="s">
        <v>35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645</v>
      </c>
    </row>
    <row r="21" spans="1:14" ht="11.85" customHeight="1" x14ac:dyDescent="0.25">
      <c r="A21" s="11" t="s">
        <v>36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2" spans="1:14" ht="11.85" customHeight="1" x14ac:dyDescent="0.25">
      <c r="A22" s="5" t="s">
        <v>37</v>
      </c>
      <c r="B22" s="6">
        <v>522</v>
      </c>
      <c r="C22" s="6">
        <v>1272</v>
      </c>
      <c r="D22" s="6">
        <v>1279</v>
      </c>
      <c r="E22" s="6">
        <v>1279</v>
      </c>
      <c r="F22" s="7" t="s">
        <v>38</v>
      </c>
      <c r="G22" s="6">
        <v>1486</v>
      </c>
      <c r="H22" s="5" t="s">
        <v>39</v>
      </c>
      <c r="I22" s="6">
        <v>207</v>
      </c>
      <c r="J22" s="6">
        <v>138</v>
      </c>
      <c r="K22" s="5" t="s">
        <v>40</v>
      </c>
      <c r="L22" s="5" t="s">
        <v>41</v>
      </c>
      <c r="M22" s="6">
        <v>207</v>
      </c>
      <c r="N22" s="6">
        <v>0</v>
      </c>
    </row>
    <row r="23" spans="1:14" ht="11.85" customHeight="1" x14ac:dyDescent="0.25">
      <c r="A23" s="5" t="s">
        <v>42</v>
      </c>
      <c r="B23" s="6">
        <v>516</v>
      </c>
      <c r="C23" s="6">
        <v>1272</v>
      </c>
      <c r="D23" s="6">
        <v>1279</v>
      </c>
      <c r="E23" s="6">
        <v>1279</v>
      </c>
      <c r="F23" s="7" t="s">
        <v>43</v>
      </c>
      <c r="G23" s="6">
        <v>1468</v>
      </c>
      <c r="H23" s="5" t="s">
        <v>44</v>
      </c>
      <c r="I23" s="6">
        <v>189</v>
      </c>
      <c r="J23" s="6">
        <v>126</v>
      </c>
      <c r="K23" s="5" t="s">
        <v>45</v>
      </c>
      <c r="L23" s="5" t="s">
        <v>46</v>
      </c>
      <c r="M23" s="6">
        <v>189</v>
      </c>
      <c r="N23" s="6">
        <v>0</v>
      </c>
    </row>
    <row r="24" spans="1:14" ht="11.65" customHeight="1" x14ac:dyDescent="0.25">
      <c r="A24" s="5" t="s">
        <v>47</v>
      </c>
      <c r="B24" s="6">
        <v>505</v>
      </c>
      <c r="C24" s="6">
        <v>1272</v>
      </c>
      <c r="D24" s="6">
        <v>1278</v>
      </c>
      <c r="E24" s="6">
        <v>1278</v>
      </c>
      <c r="F24" s="7" t="s">
        <v>48</v>
      </c>
      <c r="G24" s="6">
        <v>1438</v>
      </c>
      <c r="H24" s="5" t="s">
        <v>49</v>
      </c>
      <c r="I24" s="6">
        <v>159</v>
      </c>
      <c r="J24" s="6">
        <v>106</v>
      </c>
      <c r="K24" s="5" t="s">
        <v>50</v>
      </c>
      <c r="L24" s="5" t="s">
        <v>51</v>
      </c>
      <c r="M24" s="6">
        <v>159</v>
      </c>
      <c r="N24" s="6">
        <v>0</v>
      </c>
    </row>
    <row r="25" spans="1:14" ht="11.85" customHeight="1" x14ac:dyDescent="0.25">
      <c r="A25" s="5" t="s">
        <v>52</v>
      </c>
      <c r="B25" s="6">
        <v>484</v>
      </c>
      <c r="C25" s="6">
        <v>1272</v>
      </c>
      <c r="D25" s="6">
        <v>1278</v>
      </c>
      <c r="E25" s="6">
        <v>1278</v>
      </c>
      <c r="F25" s="7" t="s">
        <v>53</v>
      </c>
      <c r="G25" s="6">
        <v>1378</v>
      </c>
      <c r="H25" s="5" t="s">
        <v>54</v>
      </c>
      <c r="I25" s="6">
        <v>99</v>
      </c>
      <c r="J25" s="6">
        <v>66</v>
      </c>
      <c r="K25" s="5" t="s">
        <v>55</v>
      </c>
      <c r="L25" s="5" t="s">
        <v>56</v>
      </c>
      <c r="M25" s="6">
        <v>99</v>
      </c>
      <c r="N25" s="6">
        <v>0</v>
      </c>
    </row>
    <row r="26" spans="1:14" ht="11.85" customHeight="1" x14ac:dyDescent="0.25">
      <c r="A26" s="5" t="s">
        <v>57</v>
      </c>
      <c r="B26" s="6">
        <v>520</v>
      </c>
      <c r="C26" s="6">
        <v>1272</v>
      </c>
      <c r="D26" s="6">
        <v>1278</v>
      </c>
      <c r="E26" s="6">
        <v>1278</v>
      </c>
      <c r="F26" s="7" t="s">
        <v>58</v>
      </c>
      <c r="G26" s="6">
        <v>1481</v>
      </c>
      <c r="H26" s="5" t="s">
        <v>59</v>
      </c>
      <c r="I26" s="6">
        <v>202</v>
      </c>
      <c r="J26" s="6">
        <v>135</v>
      </c>
      <c r="K26" s="5" t="s">
        <v>60</v>
      </c>
      <c r="L26" s="5" t="s">
        <v>61</v>
      </c>
      <c r="M26" s="6">
        <v>202</v>
      </c>
      <c r="N26" s="6">
        <v>0</v>
      </c>
    </row>
    <row r="27" spans="1:14" ht="11.85" customHeight="1" x14ac:dyDescent="0.25">
      <c r="A27" s="5" t="s">
        <v>62</v>
      </c>
      <c r="B27" s="6">
        <v>577</v>
      </c>
      <c r="C27" s="6">
        <v>1272</v>
      </c>
      <c r="D27" s="6">
        <v>1277</v>
      </c>
      <c r="E27" s="6">
        <v>1277</v>
      </c>
      <c r="F27" s="7" t="s">
        <v>63</v>
      </c>
      <c r="G27" s="6">
        <v>1641</v>
      </c>
      <c r="H27" s="5" t="s">
        <v>64</v>
      </c>
      <c r="I27" s="6">
        <v>363</v>
      </c>
      <c r="J27" s="6">
        <v>242</v>
      </c>
      <c r="K27" s="5" t="s">
        <v>65</v>
      </c>
      <c r="L27" s="5" t="s">
        <v>66</v>
      </c>
      <c r="M27" s="6">
        <v>363</v>
      </c>
      <c r="N27" s="6">
        <v>0</v>
      </c>
    </row>
    <row r="28" spans="1:14" ht="11.65" customHeight="1" x14ac:dyDescent="0.25">
      <c r="A28" s="5" t="s">
        <v>67</v>
      </c>
      <c r="B28" s="6">
        <v>551</v>
      </c>
      <c r="C28" s="6">
        <v>1272</v>
      </c>
      <c r="D28" s="6">
        <v>1277</v>
      </c>
      <c r="E28" s="6">
        <v>1277</v>
      </c>
      <c r="F28" s="7" t="s">
        <v>68</v>
      </c>
      <c r="G28" s="6">
        <v>1568</v>
      </c>
      <c r="H28" s="5" t="s">
        <v>69</v>
      </c>
      <c r="I28" s="6">
        <v>290</v>
      </c>
      <c r="J28" s="6">
        <v>193</v>
      </c>
      <c r="K28" s="5" t="s">
        <v>70</v>
      </c>
      <c r="L28" s="5" t="s">
        <v>71</v>
      </c>
      <c r="M28" s="6">
        <v>290</v>
      </c>
      <c r="N28" s="6">
        <v>0</v>
      </c>
    </row>
    <row r="29" spans="1:14" ht="11.85" customHeight="1" x14ac:dyDescent="0.25">
      <c r="A29" s="5" t="s">
        <v>72</v>
      </c>
      <c r="B29" s="6">
        <v>335</v>
      </c>
      <c r="C29" s="6">
        <v>789</v>
      </c>
      <c r="D29" s="6">
        <v>791</v>
      </c>
      <c r="E29" s="6">
        <v>791</v>
      </c>
      <c r="F29" s="7" t="s">
        <v>73</v>
      </c>
      <c r="G29" s="6">
        <v>953</v>
      </c>
      <c r="H29" s="5" t="s">
        <v>74</v>
      </c>
      <c r="I29" s="6">
        <v>161</v>
      </c>
      <c r="J29" s="6">
        <v>107</v>
      </c>
      <c r="K29" s="5" t="s">
        <v>75</v>
      </c>
      <c r="L29" s="5" t="s">
        <v>76</v>
      </c>
      <c r="M29" s="6">
        <v>161</v>
      </c>
      <c r="N29" s="6">
        <v>0</v>
      </c>
    </row>
    <row r="30" spans="1:14" ht="11.65" customHeight="1" x14ac:dyDescent="0.25">
      <c r="A30" s="8"/>
      <c r="B30" s="8"/>
      <c r="C30" s="8"/>
      <c r="D30" s="8"/>
      <c r="E30" s="8"/>
      <c r="F30" s="8"/>
      <c r="G30" s="9" t="s">
        <v>77</v>
      </c>
      <c r="H30" s="10">
        <v>0</v>
      </c>
      <c r="I30" s="10">
        <v>1675</v>
      </c>
      <c r="J30" s="10">
        <v>1117</v>
      </c>
      <c r="K30" s="10">
        <v>0</v>
      </c>
      <c r="L30" s="10">
        <v>0</v>
      </c>
      <c r="M30" s="10">
        <v>1675</v>
      </c>
      <c r="N30" s="10">
        <v>0</v>
      </c>
    </row>
    <row r="31" spans="1:14" ht="11.85" customHeight="1" x14ac:dyDescent="0.25">
      <c r="A31" s="11" t="s">
        <v>78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</row>
    <row r="32" spans="1:14" ht="11.85" customHeight="1" x14ac:dyDescent="0.25">
      <c r="A32" s="5" t="s">
        <v>79</v>
      </c>
      <c r="B32" s="6">
        <v>462</v>
      </c>
      <c r="C32" s="6">
        <v>937</v>
      </c>
      <c r="D32" s="6">
        <v>937</v>
      </c>
      <c r="E32" s="6">
        <v>937</v>
      </c>
      <c r="F32" s="7" t="s">
        <v>80</v>
      </c>
      <c r="G32" s="6">
        <v>1026</v>
      </c>
      <c r="H32" s="5" t="s">
        <v>81</v>
      </c>
      <c r="I32" s="6">
        <v>88</v>
      </c>
      <c r="J32" s="6">
        <v>59</v>
      </c>
      <c r="K32" s="5" t="s">
        <v>82</v>
      </c>
      <c r="L32" s="5" t="s">
        <v>83</v>
      </c>
      <c r="M32" s="6">
        <v>88</v>
      </c>
      <c r="N32" s="6">
        <v>0</v>
      </c>
    </row>
    <row r="33" spans="1:14" ht="11.85" customHeight="1" x14ac:dyDescent="0.25">
      <c r="A33" s="5" t="s">
        <v>84</v>
      </c>
      <c r="B33" s="6">
        <v>436</v>
      </c>
      <c r="C33" s="6">
        <v>937</v>
      </c>
      <c r="D33" s="6">
        <v>937</v>
      </c>
      <c r="E33" s="6">
        <v>937</v>
      </c>
      <c r="F33" s="7" t="s">
        <v>85</v>
      </c>
      <c r="G33" s="6">
        <v>968</v>
      </c>
      <c r="H33" s="5" t="s">
        <v>86</v>
      </c>
      <c r="I33" s="6">
        <v>30</v>
      </c>
      <c r="J33" s="6">
        <v>20</v>
      </c>
      <c r="K33" s="5" t="s">
        <v>87</v>
      </c>
      <c r="L33" s="5" t="s">
        <v>88</v>
      </c>
      <c r="M33" s="6">
        <v>30</v>
      </c>
      <c r="N33" s="6">
        <v>0</v>
      </c>
    </row>
    <row r="34" spans="1:14" ht="11.85" customHeight="1" x14ac:dyDescent="0.25">
      <c r="A34" s="5" t="s">
        <v>89</v>
      </c>
      <c r="B34" s="6">
        <v>462</v>
      </c>
      <c r="C34" s="6">
        <v>937</v>
      </c>
      <c r="D34" s="6">
        <v>937</v>
      </c>
      <c r="E34" s="6">
        <v>937</v>
      </c>
      <c r="F34" s="7" t="s">
        <v>90</v>
      </c>
      <c r="G34" s="6">
        <v>1026</v>
      </c>
      <c r="H34" s="5" t="s">
        <v>91</v>
      </c>
      <c r="I34" s="6">
        <v>89</v>
      </c>
      <c r="J34" s="6">
        <v>59</v>
      </c>
      <c r="K34" s="5" t="s">
        <v>92</v>
      </c>
      <c r="L34" s="5" t="s">
        <v>93</v>
      </c>
      <c r="M34" s="6">
        <v>89</v>
      </c>
      <c r="N34" s="6">
        <v>0</v>
      </c>
    </row>
    <row r="35" spans="1:14" ht="11.65" customHeight="1" x14ac:dyDescent="0.25">
      <c r="A35" s="5" t="s">
        <v>94</v>
      </c>
      <c r="B35" s="6">
        <v>453</v>
      </c>
      <c r="C35" s="6">
        <v>937</v>
      </c>
      <c r="D35" s="6">
        <v>937</v>
      </c>
      <c r="E35" s="6">
        <v>937</v>
      </c>
      <c r="F35" s="7" t="s">
        <v>95</v>
      </c>
      <c r="G35" s="6">
        <v>1005</v>
      </c>
      <c r="H35" s="5" t="s">
        <v>96</v>
      </c>
      <c r="I35" s="6">
        <v>68</v>
      </c>
      <c r="J35" s="6">
        <v>45</v>
      </c>
      <c r="K35" s="5" t="s">
        <v>97</v>
      </c>
      <c r="L35" s="5" t="s">
        <v>98</v>
      </c>
      <c r="M35" s="6">
        <v>68</v>
      </c>
      <c r="N35" s="6">
        <v>0</v>
      </c>
    </row>
    <row r="36" spans="1:14" ht="11.65" customHeight="1" x14ac:dyDescent="0.25">
      <c r="A36" s="5" t="s">
        <v>99</v>
      </c>
      <c r="B36" s="6">
        <v>481</v>
      </c>
      <c r="C36" s="6">
        <v>937</v>
      </c>
      <c r="D36" s="6">
        <v>937</v>
      </c>
      <c r="E36" s="6">
        <v>937</v>
      </c>
      <c r="F36" s="7" t="s">
        <v>100</v>
      </c>
      <c r="G36" s="6">
        <v>1069</v>
      </c>
      <c r="H36" s="5" t="s">
        <v>101</v>
      </c>
      <c r="I36" s="6">
        <v>132</v>
      </c>
      <c r="J36" s="6">
        <v>88</v>
      </c>
      <c r="K36" s="5" t="s">
        <v>102</v>
      </c>
      <c r="L36" s="5" t="s">
        <v>103</v>
      </c>
      <c r="M36" s="6">
        <v>132</v>
      </c>
      <c r="N36" s="6">
        <v>0</v>
      </c>
    </row>
    <row r="37" spans="1:14" ht="12.2" customHeight="1" x14ac:dyDescent="0.25">
      <c r="A37" s="5" t="s">
        <v>104</v>
      </c>
      <c r="B37" s="6">
        <v>528</v>
      </c>
      <c r="C37" s="6">
        <v>1090</v>
      </c>
      <c r="D37" s="6">
        <v>1090</v>
      </c>
      <c r="E37" s="6">
        <v>1090</v>
      </c>
      <c r="F37" s="7" t="s">
        <v>105</v>
      </c>
      <c r="G37" s="6">
        <v>1173</v>
      </c>
      <c r="H37" s="5" t="s">
        <v>106</v>
      </c>
      <c r="I37" s="6">
        <v>82</v>
      </c>
      <c r="J37" s="6">
        <v>54</v>
      </c>
      <c r="K37" s="5" t="s">
        <v>107</v>
      </c>
      <c r="L37" s="5" t="s">
        <v>108</v>
      </c>
      <c r="M37" s="6">
        <v>82</v>
      </c>
      <c r="N37" s="6">
        <v>0</v>
      </c>
    </row>
    <row r="38" spans="1:14" ht="11.85" customHeight="1" x14ac:dyDescent="0.25">
      <c r="A38" s="5" t="s">
        <v>109</v>
      </c>
      <c r="B38" s="6">
        <v>544</v>
      </c>
      <c r="C38" s="6">
        <v>1090</v>
      </c>
      <c r="D38" s="6">
        <v>1090</v>
      </c>
      <c r="E38" s="6">
        <v>1090</v>
      </c>
      <c r="F38" s="7" t="s">
        <v>110</v>
      </c>
      <c r="G38" s="6">
        <v>1207</v>
      </c>
      <c r="H38" s="5" t="s">
        <v>111</v>
      </c>
      <c r="I38" s="6">
        <v>116</v>
      </c>
      <c r="J38" s="6">
        <v>77</v>
      </c>
      <c r="K38" s="5" t="s">
        <v>112</v>
      </c>
      <c r="L38" s="5" t="s">
        <v>113</v>
      </c>
      <c r="M38" s="6">
        <v>116</v>
      </c>
      <c r="N38" s="6">
        <v>0</v>
      </c>
    </row>
    <row r="39" spans="1:14" ht="11.65" customHeight="1" x14ac:dyDescent="0.25">
      <c r="A39" s="5" t="s">
        <v>114</v>
      </c>
      <c r="B39" s="6">
        <v>524</v>
      </c>
      <c r="C39" s="6">
        <v>1090</v>
      </c>
      <c r="D39" s="6">
        <v>1090</v>
      </c>
      <c r="E39" s="6">
        <v>1090</v>
      </c>
      <c r="F39" s="7" t="s">
        <v>115</v>
      </c>
      <c r="G39" s="6">
        <v>1164</v>
      </c>
      <c r="H39" s="5" t="s">
        <v>116</v>
      </c>
      <c r="I39" s="6">
        <v>73</v>
      </c>
      <c r="J39" s="6">
        <v>49</v>
      </c>
      <c r="K39" s="5" t="s">
        <v>117</v>
      </c>
      <c r="L39" s="5" t="s">
        <v>118</v>
      </c>
      <c r="M39" s="6">
        <v>73</v>
      </c>
      <c r="N39" s="6">
        <v>0</v>
      </c>
    </row>
    <row r="40" spans="1:14" ht="14.1" customHeight="1" x14ac:dyDescent="0.25">
      <c r="A40" s="5" t="s">
        <v>119</v>
      </c>
      <c r="B40" s="6">
        <v>530</v>
      </c>
      <c r="C40" s="6">
        <v>1090</v>
      </c>
      <c r="D40" s="6">
        <v>1090</v>
      </c>
      <c r="E40" s="6">
        <v>1090</v>
      </c>
      <c r="F40" s="7" t="s">
        <v>120</v>
      </c>
      <c r="G40" s="6">
        <v>1178</v>
      </c>
      <c r="H40" s="5" t="s">
        <v>121</v>
      </c>
      <c r="I40" s="6">
        <v>87</v>
      </c>
      <c r="J40" s="6">
        <v>58</v>
      </c>
      <c r="K40" s="5" t="s">
        <v>122</v>
      </c>
      <c r="L40" s="5" t="s">
        <v>123</v>
      </c>
      <c r="M40" s="6">
        <v>87</v>
      </c>
      <c r="N40" s="6">
        <v>0</v>
      </c>
    </row>
    <row r="44" spans="1:14" x14ac:dyDescent="0.25">
      <c r="A44" s="2"/>
    </row>
    <row r="45" spans="1:14" x14ac:dyDescent="0.25">
      <c r="A45" s="2"/>
    </row>
  </sheetData>
  <pageMargins left="0.440278" right="0.65902799999999995" top="0.61111099999999996" bottom="0.17916699999999999" header="0.25" footer="0.25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6"/>
  <sheetViews>
    <sheetView workbookViewId="0">
      <selection activeCell="A8" sqref="A8:N42"/>
    </sheetView>
  </sheetViews>
  <sheetFormatPr defaultRowHeight="15" x14ac:dyDescent="0.25"/>
  <cols>
    <col min="1" max="1" width="24.28515625" style="4" customWidth="1"/>
    <col min="2" max="2" width="10.28515625" style="4" customWidth="1"/>
    <col min="3" max="3" width="10" style="4" customWidth="1"/>
    <col min="4" max="4" width="10.140625" style="4" customWidth="1"/>
    <col min="5" max="5" width="10.5703125" style="4" customWidth="1"/>
    <col min="6" max="6" width="9.5703125" style="4" customWidth="1"/>
    <col min="7" max="7" width="10.28515625" style="4" customWidth="1"/>
    <col min="8" max="9" width="10.140625" style="4" customWidth="1"/>
    <col min="10" max="10" width="10.5703125" style="4" customWidth="1"/>
    <col min="11" max="11" width="9.7109375" style="4" customWidth="1"/>
    <col min="12" max="12" width="10" style="4" customWidth="1"/>
    <col min="13" max="13" width="10.5703125" style="4" customWidth="1"/>
    <col min="14" max="14" width="8.28515625" style="4" customWidth="1"/>
    <col min="15" max="16384" width="9.140625" style="4"/>
  </cols>
  <sheetData>
    <row r="1" spans="1:14" x14ac:dyDescent="0.25">
      <c r="A1" s="1" t="s">
        <v>124</v>
      </c>
    </row>
    <row r="2" spans="1:14" x14ac:dyDescent="0.25">
      <c r="A2" s="1" t="s">
        <v>125</v>
      </c>
    </row>
    <row r="3" spans="1:14" x14ac:dyDescent="0.25">
      <c r="A3" s="1" t="s">
        <v>126</v>
      </c>
    </row>
    <row r="4" spans="1:14" x14ac:dyDescent="0.25">
      <c r="A4" s="1" t="s">
        <v>127</v>
      </c>
    </row>
    <row r="5" spans="1:14" x14ac:dyDescent="0.25">
      <c r="A5" s="1" t="s">
        <v>128</v>
      </c>
    </row>
    <row r="6" spans="1:14" x14ac:dyDescent="0.25">
      <c r="A6" s="1" t="s">
        <v>129</v>
      </c>
    </row>
    <row r="7" spans="1:14" x14ac:dyDescent="0.25">
      <c r="A7" s="1" t="s">
        <v>130</v>
      </c>
    </row>
    <row r="8" spans="1:14" x14ac:dyDescent="0.25">
      <c r="A8" s="2" t="s">
        <v>131</v>
      </c>
    </row>
    <row r="9" spans="1:14" ht="11.85" customHeight="1" x14ac:dyDescent="0.25">
      <c r="A9" s="5" t="s">
        <v>132</v>
      </c>
      <c r="B9" s="6">
        <v>560</v>
      </c>
      <c r="C9" s="6">
        <v>1090</v>
      </c>
      <c r="D9" s="6">
        <v>1090</v>
      </c>
      <c r="E9" s="6">
        <v>1090</v>
      </c>
      <c r="F9" s="7" t="s">
        <v>133</v>
      </c>
      <c r="G9" s="6">
        <v>1242</v>
      </c>
      <c r="H9" s="5" t="s">
        <v>134</v>
      </c>
      <c r="I9" s="6">
        <v>151</v>
      </c>
      <c r="J9" s="6">
        <v>101</v>
      </c>
      <c r="K9" s="5" t="s">
        <v>135</v>
      </c>
      <c r="L9" s="5" t="s">
        <v>136</v>
      </c>
      <c r="M9" s="6">
        <v>151</v>
      </c>
      <c r="N9" s="6">
        <v>0</v>
      </c>
    </row>
    <row r="10" spans="1:14" ht="11.85" customHeight="1" x14ac:dyDescent="0.25">
      <c r="A10" s="5" t="s">
        <v>137</v>
      </c>
      <c r="B10" s="6">
        <v>601</v>
      </c>
      <c r="C10" s="6">
        <v>1090</v>
      </c>
      <c r="D10" s="6">
        <v>1090</v>
      </c>
      <c r="E10" s="6">
        <v>1090</v>
      </c>
      <c r="F10" s="7" t="s">
        <v>138</v>
      </c>
      <c r="G10" s="6">
        <v>1333</v>
      </c>
      <c r="H10" s="5" t="s">
        <v>139</v>
      </c>
      <c r="I10" s="6">
        <v>242</v>
      </c>
      <c r="J10" s="6">
        <v>161</v>
      </c>
      <c r="K10" s="5" t="s">
        <v>140</v>
      </c>
      <c r="L10" s="5" t="s">
        <v>141</v>
      </c>
      <c r="M10" s="6">
        <v>242</v>
      </c>
      <c r="N10" s="6">
        <v>0</v>
      </c>
    </row>
    <row r="11" spans="1:14" ht="11.65" customHeight="1" x14ac:dyDescent="0.25">
      <c r="A11" s="5" t="s">
        <v>142</v>
      </c>
      <c r="B11" s="6">
        <v>597</v>
      </c>
      <c r="C11" s="6">
        <v>1090</v>
      </c>
      <c r="D11" s="6">
        <v>1090</v>
      </c>
      <c r="E11" s="6">
        <v>1090</v>
      </c>
      <c r="F11" s="7" t="s">
        <v>143</v>
      </c>
      <c r="G11" s="6">
        <v>1326</v>
      </c>
      <c r="H11" s="5" t="s">
        <v>144</v>
      </c>
      <c r="I11" s="6">
        <v>235</v>
      </c>
      <c r="J11" s="6">
        <v>156</v>
      </c>
      <c r="K11" s="5" t="s">
        <v>145</v>
      </c>
      <c r="L11" s="5" t="s">
        <v>146</v>
      </c>
      <c r="M11" s="6">
        <v>235</v>
      </c>
      <c r="N11" s="6">
        <v>0</v>
      </c>
    </row>
    <row r="12" spans="1:14" ht="11.85" customHeight="1" x14ac:dyDescent="0.25">
      <c r="A12" s="5" t="s">
        <v>147</v>
      </c>
      <c r="B12" s="6">
        <v>592</v>
      </c>
      <c r="C12" s="6">
        <v>1090</v>
      </c>
      <c r="D12" s="6">
        <v>1090</v>
      </c>
      <c r="E12" s="6">
        <v>1090</v>
      </c>
      <c r="F12" s="7" t="s">
        <v>148</v>
      </c>
      <c r="G12" s="6">
        <v>1315</v>
      </c>
      <c r="H12" s="5" t="s">
        <v>149</v>
      </c>
      <c r="I12" s="6">
        <v>224</v>
      </c>
      <c r="J12" s="6">
        <v>149</v>
      </c>
      <c r="K12" s="5" t="s">
        <v>150</v>
      </c>
      <c r="L12" s="5" t="s">
        <v>151</v>
      </c>
      <c r="M12" s="6">
        <v>224</v>
      </c>
      <c r="N12" s="6">
        <v>0</v>
      </c>
    </row>
    <row r="13" spans="1:14" ht="11.85" customHeight="1" x14ac:dyDescent="0.25">
      <c r="A13" s="5" t="s">
        <v>152</v>
      </c>
      <c r="B13" s="6">
        <v>608</v>
      </c>
      <c r="C13" s="6">
        <v>1090</v>
      </c>
      <c r="D13" s="6">
        <v>1090</v>
      </c>
      <c r="E13" s="6">
        <v>1090</v>
      </c>
      <c r="F13" s="7" t="s">
        <v>153</v>
      </c>
      <c r="G13" s="6">
        <v>1351</v>
      </c>
      <c r="H13" s="6">
        <v>260</v>
      </c>
      <c r="I13" s="5" t="s">
        <v>154</v>
      </c>
      <c r="J13" s="5" t="s">
        <v>155</v>
      </c>
      <c r="K13" s="5" t="s">
        <v>156</v>
      </c>
      <c r="L13" s="6">
        <v>260</v>
      </c>
      <c r="M13" s="5" t="s">
        <v>157</v>
      </c>
      <c r="N13" s="6">
        <v>0</v>
      </c>
    </row>
    <row r="14" spans="1:14" ht="11.85" customHeight="1" x14ac:dyDescent="0.25">
      <c r="A14" s="5" t="s">
        <v>158</v>
      </c>
      <c r="B14" s="6">
        <v>610</v>
      </c>
      <c r="C14" s="6">
        <v>1090</v>
      </c>
      <c r="D14" s="6">
        <v>1090</v>
      </c>
      <c r="E14" s="6">
        <v>1090</v>
      </c>
      <c r="F14" s="7" t="s">
        <v>159</v>
      </c>
      <c r="G14" s="6">
        <v>1354</v>
      </c>
      <c r="H14" s="6">
        <v>263</v>
      </c>
      <c r="I14" s="5" t="s">
        <v>160</v>
      </c>
      <c r="J14" s="5" t="s">
        <v>161</v>
      </c>
      <c r="K14" s="5" t="s">
        <v>162</v>
      </c>
      <c r="L14" s="6">
        <v>263</v>
      </c>
      <c r="M14" s="5" t="s">
        <v>163</v>
      </c>
      <c r="N14" s="6">
        <v>0</v>
      </c>
    </row>
    <row r="15" spans="1:14" ht="11.65" customHeight="1" x14ac:dyDescent="0.25">
      <c r="A15" s="8"/>
      <c r="B15" s="8"/>
      <c r="C15" s="8"/>
      <c r="D15" s="8"/>
      <c r="E15" s="8"/>
      <c r="F15" s="8"/>
      <c r="G15" s="9" t="s">
        <v>164</v>
      </c>
      <c r="H15" s="10">
        <v>523</v>
      </c>
      <c r="I15" s="10">
        <v>1624</v>
      </c>
      <c r="J15" s="10">
        <v>1083</v>
      </c>
      <c r="K15" s="10">
        <v>0</v>
      </c>
      <c r="L15" s="10">
        <v>523</v>
      </c>
      <c r="M15" s="10">
        <v>1624</v>
      </c>
      <c r="N15" s="10">
        <v>0</v>
      </c>
    </row>
    <row r="16" spans="1:14" ht="11.85" customHeight="1" x14ac:dyDescent="0.25">
      <c r="A16" s="11" t="s">
        <v>165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 ht="12.2" customHeight="1" x14ac:dyDescent="0.25">
      <c r="A17" s="5" t="s">
        <v>166</v>
      </c>
      <c r="B17" s="6">
        <v>7858</v>
      </c>
      <c r="C17" s="6">
        <v>6999</v>
      </c>
      <c r="D17" s="6">
        <v>6999</v>
      </c>
      <c r="E17" s="6">
        <v>6999</v>
      </c>
      <c r="F17" s="7" t="s">
        <v>167</v>
      </c>
      <c r="G17" s="6">
        <v>7714</v>
      </c>
      <c r="H17" s="6">
        <v>714</v>
      </c>
      <c r="I17" s="5" t="s">
        <v>168</v>
      </c>
      <c r="J17" s="5" t="s">
        <v>169</v>
      </c>
      <c r="K17" s="5" t="s">
        <v>170</v>
      </c>
      <c r="L17" s="6">
        <v>714</v>
      </c>
      <c r="M17" s="5" t="s">
        <v>171</v>
      </c>
      <c r="N17" s="6">
        <v>0</v>
      </c>
    </row>
    <row r="18" spans="1:14" ht="11.65" customHeight="1" x14ac:dyDescent="0.25">
      <c r="A18" s="8"/>
      <c r="B18" s="8"/>
      <c r="C18" s="8"/>
      <c r="D18" s="8"/>
      <c r="E18" s="8"/>
      <c r="F18" s="8"/>
      <c r="G18" s="9" t="s">
        <v>172</v>
      </c>
      <c r="H18" s="10">
        <v>714</v>
      </c>
      <c r="I18" s="10">
        <v>0</v>
      </c>
      <c r="J18" s="10">
        <v>0</v>
      </c>
      <c r="K18" s="10">
        <v>0</v>
      </c>
      <c r="L18" s="10">
        <v>714</v>
      </c>
      <c r="M18" s="10">
        <v>0</v>
      </c>
      <c r="N18" s="10">
        <v>0</v>
      </c>
    </row>
    <row r="19" spans="1:14" ht="11.65" customHeight="1" x14ac:dyDescent="0.25">
      <c r="A19" s="11" t="s">
        <v>173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</row>
    <row r="20" spans="1:14" ht="12.2" customHeight="1" x14ac:dyDescent="0.25">
      <c r="A20" s="5" t="s">
        <v>174</v>
      </c>
      <c r="B20" s="6">
        <v>7172</v>
      </c>
      <c r="C20" s="6">
        <v>4999</v>
      </c>
      <c r="D20" s="6">
        <v>4999</v>
      </c>
      <c r="E20" s="6">
        <v>4999</v>
      </c>
      <c r="F20" s="7" t="s">
        <v>175</v>
      </c>
      <c r="G20" s="6">
        <v>6142</v>
      </c>
      <c r="H20" s="6">
        <v>1142</v>
      </c>
      <c r="I20" s="5" t="s">
        <v>176</v>
      </c>
      <c r="J20" s="5" t="s">
        <v>177</v>
      </c>
      <c r="K20" s="5" t="s">
        <v>178</v>
      </c>
      <c r="L20" s="6">
        <v>1142</v>
      </c>
      <c r="M20" s="5" t="s">
        <v>179</v>
      </c>
      <c r="N20" s="6">
        <v>0</v>
      </c>
    </row>
    <row r="21" spans="1:14" ht="11.65" customHeight="1" x14ac:dyDescent="0.25">
      <c r="A21" s="8"/>
      <c r="B21" s="8"/>
      <c r="C21" s="8"/>
      <c r="D21" s="8"/>
      <c r="E21" s="8"/>
      <c r="F21" s="8"/>
      <c r="G21" s="9" t="s">
        <v>180</v>
      </c>
      <c r="H21" s="10">
        <v>1142</v>
      </c>
      <c r="I21" s="10">
        <v>0</v>
      </c>
      <c r="J21" s="10">
        <v>0</v>
      </c>
      <c r="K21" s="10">
        <v>0</v>
      </c>
      <c r="L21" s="10">
        <v>1142</v>
      </c>
      <c r="M21" s="10">
        <v>0</v>
      </c>
      <c r="N21" s="10">
        <v>0</v>
      </c>
    </row>
    <row r="22" spans="1:14" ht="11.85" customHeight="1" x14ac:dyDescent="0.25">
      <c r="A22" s="11" t="s">
        <v>181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</row>
    <row r="23" spans="1:14" ht="11.65" customHeight="1" x14ac:dyDescent="0.25">
      <c r="A23" s="5" t="s">
        <v>182</v>
      </c>
      <c r="B23" s="6">
        <v>360</v>
      </c>
      <c r="C23" s="6">
        <v>500</v>
      </c>
      <c r="D23" s="6">
        <v>500</v>
      </c>
      <c r="E23" s="6">
        <v>500</v>
      </c>
      <c r="F23" s="7" t="s">
        <v>183</v>
      </c>
      <c r="G23" s="6">
        <v>484</v>
      </c>
      <c r="H23" s="5" t="s">
        <v>184</v>
      </c>
      <c r="I23" s="6">
        <v>0</v>
      </c>
      <c r="J23" s="6">
        <v>0</v>
      </c>
      <c r="K23" s="5" t="s">
        <v>185</v>
      </c>
      <c r="L23" s="5" t="s">
        <v>186</v>
      </c>
      <c r="M23" s="6">
        <v>0</v>
      </c>
      <c r="N23" s="6">
        <v>15</v>
      </c>
    </row>
    <row r="24" spans="1:14" ht="11.85" customHeight="1" x14ac:dyDescent="0.25">
      <c r="A24" s="5" t="s">
        <v>187</v>
      </c>
      <c r="B24" s="6">
        <v>355</v>
      </c>
      <c r="C24" s="6">
        <v>499</v>
      </c>
      <c r="D24" s="6">
        <v>499</v>
      </c>
      <c r="E24" s="6">
        <v>499</v>
      </c>
      <c r="F24" s="7" t="s">
        <v>188</v>
      </c>
      <c r="G24" s="6">
        <v>479</v>
      </c>
      <c r="H24" s="5" t="s">
        <v>189</v>
      </c>
      <c r="I24" s="6">
        <v>0</v>
      </c>
      <c r="J24" s="6">
        <v>0</v>
      </c>
      <c r="K24" s="5" t="s">
        <v>190</v>
      </c>
      <c r="L24" s="5" t="s">
        <v>191</v>
      </c>
      <c r="M24" s="6">
        <v>0</v>
      </c>
      <c r="N24" s="6">
        <v>20</v>
      </c>
    </row>
    <row r="25" spans="1:14" ht="11.85" customHeight="1" x14ac:dyDescent="0.25">
      <c r="A25" s="5" t="s">
        <v>192</v>
      </c>
      <c r="B25" s="6">
        <v>353</v>
      </c>
      <c r="C25" s="6">
        <v>500</v>
      </c>
      <c r="D25" s="6">
        <v>500</v>
      </c>
      <c r="E25" s="6">
        <v>500</v>
      </c>
      <c r="F25" s="7" t="s">
        <v>193</v>
      </c>
      <c r="G25" s="6">
        <v>476</v>
      </c>
      <c r="H25" s="5" t="s">
        <v>194</v>
      </c>
      <c r="I25" s="6">
        <v>0</v>
      </c>
      <c r="J25" s="6">
        <v>0</v>
      </c>
      <c r="K25" s="5" t="s">
        <v>195</v>
      </c>
      <c r="L25" s="5" t="s">
        <v>196</v>
      </c>
      <c r="M25" s="6">
        <v>0</v>
      </c>
      <c r="N25" s="6">
        <v>23</v>
      </c>
    </row>
    <row r="26" spans="1:14" ht="11.85" customHeight="1" x14ac:dyDescent="0.25">
      <c r="A26" s="5" t="s">
        <v>197</v>
      </c>
      <c r="B26" s="6">
        <v>340</v>
      </c>
      <c r="C26" s="6">
        <v>500</v>
      </c>
      <c r="D26" s="6">
        <v>500</v>
      </c>
      <c r="E26" s="6">
        <v>500</v>
      </c>
      <c r="F26" s="7" t="s">
        <v>198</v>
      </c>
      <c r="G26" s="6">
        <v>458</v>
      </c>
      <c r="H26" s="5" t="s">
        <v>199</v>
      </c>
      <c r="I26" s="6">
        <v>0</v>
      </c>
      <c r="J26" s="6">
        <v>0</v>
      </c>
      <c r="K26" s="5" t="s">
        <v>200</v>
      </c>
      <c r="L26" s="5" t="s">
        <v>201</v>
      </c>
      <c r="M26" s="6">
        <v>0</v>
      </c>
      <c r="N26" s="6">
        <v>41</v>
      </c>
    </row>
    <row r="27" spans="1:14" ht="11.85" customHeight="1" x14ac:dyDescent="0.25">
      <c r="A27" s="5" t="s">
        <v>202</v>
      </c>
      <c r="B27" s="6">
        <v>348</v>
      </c>
      <c r="C27" s="6">
        <v>499</v>
      </c>
      <c r="D27" s="6">
        <v>499</v>
      </c>
      <c r="E27" s="6">
        <v>499</v>
      </c>
      <c r="F27" s="7" t="s">
        <v>203</v>
      </c>
      <c r="G27" s="6">
        <v>469</v>
      </c>
      <c r="H27" s="5" t="s">
        <v>204</v>
      </c>
      <c r="I27" s="6">
        <v>0</v>
      </c>
      <c r="J27" s="6">
        <v>0</v>
      </c>
      <c r="K27" s="5" t="s">
        <v>205</v>
      </c>
      <c r="L27" s="5" t="s">
        <v>206</v>
      </c>
      <c r="M27" s="6">
        <v>0</v>
      </c>
      <c r="N27" s="6">
        <v>30</v>
      </c>
    </row>
    <row r="28" spans="1:14" ht="11.65" customHeight="1" x14ac:dyDescent="0.25">
      <c r="A28" s="5" t="s">
        <v>207</v>
      </c>
      <c r="B28" s="6">
        <v>604</v>
      </c>
      <c r="C28" s="6">
        <v>909</v>
      </c>
      <c r="D28" s="6">
        <v>909</v>
      </c>
      <c r="E28" s="6">
        <v>909</v>
      </c>
      <c r="F28" s="7" t="s">
        <v>208</v>
      </c>
      <c r="G28" s="6">
        <v>813</v>
      </c>
      <c r="H28" s="5" t="s">
        <v>209</v>
      </c>
      <c r="I28" s="6">
        <v>0</v>
      </c>
      <c r="J28" s="6">
        <v>0</v>
      </c>
      <c r="K28" s="5" t="s">
        <v>210</v>
      </c>
      <c r="L28" s="5" t="s">
        <v>211</v>
      </c>
      <c r="M28" s="6">
        <v>0</v>
      </c>
      <c r="N28" s="6">
        <v>95</v>
      </c>
    </row>
    <row r="29" spans="1:14" ht="11.85" customHeight="1" x14ac:dyDescent="0.25">
      <c r="A29" s="5" t="s">
        <v>212</v>
      </c>
      <c r="B29" s="6">
        <v>636</v>
      </c>
      <c r="C29" s="6">
        <v>909</v>
      </c>
      <c r="D29" s="6">
        <v>909</v>
      </c>
      <c r="E29" s="6">
        <v>909</v>
      </c>
      <c r="F29" s="7" t="s">
        <v>213</v>
      </c>
      <c r="G29" s="6">
        <v>857</v>
      </c>
      <c r="H29" s="5" t="s">
        <v>214</v>
      </c>
      <c r="I29" s="6">
        <v>0</v>
      </c>
      <c r="J29" s="6">
        <v>0</v>
      </c>
      <c r="K29" s="5" t="s">
        <v>215</v>
      </c>
      <c r="L29" s="5" t="s">
        <v>216</v>
      </c>
      <c r="M29" s="6">
        <v>0</v>
      </c>
      <c r="N29" s="6">
        <v>52</v>
      </c>
    </row>
    <row r="30" spans="1:14" ht="11.85" customHeight="1" x14ac:dyDescent="0.25">
      <c r="A30" s="5" t="s">
        <v>217</v>
      </c>
      <c r="B30" s="6">
        <v>608</v>
      </c>
      <c r="C30" s="6">
        <v>909</v>
      </c>
      <c r="D30" s="6">
        <v>909</v>
      </c>
      <c r="E30" s="6">
        <v>909</v>
      </c>
      <c r="F30" s="7" t="s">
        <v>218</v>
      </c>
      <c r="G30" s="6">
        <v>818</v>
      </c>
      <c r="H30" s="5" t="s">
        <v>219</v>
      </c>
      <c r="I30" s="6">
        <v>0</v>
      </c>
      <c r="J30" s="6">
        <v>0</v>
      </c>
      <c r="K30" s="5" t="s">
        <v>220</v>
      </c>
      <c r="L30" s="5" t="s">
        <v>221</v>
      </c>
      <c r="M30" s="6">
        <v>0</v>
      </c>
      <c r="N30" s="6">
        <v>90</v>
      </c>
    </row>
    <row r="31" spans="1:14" ht="11.85" customHeight="1" x14ac:dyDescent="0.25">
      <c r="A31" s="5" t="s">
        <v>222</v>
      </c>
      <c r="B31" s="6">
        <v>576</v>
      </c>
      <c r="C31" s="6">
        <v>909</v>
      </c>
      <c r="D31" s="6">
        <v>909</v>
      </c>
      <c r="E31" s="6">
        <v>909</v>
      </c>
      <c r="F31" s="7" t="s">
        <v>223</v>
      </c>
      <c r="G31" s="6">
        <v>775</v>
      </c>
      <c r="H31" s="5" t="s">
        <v>224</v>
      </c>
      <c r="I31" s="6">
        <v>0</v>
      </c>
      <c r="J31" s="6">
        <v>0</v>
      </c>
      <c r="K31" s="5" t="s">
        <v>225</v>
      </c>
      <c r="L31" s="5" t="s">
        <v>226</v>
      </c>
      <c r="M31" s="6">
        <v>0</v>
      </c>
      <c r="N31" s="6">
        <v>133</v>
      </c>
    </row>
    <row r="32" spans="1:14" ht="11.85" customHeight="1" x14ac:dyDescent="0.25">
      <c r="A32" s="5" t="s">
        <v>227</v>
      </c>
      <c r="B32" s="6">
        <v>628</v>
      </c>
      <c r="C32" s="6">
        <v>909</v>
      </c>
      <c r="D32" s="6">
        <v>909</v>
      </c>
      <c r="E32" s="6">
        <v>909</v>
      </c>
      <c r="F32" s="7" t="s">
        <v>228</v>
      </c>
      <c r="G32" s="6">
        <v>845</v>
      </c>
      <c r="H32" s="5" t="s">
        <v>229</v>
      </c>
      <c r="I32" s="6">
        <v>0</v>
      </c>
      <c r="J32" s="6">
        <v>0</v>
      </c>
      <c r="K32" s="5" t="s">
        <v>230</v>
      </c>
      <c r="L32" s="5" t="s">
        <v>231</v>
      </c>
      <c r="M32" s="6">
        <v>0</v>
      </c>
      <c r="N32" s="6">
        <v>63</v>
      </c>
    </row>
    <row r="33" spans="1:14" ht="11.65" customHeight="1" x14ac:dyDescent="0.25">
      <c r="A33" s="5" t="s">
        <v>232</v>
      </c>
      <c r="B33" s="6">
        <v>776</v>
      </c>
      <c r="C33" s="6">
        <v>909</v>
      </c>
      <c r="D33" s="6">
        <v>909</v>
      </c>
      <c r="E33" s="6">
        <v>909</v>
      </c>
      <c r="F33" s="7" t="s">
        <v>233</v>
      </c>
      <c r="G33" s="6">
        <v>1044</v>
      </c>
      <c r="H33" s="5" t="s">
        <v>234</v>
      </c>
      <c r="I33" s="6">
        <v>135</v>
      </c>
      <c r="J33" s="6">
        <v>90</v>
      </c>
      <c r="K33" s="5" t="s">
        <v>235</v>
      </c>
      <c r="L33" s="5" t="s">
        <v>236</v>
      </c>
      <c r="M33" s="6">
        <v>135</v>
      </c>
      <c r="N33" s="6">
        <v>0</v>
      </c>
    </row>
    <row r="34" spans="1:14" ht="11.85" customHeight="1" x14ac:dyDescent="0.25">
      <c r="A34" s="5" t="s">
        <v>237</v>
      </c>
      <c r="B34" s="6">
        <v>735</v>
      </c>
      <c r="C34" s="6">
        <v>909</v>
      </c>
      <c r="D34" s="6">
        <v>909</v>
      </c>
      <c r="E34" s="6">
        <v>909</v>
      </c>
      <c r="F34" s="7" t="s">
        <v>238</v>
      </c>
      <c r="G34" s="6">
        <v>989</v>
      </c>
      <c r="H34" s="5" t="s">
        <v>239</v>
      </c>
      <c r="I34" s="6">
        <v>80</v>
      </c>
      <c r="J34" s="6">
        <v>53</v>
      </c>
      <c r="K34" s="5" t="s">
        <v>240</v>
      </c>
      <c r="L34" s="5" t="s">
        <v>241</v>
      </c>
      <c r="M34" s="6">
        <v>80</v>
      </c>
      <c r="N34" s="6">
        <v>0</v>
      </c>
    </row>
    <row r="35" spans="1:14" ht="11.65" customHeight="1" x14ac:dyDescent="0.25">
      <c r="A35" s="5" t="s">
        <v>242</v>
      </c>
      <c r="B35" s="6">
        <v>673</v>
      </c>
      <c r="C35" s="6">
        <v>909</v>
      </c>
      <c r="D35" s="6">
        <v>909</v>
      </c>
      <c r="E35" s="6">
        <v>909</v>
      </c>
      <c r="F35" s="7" t="s">
        <v>243</v>
      </c>
      <c r="G35" s="6">
        <v>906</v>
      </c>
      <c r="H35" s="5" t="s">
        <v>244</v>
      </c>
      <c r="I35" s="6">
        <v>0</v>
      </c>
      <c r="J35" s="6">
        <v>0</v>
      </c>
      <c r="K35" s="5" t="s">
        <v>245</v>
      </c>
      <c r="L35" s="5" t="s">
        <v>246</v>
      </c>
      <c r="M35" s="6">
        <v>0</v>
      </c>
      <c r="N35" s="6">
        <v>2</v>
      </c>
    </row>
    <row r="36" spans="1:14" ht="11.85" customHeight="1" x14ac:dyDescent="0.25">
      <c r="A36" s="5" t="s">
        <v>247</v>
      </c>
      <c r="B36" s="6">
        <v>742</v>
      </c>
      <c r="C36" s="6">
        <v>909</v>
      </c>
      <c r="D36" s="6">
        <v>909</v>
      </c>
      <c r="E36" s="6">
        <v>909</v>
      </c>
      <c r="F36" s="7" t="s">
        <v>248</v>
      </c>
      <c r="G36" s="6">
        <v>999</v>
      </c>
      <c r="H36" s="6">
        <v>90</v>
      </c>
      <c r="I36" s="5" t="s">
        <v>249</v>
      </c>
      <c r="J36" s="5" t="s">
        <v>250</v>
      </c>
      <c r="K36" s="5" t="s">
        <v>251</v>
      </c>
      <c r="L36" s="6">
        <v>90</v>
      </c>
      <c r="M36" s="5" t="s">
        <v>252</v>
      </c>
      <c r="N36" s="6">
        <v>0</v>
      </c>
    </row>
    <row r="37" spans="1:14" ht="11.85" customHeight="1" x14ac:dyDescent="0.25">
      <c r="A37" s="5" t="s">
        <v>253</v>
      </c>
      <c r="B37" s="6">
        <v>756</v>
      </c>
      <c r="C37" s="6">
        <v>909</v>
      </c>
      <c r="D37" s="6">
        <v>909</v>
      </c>
      <c r="E37" s="6">
        <v>909</v>
      </c>
      <c r="F37" s="7" t="s">
        <v>254</v>
      </c>
      <c r="G37" s="6">
        <v>1018</v>
      </c>
      <c r="H37" s="6">
        <v>109</v>
      </c>
      <c r="I37" s="5" t="s">
        <v>255</v>
      </c>
      <c r="J37" s="5" t="s">
        <v>256</v>
      </c>
      <c r="K37" s="5" t="s">
        <v>257</v>
      </c>
      <c r="L37" s="6">
        <v>109</v>
      </c>
      <c r="M37" s="5" t="s">
        <v>258</v>
      </c>
      <c r="N37" s="6">
        <v>0</v>
      </c>
    </row>
    <row r="38" spans="1:14" ht="11.85" customHeight="1" x14ac:dyDescent="0.25">
      <c r="A38" s="5" t="s">
        <v>259</v>
      </c>
      <c r="B38" s="6">
        <v>1653</v>
      </c>
      <c r="C38" s="6">
        <v>1999</v>
      </c>
      <c r="D38" s="6">
        <v>1999</v>
      </c>
      <c r="E38" s="6">
        <v>1999</v>
      </c>
      <c r="F38" s="7" t="s">
        <v>260</v>
      </c>
      <c r="G38" s="6">
        <v>2225</v>
      </c>
      <c r="H38" s="6">
        <v>225</v>
      </c>
      <c r="I38" s="5" t="s">
        <v>261</v>
      </c>
      <c r="J38" s="5" t="s">
        <v>262</v>
      </c>
      <c r="K38" s="5" t="s">
        <v>263</v>
      </c>
      <c r="L38" s="6">
        <v>225</v>
      </c>
      <c r="M38" s="5" t="s">
        <v>264</v>
      </c>
      <c r="N38" s="6">
        <v>0</v>
      </c>
    </row>
    <row r="39" spans="1:14" ht="12.2" customHeight="1" x14ac:dyDescent="0.25">
      <c r="A39" s="8"/>
      <c r="B39" s="8"/>
      <c r="C39" s="8"/>
      <c r="D39" s="8"/>
      <c r="E39" s="8"/>
      <c r="F39" s="8"/>
      <c r="G39" s="9" t="s">
        <v>265</v>
      </c>
      <c r="H39" s="10">
        <v>425</v>
      </c>
      <c r="I39" s="10">
        <v>216</v>
      </c>
      <c r="J39" s="10">
        <v>144</v>
      </c>
      <c r="K39" s="10">
        <v>0</v>
      </c>
      <c r="L39" s="10">
        <v>425</v>
      </c>
      <c r="M39" s="10">
        <v>216</v>
      </c>
      <c r="N39" s="10">
        <v>568</v>
      </c>
    </row>
    <row r="40" spans="1:14" ht="12.4" customHeight="1" x14ac:dyDescent="0.25">
      <c r="A40" s="11" t="s">
        <v>266</v>
      </c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1:14" ht="10.9" customHeight="1" x14ac:dyDescent="0.25">
      <c r="A41" s="5" t="s">
        <v>267</v>
      </c>
      <c r="B41" s="6">
        <v>6810</v>
      </c>
      <c r="C41" s="6">
        <v>7000</v>
      </c>
      <c r="D41" s="6">
        <v>7000</v>
      </c>
      <c r="E41" s="6">
        <v>7000</v>
      </c>
      <c r="F41" s="7" t="s">
        <v>268</v>
      </c>
      <c r="G41" s="6">
        <v>8435</v>
      </c>
      <c r="H41" s="6">
        <v>1435</v>
      </c>
      <c r="I41" s="5" t="s">
        <v>269</v>
      </c>
      <c r="J41" s="5" t="s">
        <v>270</v>
      </c>
      <c r="K41" s="5" t="s">
        <v>271</v>
      </c>
      <c r="L41" s="6">
        <v>1435</v>
      </c>
      <c r="M41" s="5" t="s">
        <v>272</v>
      </c>
      <c r="N41" s="6">
        <v>0</v>
      </c>
    </row>
    <row r="42" spans="1:14" ht="14.1" customHeight="1" x14ac:dyDescent="0.25">
      <c r="A42" s="8"/>
      <c r="B42" s="8"/>
      <c r="C42" s="8"/>
      <c r="D42" s="8"/>
      <c r="E42" s="8"/>
      <c r="F42" s="8"/>
      <c r="G42" s="9" t="s">
        <v>273</v>
      </c>
      <c r="H42" s="10">
        <v>1435</v>
      </c>
      <c r="I42" s="10">
        <v>0</v>
      </c>
      <c r="J42" s="10">
        <v>0</v>
      </c>
      <c r="K42" s="10">
        <v>0</v>
      </c>
      <c r="L42" s="10">
        <v>1435</v>
      </c>
      <c r="M42" s="10">
        <v>0</v>
      </c>
      <c r="N42" s="10">
        <v>0</v>
      </c>
    </row>
    <row r="45" spans="1:14" x14ac:dyDescent="0.25">
      <c r="A45" s="2"/>
    </row>
    <row r="46" spans="1:14" x14ac:dyDescent="0.25">
      <c r="A46" s="2"/>
    </row>
  </sheetData>
  <pageMargins left="0.434722" right="0.66458300000000003" top="0.69444399999999995" bottom="0.43680600000000003" header="0.25" footer="0.25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6"/>
  <sheetViews>
    <sheetView workbookViewId="0">
      <selection activeCell="A8" sqref="A8:N41"/>
    </sheetView>
  </sheetViews>
  <sheetFormatPr defaultRowHeight="15" x14ac:dyDescent="0.25"/>
  <cols>
    <col min="1" max="1" width="24.28515625" style="4" customWidth="1"/>
    <col min="2" max="2" width="10.28515625" style="4" customWidth="1"/>
    <col min="3" max="3" width="10" style="4" customWidth="1"/>
    <col min="4" max="4" width="10.140625" style="4" customWidth="1"/>
    <col min="5" max="5" width="10.5703125" style="4" customWidth="1"/>
    <col min="6" max="6" width="9.5703125" style="4" customWidth="1"/>
    <col min="7" max="7" width="10.7109375" style="4" customWidth="1"/>
    <col min="8" max="10" width="10.140625" style="4" customWidth="1"/>
    <col min="11" max="11" width="10" style="4" customWidth="1"/>
    <col min="12" max="12" width="10.140625" style="4" customWidth="1"/>
    <col min="13" max="13" width="10" style="4" customWidth="1"/>
    <col min="14" max="14" width="8.28515625" style="4" customWidth="1"/>
    <col min="15" max="16384" width="9.140625" style="4"/>
  </cols>
  <sheetData>
    <row r="1" spans="1:14" x14ac:dyDescent="0.25">
      <c r="A1" s="1" t="s">
        <v>274</v>
      </c>
    </row>
    <row r="2" spans="1:14" x14ac:dyDescent="0.25">
      <c r="A2" s="1" t="s">
        <v>275</v>
      </c>
    </row>
    <row r="3" spans="1:14" x14ac:dyDescent="0.25">
      <c r="A3" s="1" t="s">
        <v>276</v>
      </c>
    </row>
    <row r="4" spans="1:14" x14ac:dyDescent="0.25">
      <c r="A4" s="1" t="s">
        <v>277</v>
      </c>
    </row>
    <row r="5" spans="1:14" x14ac:dyDescent="0.25">
      <c r="A5" s="1" t="s">
        <v>278</v>
      </c>
    </row>
    <row r="6" spans="1:14" x14ac:dyDescent="0.25">
      <c r="A6" s="1" t="s">
        <v>279</v>
      </c>
    </row>
    <row r="7" spans="1:14" x14ac:dyDescent="0.25">
      <c r="A7" s="1" t="s">
        <v>280</v>
      </c>
    </row>
    <row r="8" spans="1:14" x14ac:dyDescent="0.25">
      <c r="A8" s="2" t="s">
        <v>281</v>
      </c>
    </row>
    <row r="9" spans="1:14" ht="11.85" customHeight="1" x14ac:dyDescent="0.25">
      <c r="A9" s="5" t="s">
        <v>282</v>
      </c>
      <c r="B9" s="6">
        <v>711</v>
      </c>
      <c r="C9" s="6">
        <v>909</v>
      </c>
      <c r="D9" s="6">
        <v>908</v>
      </c>
      <c r="E9" s="6">
        <v>908</v>
      </c>
      <c r="F9" s="7" t="s">
        <v>283</v>
      </c>
      <c r="G9" s="6">
        <v>828</v>
      </c>
      <c r="H9" s="7" t="s">
        <v>284</v>
      </c>
      <c r="I9" s="6">
        <v>0</v>
      </c>
      <c r="J9" s="6">
        <v>0</v>
      </c>
      <c r="K9" s="5" t="s">
        <v>285</v>
      </c>
      <c r="L9" s="7" t="s">
        <v>286</v>
      </c>
      <c r="M9" s="6">
        <v>0</v>
      </c>
      <c r="N9" s="6">
        <v>80</v>
      </c>
    </row>
    <row r="10" spans="1:14" ht="11.65" customHeight="1" x14ac:dyDescent="0.25">
      <c r="A10" s="5" t="s">
        <v>287</v>
      </c>
      <c r="B10" s="6">
        <v>717</v>
      </c>
      <c r="C10" s="6">
        <v>909</v>
      </c>
      <c r="D10" s="6">
        <v>908</v>
      </c>
      <c r="E10" s="6">
        <v>908</v>
      </c>
      <c r="F10" s="7" t="s">
        <v>288</v>
      </c>
      <c r="G10" s="6">
        <v>834</v>
      </c>
      <c r="H10" s="7" t="s">
        <v>289</v>
      </c>
      <c r="I10" s="6">
        <v>0</v>
      </c>
      <c r="J10" s="6">
        <v>0</v>
      </c>
      <c r="K10" s="5" t="s">
        <v>290</v>
      </c>
      <c r="L10" s="7" t="s">
        <v>291</v>
      </c>
      <c r="M10" s="6">
        <v>0</v>
      </c>
      <c r="N10" s="6">
        <v>73</v>
      </c>
    </row>
    <row r="11" spans="1:14" ht="11.85" customHeight="1" x14ac:dyDescent="0.25">
      <c r="A11" s="5" t="s">
        <v>292</v>
      </c>
      <c r="B11" s="6">
        <v>730</v>
      </c>
      <c r="C11" s="6">
        <v>909</v>
      </c>
      <c r="D11" s="6">
        <v>908</v>
      </c>
      <c r="E11" s="6">
        <v>908</v>
      </c>
      <c r="F11" s="7" t="s">
        <v>293</v>
      </c>
      <c r="G11" s="6">
        <v>850</v>
      </c>
      <c r="H11" s="7" t="s">
        <v>294</v>
      </c>
      <c r="I11" s="6">
        <v>0</v>
      </c>
      <c r="J11" s="6">
        <v>0</v>
      </c>
      <c r="K11" s="5" t="s">
        <v>295</v>
      </c>
      <c r="L11" s="7" t="s">
        <v>296</v>
      </c>
      <c r="M11" s="6">
        <v>0</v>
      </c>
      <c r="N11" s="6">
        <v>57</v>
      </c>
    </row>
    <row r="12" spans="1:14" ht="11.85" customHeight="1" x14ac:dyDescent="0.25">
      <c r="A12" s="5" t="s">
        <v>297</v>
      </c>
      <c r="B12" s="6">
        <v>693</v>
      </c>
      <c r="C12" s="6">
        <v>909</v>
      </c>
      <c r="D12" s="6">
        <v>908</v>
      </c>
      <c r="E12" s="6">
        <v>908</v>
      </c>
      <c r="F12" s="7" t="s">
        <v>298</v>
      </c>
      <c r="G12" s="6">
        <v>806</v>
      </c>
      <c r="H12" s="7" t="s">
        <v>299</v>
      </c>
      <c r="I12" s="6">
        <v>0</v>
      </c>
      <c r="J12" s="6">
        <v>0</v>
      </c>
      <c r="K12" s="5" t="s">
        <v>300</v>
      </c>
      <c r="L12" s="7" t="s">
        <v>301</v>
      </c>
      <c r="M12" s="6">
        <v>0</v>
      </c>
      <c r="N12" s="6">
        <v>101</v>
      </c>
    </row>
    <row r="13" spans="1:14" ht="11.65" customHeight="1" x14ac:dyDescent="0.25">
      <c r="A13" s="5" t="s">
        <v>302</v>
      </c>
      <c r="B13" s="6">
        <v>725</v>
      </c>
      <c r="C13" s="6">
        <v>909</v>
      </c>
      <c r="D13" s="6">
        <v>908</v>
      </c>
      <c r="E13" s="6">
        <v>908</v>
      </c>
      <c r="F13" s="7" t="s">
        <v>303</v>
      </c>
      <c r="G13" s="6">
        <v>843</v>
      </c>
      <c r="H13" s="7" t="s">
        <v>304</v>
      </c>
      <c r="I13" s="6">
        <v>0</v>
      </c>
      <c r="J13" s="6">
        <v>0</v>
      </c>
      <c r="K13" s="5" t="s">
        <v>305</v>
      </c>
      <c r="L13" s="7" t="s">
        <v>306</v>
      </c>
      <c r="M13" s="6">
        <v>0</v>
      </c>
      <c r="N13" s="6">
        <v>64</v>
      </c>
    </row>
    <row r="14" spans="1:14" ht="12.2" customHeight="1" x14ac:dyDescent="0.25">
      <c r="A14" s="5" t="s">
        <v>307</v>
      </c>
      <c r="B14" s="6">
        <v>973</v>
      </c>
      <c r="C14" s="6">
        <v>909</v>
      </c>
      <c r="D14" s="6">
        <v>908</v>
      </c>
      <c r="E14" s="6">
        <v>908</v>
      </c>
      <c r="F14" s="7" t="s">
        <v>308</v>
      </c>
      <c r="G14" s="6">
        <v>1133</v>
      </c>
      <c r="H14" s="7" t="s">
        <v>309</v>
      </c>
      <c r="I14" s="6">
        <v>224</v>
      </c>
      <c r="J14" s="6">
        <v>149</v>
      </c>
      <c r="K14" s="5" t="s">
        <v>310</v>
      </c>
      <c r="L14" s="7" t="s">
        <v>311</v>
      </c>
      <c r="M14" s="6">
        <v>224</v>
      </c>
      <c r="N14" s="6">
        <v>0</v>
      </c>
    </row>
    <row r="15" spans="1:14" ht="11.65" customHeight="1" x14ac:dyDescent="0.25">
      <c r="A15" s="5" t="s">
        <v>312</v>
      </c>
      <c r="B15" s="6">
        <v>938</v>
      </c>
      <c r="C15" s="6">
        <v>909</v>
      </c>
      <c r="D15" s="6">
        <v>908</v>
      </c>
      <c r="E15" s="6">
        <v>908</v>
      </c>
      <c r="F15" s="7" t="s">
        <v>313</v>
      </c>
      <c r="G15" s="6">
        <v>1092</v>
      </c>
      <c r="H15" s="7" t="s">
        <v>314</v>
      </c>
      <c r="I15" s="6">
        <v>183</v>
      </c>
      <c r="J15" s="6">
        <v>122</v>
      </c>
      <c r="K15" s="5" t="s">
        <v>315</v>
      </c>
      <c r="L15" s="7" t="s">
        <v>316</v>
      </c>
      <c r="M15" s="6">
        <v>183</v>
      </c>
      <c r="N15" s="6">
        <v>0</v>
      </c>
    </row>
    <row r="16" spans="1:14" ht="11.85" customHeight="1" x14ac:dyDescent="0.25">
      <c r="A16" s="5" t="s">
        <v>317</v>
      </c>
      <c r="B16" s="6">
        <v>927</v>
      </c>
      <c r="C16" s="6">
        <v>909</v>
      </c>
      <c r="D16" s="6">
        <v>908</v>
      </c>
      <c r="E16" s="6">
        <v>908</v>
      </c>
      <c r="F16" s="7" t="s">
        <v>318</v>
      </c>
      <c r="G16" s="6">
        <v>1079</v>
      </c>
      <c r="H16" s="7" t="s">
        <v>319</v>
      </c>
      <c r="I16" s="6">
        <v>170</v>
      </c>
      <c r="J16" s="6">
        <v>113</v>
      </c>
      <c r="K16" s="5" t="s">
        <v>320</v>
      </c>
      <c r="L16" s="7" t="s">
        <v>321</v>
      </c>
      <c r="M16" s="6">
        <v>170</v>
      </c>
      <c r="N16" s="6">
        <v>0</v>
      </c>
    </row>
    <row r="17" spans="1:14" ht="11.85" customHeight="1" x14ac:dyDescent="0.25">
      <c r="A17" s="5" t="s">
        <v>322</v>
      </c>
      <c r="B17" s="6">
        <v>922</v>
      </c>
      <c r="C17" s="6">
        <v>903</v>
      </c>
      <c r="D17" s="6">
        <v>903</v>
      </c>
      <c r="E17" s="6">
        <v>903</v>
      </c>
      <c r="F17" s="7" t="s">
        <v>323</v>
      </c>
      <c r="G17" s="6">
        <v>1074</v>
      </c>
      <c r="H17" s="12">
        <v>170</v>
      </c>
      <c r="I17" s="5" t="s">
        <v>324</v>
      </c>
      <c r="J17" s="5" t="s">
        <v>325</v>
      </c>
      <c r="K17" s="5" t="s">
        <v>326</v>
      </c>
      <c r="L17" s="12">
        <v>170</v>
      </c>
      <c r="M17" s="5" t="s">
        <v>327</v>
      </c>
      <c r="N17" s="6">
        <v>0</v>
      </c>
    </row>
    <row r="18" spans="1:14" ht="11.65" customHeight="1" x14ac:dyDescent="0.25">
      <c r="A18" s="8"/>
      <c r="B18" s="8"/>
      <c r="C18" s="8"/>
      <c r="D18" s="8"/>
      <c r="E18" s="8"/>
      <c r="F18" s="8"/>
      <c r="G18" s="9" t="s">
        <v>328</v>
      </c>
      <c r="H18" s="13">
        <v>170</v>
      </c>
      <c r="I18" s="10">
        <v>578</v>
      </c>
      <c r="J18" s="10">
        <v>385</v>
      </c>
      <c r="K18" s="10">
        <v>0</v>
      </c>
      <c r="L18" s="13">
        <v>170</v>
      </c>
      <c r="M18" s="10">
        <v>578</v>
      </c>
      <c r="N18" s="10">
        <v>378</v>
      </c>
    </row>
    <row r="19" spans="1:14" ht="11.85" customHeight="1" x14ac:dyDescent="0.25">
      <c r="A19" s="11" t="s">
        <v>329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</row>
    <row r="20" spans="1:14" ht="11.65" customHeight="1" x14ac:dyDescent="0.25">
      <c r="A20" s="5" t="s">
        <v>330</v>
      </c>
      <c r="B20" s="6">
        <v>465</v>
      </c>
      <c r="C20" s="6">
        <v>812</v>
      </c>
      <c r="D20" s="6">
        <v>812</v>
      </c>
      <c r="E20" s="6">
        <v>812</v>
      </c>
      <c r="F20" s="7" t="s">
        <v>331</v>
      </c>
      <c r="G20" s="6">
        <v>751</v>
      </c>
      <c r="H20" s="7" t="s">
        <v>332</v>
      </c>
      <c r="I20" s="6">
        <v>0</v>
      </c>
      <c r="J20" s="6">
        <v>0</v>
      </c>
      <c r="K20" s="5" t="s">
        <v>333</v>
      </c>
      <c r="L20" s="7" t="s">
        <v>334</v>
      </c>
      <c r="M20" s="6">
        <v>0</v>
      </c>
      <c r="N20" s="6">
        <v>61</v>
      </c>
    </row>
    <row r="21" spans="1:14" ht="11.85" customHeight="1" x14ac:dyDescent="0.25">
      <c r="A21" s="5" t="s">
        <v>335</v>
      </c>
      <c r="B21" s="6">
        <v>457</v>
      </c>
      <c r="C21" s="6">
        <v>812</v>
      </c>
      <c r="D21" s="6">
        <v>812</v>
      </c>
      <c r="E21" s="6">
        <v>812</v>
      </c>
      <c r="F21" s="7" t="s">
        <v>336</v>
      </c>
      <c r="G21" s="6">
        <v>738</v>
      </c>
      <c r="H21" s="7" t="s">
        <v>337</v>
      </c>
      <c r="I21" s="6">
        <v>0</v>
      </c>
      <c r="J21" s="6">
        <v>0</v>
      </c>
      <c r="K21" s="5" t="s">
        <v>338</v>
      </c>
      <c r="L21" s="7" t="s">
        <v>339</v>
      </c>
      <c r="M21" s="6">
        <v>0</v>
      </c>
      <c r="N21" s="6">
        <v>73</v>
      </c>
    </row>
    <row r="22" spans="1:14" ht="11.85" customHeight="1" x14ac:dyDescent="0.25">
      <c r="A22" s="5" t="s">
        <v>340</v>
      </c>
      <c r="B22" s="6">
        <v>447</v>
      </c>
      <c r="C22" s="6">
        <v>812</v>
      </c>
      <c r="D22" s="6">
        <v>812</v>
      </c>
      <c r="E22" s="6">
        <v>812</v>
      </c>
      <c r="F22" s="7" t="s">
        <v>341</v>
      </c>
      <c r="G22" s="6">
        <v>722</v>
      </c>
      <c r="H22" s="7" t="s">
        <v>342</v>
      </c>
      <c r="I22" s="6">
        <v>0</v>
      </c>
      <c r="J22" s="6">
        <v>0</v>
      </c>
      <c r="K22" s="5" t="s">
        <v>343</v>
      </c>
      <c r="L22" s="7" t="s">
        <v>344</v>
      </c>
      <c r="M22" s="6">
        <v>0</v>
      </c>
      <c r="N22" s="6">
        <v>90</v>
      </c>
    </row>
    <row r="23" spans="1:14" ht="11.85" customHeight="1" x14ac:dyDescent="0.25">
      <c r="A23" s="5" t="s">
        <v>345</v>
      </c>
      <c r="B23" s="6">
        <v>441</v>
      </c>
      <c r="C23" s="6">
        <v>812</v>
      </c>
      <c r="D23" s="6">
        <v>812</v>
      </c>
      <c r="E23" s="6">
        <v>812</v>
      </c>
      <c r="F23" s="7" t="s">
        <v>346</v>
      </c>
      <c r="G23" s="6">
        <v>711</v>
      </c>
      <c r="H23" s="7" t="s">
        <v>347</v>
      </c>
      <c r="I23" s="6">
        <v>0</v>
      </c>
      <c r="J23" s="6">
        <v>0</v>
      </c>
      <c r="K23" s="5" t="s">
        <v>348</v>
      </c>
      <c r="L23" s="7" t="s">
        <v>349</v>
      </c>
      <c r="M23" s="6">
        <v>0</v>
      </c>
      <c r="N23" s="6">
        <v>101</v>
      </c>
    </row>
    <row r="24" spans="1:14" ht="11.85" customHeight="1" x14ac:dyDescent="0.25">
      <c r="A24" s="5" t="s">
        <v>350</v>
      </c>
      <c r="B24" s="6">
        <v>482</v>
      </c>
      <c r="C24" s="6">
        <v>812</v>
      </c>
      <c r="D24" s="6">
        <v>812</v>
      </c>
      <c r="E24" s="6">
        <v>812</v>
      </c>
      <c r="F24" s="7" t="s">
        <v>351</v>
      </c>
      <c r="G24" s="6">
        <v>778</v>
      </c>
      <c r="H24" s="7" t="s">
        <v>352</v>
      </c>
      <c r="I24" s="6">
        <v>0</v>
      </c>
      <c r="J24" s="6">
        <v>0</v>
      </c>
      <c r="K24" s="5" t="s">
        <v>353</v>
      </c>
      <c r="L24" s="7" t="s">
        <v>354</v>
      </c>
      <c r="M24" s="6">
        <v>0</v>
      </c>
      <c r="N24" s="6">
        <v>33</v>
      </c>
    </row>
    <row r="25" spans="1:14" ht="11.85" customHeight="1" x14ac:dyDescent="0.25">
      <c r="A25" s="5" t="s">
        <v>355</v>
      </c>
      <c r="B25" s="6">
        <v>372</v>
      </c>
      <c r="C25" s="6">
        <v>636</v>
      </c>
      <c r="D25" s="6">
        <v>636</v>
      </c>
      <c r="E25" s="6">
        <v>636</v>
      </c>
      <c r="F25" s="7" t="s">
        <v>356</v>
      </c>
      <c r="G25" s="6">
        <v>601</v>
      </c>
      <c r="H25" s="7" t="s">
        <v>357</v>
      </c>
      <c r="I25" s="6">
        <v>0</v>
      </c>
      <c r="J25" s="6">
        <v>0</v>
      </c>
      <c r="K25" s="5" t="s">
        <v>358</v>
      </c>
      <c r="L25" s="7" t="s">
        <v>359</v>
      </c>
      <c r="M25" s="6">
        <v>0</v>
      </c>
      <c r="N25" s="6">
        <v>35</v>
      </c>
    </row>
    <row r="26" spans="1:14" ht="11.65" customHeight="1" x14ac:dyDescent="0.25">
      <c r="A26" s="5" t="s">
        <v>360</v>
      </c>
      <c r="B26" s="6">
        <v>370</v>
      </c>
      <c r="C26" s="6">
        <v>636</v>
      </c>
      <c r="D26" s="6">
        <v>636</v>
      </c>
      <c r="E26" s="6">
        <v>636</v>
      </c>
      <c r="F26" s="7" t="s">
        <v>361</v>
      </c>
      <c r="G26" s="6">
        <v>597</v>
      </c>
      <c r="H26" s="7" t="s">
        <v>362</v>
      </c>
      <c r="I26" s="6">
        <v>0</v>
      </c>
      <c r="J26" s="6">
        <v>0</v>
      </c>
      <c r="K26" s="5" t="s">
        <v>363</v>
      </c>
      <c r="L26" s="7" t="s">
        <v>364</v>
      </c>
      <c r="M26" s="6">
        <v>0</v>
      </c>
      <c r="N26" s="6">
        <v>39</v>
      </c>
    </row>
    <row r="27" spans="1:14" ht="11.85" customHeight="1" x14ac:dyDescent="0.25">
      <c r="A27" s="5" t="s">
        <v>365</v>
      </c>
      <c r="B27" s="6">
        <v>365</v>
      </c>
      <c r="C27" s="6">
        <v>636</v>
      </c>
      <c r="D27" s="6">
        <v>636</v>
      </c>
      <c r="E27" s="6">
        <v>636</v>
      </c>
      <c r="F27" s="7" t="s">
        <v>366</v>
      </c>
      <c r="G27" s="6">
        <v>590</v>
      </c>
      <c r="H27" s="7" t="s">
        <v>367</v>
      </c>
      <c r="I27" s="6">
        <v>0</v>
      </c>
      <c r="J27" s="6">
        <v>0</v>
      </c>
      <c r="K27" s="5" t="s">
        <v>368</v>
      </c>
      <c r="L27" s="7" t="s">
        <v>369</v>
      </c>
      <c r="M27" s="6">
        <v>0</v>
      </c>
      <c r="N27" s="6">
        <v>45</v>
      </c>
    </row>
    <row r="28" spans="1:14" ht="11.85" customHeight="1" x14ac:dyDescent="0.25">
      <c r="A28" s="5" t="s">
        <v>370</v>
      </c>
      <c r="B28" s="6">
        <v>374</v>
      </c>
      <c r="C28" s="6">
        <v>636</v>
      </c>
      <c r="D28" s="6">
        <v>636</v>
      </c>
      <c r="E28" s="6">
        <v>636</v>
      </c>
      <c r="F28" s="7" t="s">
        <v>371</v>
      </c>
      <c r="G28" s="6">
        <v>604</v>
      </c>
      <c r="H28" s="7" t="s">
        <v>372</v>
      </c>
      <c r="I28" s="6">
        <v>0</v>
      </c>
      <c r="J28" s="6">
        <v>0</v>
      </c>
      <c r="K28" s="5" t="s">
        <v>373</v>
      </c>
      <c r="L28" s="7" t="s">
        <v>374</v>
      </c>
      <c r="M28" s="6">
        <v>0</v>
      </c>
      <c r="N28" s="6">
        <v>31</v>
      </c>
    </row>
    <row r="29" spans="1:14" ht="11.65" customHeight="1" x14ac:dyDescent="0.25">
      <c r="A29" s="5" t="s">
        <v>375</v>
      </c>
      <c r="B29" s="6">
        <v>404</v>
      </c>
      <c r="C29" s="6">
        <v>636</v>
      </c>
      <c r="D29" s="6">
        <v>636</v>
      </c>
      <c r="E29" s="6">
        <v>636</v>
      </c>
      <c r="F29" s="7" t="s">
        <v>376</v>
      </c>
      <c r="G29" s="6">
        <v>653</v>
      </c>
      <c r="H29" s="7" t="s">
        <v>377</v>
      </c>
      <c r="I29" s="6">
        <v>16</v>
      </c>
      <c r="J29" s="6">
        <v>11</v>
      </c>
      <c r="K29" s="5" t="s">
        <v>378</v>
      </c>
      <c r="L29" s="7" t="s">
        <v>379</v>
      </c>
      <c r="M29" s="6">
        <v>16</v>
      </c>
      <c r="N29" s="6">
        <v>0</v>
      </c>
    </row>
    <row r="30" spans="1:14" ht="11.85" customHeight="1" x14ac:dyDescent="0.25">
      <c r="A30" s="5" t="s">
        <v>380</v>
      </c>
      <c r="B30" s="6">
        <v>547</v>
      </c>
      <c r="C30" s="6">
        <v>636</v>
      </c>
      <c r="D30" s="6">
        <v>636</v>
      </c>
      <c r="E30" s="6">
        <v>636</v>
      </c>
      <c r="F30" s="7" t="s">
        <v>381</v>
      </c>
      <c r="G30" s="6">
        <v>883</v>
      </c>
      <c r="H30" s="7" t="s">
        <v>382</v>
      </c>
      <c r="I30" s="6">
        <v>247</v>
      </c>
      <c r="J30" s="6">
        <v>164</v>
      </c>
      <c r="K30" s="5" t="s">
        <v>383</v>
      </c>
      <c r="L30" s="7" t="s">
        <v>384</v>
      </c>
      <c r="M30" s="6">
        <v>247</v>
      </c>
      <c r="N30" s="6">
        <v>0</v>
      </c>
    </row>
    <row r="31" spans="1:14" ht="11.85" customHeight="1" x14ac:dyDescent="0.25">
      <c r="A31" s="5" t="s">
        <v>385</v>
      </c>
      <c r="B31" s="6">
        <v>521</v>
      </c>
      <c r="C31" s="6">
        <v>636</v>
      </c>
      <c r="D31" s="6">
        <v>636</v>
      </c>
      <c r="E31" s="6">
        <v>636</v>
      </c>
      <c r="F31" s="7" t="s">
        <v>386</v>
      </c>
      <c r="G31" s="6">
        <v>840</v>
      </c>
      <c r="H31" s="7" t="s">
        <v>387</v>
      </c>
      <c r="I31" s="6">
        <v>204</v>
      </c>
      <c r="J31" s="6">
        <v>136</v>
      </c>
      <c r="K31" s="5" t="s">
        <v>388</v>
      </c>
      <c r="L31" s="7" t="s">
        <v>389</v>
      </c>
      <c r="M31" s="6">
        <v>204</v>
      </c>
      <c r="N31" s="6">
        <v>0</v>
      </c>
    </row>
    <row r="32" spans="1:14" ht="11.65" customHeight="1" x14ac:dyDescent="0.25">
      <c r="A32" s="5" t="s">
        <v>390</v>
      </c>
      <c r="B32" s="6">
        <v>462</v>
      </c>
      <c r="C32" s="6">
        <v>636</v>
      </c>
      <c r="D32" s="6">
        <v>636</v>
      </c>
      <c r="E32" s="6">
        <v>636</v>
      </c>
      <c r="F32" s="7" t="s">
        <v>391</v>
      </c>
      <c r="G32" s="6">
        <v>746</v>
      </c>
      <c r="H32" s="7" t="s">
        <v>392</v>
      </c>
      <c r="I32" s="6">
        <v>110</v>
      </c>
      <c r="J32" s="6">
        <v>73</v>
      </c>
      <c r="K32" s="5" t="s">
        <v>393</v>
      </c>
      <c r="L32" s="7" t="s">
        <v>394</v>
      </c>
      <c r="M32" s="6">
        <v>110</v>
      </c>
      <c r="N32" s="6">
        <v>0</v>
      </c>
    </row>
    <row r="33" spans="1:14" ht="11.85" customHeight="1" x14ac:dyDescent="0.25">
      <c r="A33" s="5" t="s">
        <v>395</v>
      </c>
      <c r="B33" s="6">
        <v>487</v>
      </c>
      <c r="C33" s="6">
        <v>636</v>
      </c>
      <c r="D33" s="6">
        <v>636</v>
      </c>
      <c r="E33" s="6">
        <v>636</v>
      </c>
      <c r="F33" s="7" t="s">
        <v>396</v>
      </c>
      <c r="G33" s="6">
        <v>785</v>
      </c>
      <c r="H33" s="12">
        <v>149</v>
      </c>
      <c r="I33" s="5" t="s">
        <v>397</v>
      </c>
      <c r="J33" s="5" t="s">
        <v>398</v>
      </c>
      <c r="K33" s="5" t="s">
        <v>399</v>
      </c>
      <c r="L33" s="12">
        <v>149</v>
      </c>
      <c r="M33" s="5" t="s">
        <v>400</v>
      </c>
      <c r="N33" s="6">
        <v>0</v>
      </c>
    </row>
    <row r="34" spans="1:14" ht="11.85" customHeight="1" x14ac:dyDescent="0.25">
      <c r="A34" s="5" t="s">
        <v>401</v>
      </c>
      <c r="B34" s="6">
        <v>505</v>
      </c>
      <c r="C34" s="6">
        <v>636</v>
      </c>
      <c r="D34" s="6">
        <v>636</v>
      </c>
      <c r="E34" s="6">
        <v>636</v>
      </c>
      <c r="F34" s="7" t="s">
        <v>402</v>
      </c>
      <c r="G34" s="6">
        <v>814</v>
      </c>
      <c r="H34" s="12">
        <v>178</v>
      </c>
      <c r="I34" s="5" t="s">
        <v>403</v>
      </c>
      <c r="J34" s="5" t="s">
        <v>404</v>
      </c>
      <c r="K34" s="5" t="s">
        <v>405</v>
      </c>
      <c r="L34" s="12">
        <v>178</v>
      </c>
      <c r="M34" s="5" t="s">
        <v>406</v>
      </c>
      <c r="N34" s="6">
        <v>0</v>
      </c>
    </row>
    <row r="35" spans="1:14" ht="11.65" customHeight="1" x14ac:dyDescent="0.25">
      <c r="A35" s="8"/>
      <c r="B35" s="8"/>
      <c r="C35" s="8"/>
      <c r="D35" s="8"/>
      <c r="E35" s="8"/>
      <c r="F35" s="8"/>
      <c r="G35" s="9" t="s">
        <v>407</v>
      </c>
      <c r="H35" s="13">
        <v>327</v>
      </c>
      <c r="I35" s="10">
        <v>578</v>
      </c>
      <c r="J35" s="10">
        <v>385</v>
      </c>
      <c r="K35" s="10">
        <v>0</v>
      </c>
      <c r="L35" s="13">
        <v>327</v>
      </c>
      <c r="M35" s="10">
        <v>578</v>
      </c>
      <c r="N35" s="10">
        <v>511</v>
      </c>
    </row>
    <row r="36" spans="1:14" ht="11.85" customHeight="1" x14ac:dyDescent="0.25">
      <c r="A36" s="11" t="s">
        <v>408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</row>
    <row r="37" spans="1:14" ht="12.2" customHeight="1" x14ac:dyDescent="0.25">
      <c r="A37" s="5" t="s">
        <v>409</v>
      </c>
      <c r="B37" s="6">
        <v>3818</v>
      </c>
      <c r="C37" s="6">
        <v>6999</v>
      </c>
      <c r="D37" s="6">
        <v>6999</v>
      </c>
      <c r="E37" s="6">
        <v>6999</v>
      </c>
      <c r="F37" s="7" t="s">
        <v>410</v>
      </c>
      <c r="G37" s="6">
        <v>7550</v>
      </c>
      <c r="H37" s="12">
        <v>550</v>
      </c>
      <c r="I37" s="5" t="s">
        <v>411</v>
      </c>
      <c r="J37" s="5" t="s">
        <v>412</v>
      </c>
      <c r="K37" s="5" t="s">
        <v>413</v>
      </c>
      <c r="L37" s="12">
        <v>550</v>
      </c>
      <c r="M37" s="5" t="s">
        <v>414</v>
      </c>
      <c r="N37" s="6">
        <v>0</v>
      </c>
    </row>
    <row r="38" spans="1:14" ht="11.65" customHeight="1" x14ac:dyDescent="0.25">
      <c r="A38" s="8"/>
      <c r="B38" s="8"/>
      <c r="C38" s="8"/>
      <c r="D38" s="8"/>
      <c r="E38" s="8"/>
      <c r="F38" s="8"/>
      <c r="G38" s="9" t="s">
        <v>415</v>
      </c>
      <c r="H38" s="13">
        <v>550</v>
      </c>
      <c r="I38" s="10">
        <v>0</v>
      </c>
      <c r="J38" s="10">
        <v>0</v>
      </c>
      <c r="K38" s="10">
        <v>0</v>
      </c>
      <c r="L38" s="13">
        <v>550</v>
      </c>
      <c r="M38" s="10">
        <v>0</v>
      </c>
      <c r="N38" s="10">
        <v>0</v>
      </c>
    </row>
    <row r="39" spans="1:14" ht="11.65" customHeight="1" x14ac:dyDescent="0.25">
      <c r="A39" s="11" t="s">
        <v>416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1:14" ht="11.85" customHeight="1" x14ac:dyDescent="0.25">
      <c r="A40" s="5" t="s">
        <v>417</v>
      </c>
      <c r="B40" s="6">
        <v>727</v>
      </c>
      <c r="C40" s="6">
        <v>874</v>
      </c>
      <c r="D40" s="6">
        <v>874</v>
      </c>
      <c r="E40" s="6">
        <v>874</v>
      </c>
      <c r="F40" s="7" t="s">
        <v>418</v>
      </c>
      <c r="G40" s="6">
        <v>1020</v>
      </c>
      <c r="H40" s="7" t="s">
        <v>419</v>
      </c>
      <c r="I40" s="6">
        <v>146</v>
      </c>
      <c r="J40" s="6">
        <v>97</v>
      </c>
      <c r="K40" s="5" t="s">
        <v>420</v>
      </c>
      <c r="L40" s="7" t="s">
        <v>421</v>
      </c>
      <c r="M40" s="6">
        <v>146</v>
      </c>
      <c r="N40" s="6">
        <v>0</v>
      </c>
    </row>
    <row r="41" spans="1:14" ht="12.95" customHeight="1" x14ac:dyDescent="0.25">
      <c r="A41" s="5" t="s">
        <v>422</v>
      </c>
      <c r="B41" s="6">
        <v>716</v>
      </c>
      <c r="C41" s="6">
        <v>874</v>
      </c>
      <c r="D41" s="6">
        <v>874</v>
      </c>
      <c r="E41" s="6">
        <v>874</v>
      </c>
      <c r="F41" s="7" t="s">
        <v>423</v>
      </c>
      <c r="G41" s="6">
        <v>1004</v>
      </c>
      <c r="H41" s="7" t="s">
        <v>424</v>
      </c>
      <c r="I41" s="6">
        <v>130</v>
      </c>
      <c r="J41" s="6">
        <v>87</v>
      </c>
      <c r="K41" s="5" t="s">
        <v>425</v>
      </c>
      <c r="L41" s="7" t="s">
        <v>426</v>
      </c>
      <c r="M41" s="6">
        <v>130</v>
      </c>
      <c r="N41" s="6">
        <v>0</v>
      </c>
    </row>
    <row r="45" spans="1:14" x14ac:dyDescent="0.25">
      <c r="A45" s="2"/>
    </row>
    <row r="46" spans="1:14" x14ac:dyDescent="0.25">
      <c r="A46" s="2"/>
    </row>
  </sheetData>
  <pageMargins left="0.434722" right="0.66458300000000003" top="0.69444399999999995" bottom="0.43333300000000002" header="0.25" footer="0.25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46"/>
  <sheetViews>
    <sheetView workbookViewId="0">
      <selection activeCell="A9" sqref="A9:N40"/>
    </sheetView>
  </sheetViews>
  <sheetFormatPr defaultRowHeight="15" x14ac:dyDescent="0.25"/>
  <cols>
    <col min="1" max="1" width="23.7109375" style="4" customWidth="1"/>
    <col min="2" max="2" width="9.85546875" style="4" customWidth="1"/>
    <col min="3" max="3" width="10" style="4" customWidth="1"/>
    <col min="4" max="4" width="10.140625" style="4" customWidth="1"/>
    <col min="5" max="5" width="10.5703125" style="4" customWidth="1"/>
    <col min="6" max="6" width="9.5703125" style="4" customWidth="1"/>
    <col min="7" max="7" width="10.7109375" style="4" customWidth="1"/>
    <col min="8" max="8" width="9.7109375" style="4" customWidth="1"/>
    <col min="9" max="9" width="10.5703125" style="4" customWidth="1"/>
    <col min="10" max="10" width="10.140625" style="4" customWidth="1"/>
    <col min="11" max="11" width="10" style="4" customWidth="1"/>
    <col min="12" max="12" width="9.7109375" style="4" customWidth="1"/>
    <col min="13" max="13" width="11" style="4" customWidth="1"/>
    <col min="14" max="14" width="8.85546875" style="4" customWidth="1"/>
    <col min="15" max="16384" width="9.140625" style="4"/>
  </cols>
  <sheetData>
    <row r="1" spans="1:14" x14ac:dyDescent="0.25">
      <c r="A1" s="1" t="s">
        <v>427</v>
      </c>
    </row>
    <row r="2" spans="1:14" x14ac:dyDescent="0.25">
      <c r="A2" s="1" t="s">
        <v>428</v>
      </c>
    </row>
    <row r="3" spans="1:14" x14ac:dyDescent="0.25">
      <c r="A3" s="1" t="s">
        <v>429</v>
      </c>
    </row>
    <row r="4" spans="1:14" x14ac:dyDescent="0.25">
      <c r="A4" s="1" t="s">
        <v>430</v>
      </c>
    </row>
    <row r="5" spans="1:14" x14ac:dyDescent="0.25">
      <c r="A5" s="1" t="s">
        <v>431</v>
      </c>
    </row>
    <row r="6" spans="1:14" x14ac:dyDescent="0.25">
      <c r="A6" s="1" t="s">
        <v>432</v>
      </c>
    </row>
    <row r="7" spans="1:14" x14ac:dyDescent="0.25">
      <c r="A7" s="1" t="s">
        <v>433</v>
      </c>
    </row>
    <row r="8" spans="1:14" x14ac:dyDescent="0.25">
      <c r="A8" s="2" t="s">
        <v>434</v>
      </c>
    </row>
    <row r="9" spans="1:14" ht="11.85" customHeight="1" x14ac:dyDescent="0.25">
      <c r="A9" s="11" t="s">
        <v>435</v>
      </c>
      <c r="B9" s="12">
        <v>700</v>
      </c>
      <c r="C9" s="6">
        <v>874</v>
      </c>
      <c r="D9" s="6">
        <v>874</v>
      </c>
      <c r="E9" s="6">
        <v>874</v>
      </c>
      <c r="F9" s="7" t="s">
        <v>436</v>
      </c>
      <c r="G9" s="6">
        <v>982</v>
      </c>
      <c r="H9" s="5" t="s">
        <v>437</v>
      </c>
      <c r="I9" s="6">
        <v>108</v>
      </c>
      <c r="J9" s="6">
        <v>72</v>
      </c>
      <c r="K9" s="5" t="s">
        <v>438</v>
      </c>
      <c r="L9" s="5" t="s">
        <v>439</v>
      </c>
      <c r="M9" s="6">
        <v>108</v>
      </c>
      <c r="N9" s="6">
        <v>0</v>
      </c>
    </row>
    <row r="10" spans="1:14" ht="11.65" customHeight="1" x14ac:dyDescent="0.25">
      <c r="A10" s="11" t="s">
        <v>440</v>
      </c>
      <c r="B10" s="12">
        <v>678</v>
      </c>
      <c r="C10" s="6">
        <v>874</v>
      </c>
      <c r="D10" s="6">
        <v>874</v>
      </c>
      <c r="E10" s="6">
        <v>874</v>
      </c>
      <c r="F10" s="7" t="s">
        <v>441</v>
      </c>
      <c r="G10" s="6">
        <v>951</v>
      </c>
      <c r="H10" s="5" t="s">
        <v>442</v>
      </c>
      <c r="I10" s="6">
        <v>77</v>
      </c>
      <c r="J10" s="6">
        <v>51</v>
      </c>
      <c r="K10" s="5" t="s">
        <v>443</v>
      </c>
      <c r="L10" s="5" t="s">
        <v>444</v>
      </c>
      <c r="M10" s="6">
        <v>77</v>
      </c>
      <c r="N10" s="6">
        <v>0</v>
      </c>
    </row>
    <row r="11" spans="1:14" ht="11.85" customHeight="1" x14ac:dyDescent="0.25">
      <c r="A11" s="11" t="s">
        <v>445</v>
      </c>
      <c r="B11" s="12">
        <v>688</v>
      </c>
      <c r="C11" s="6">
        <v>874</v>
      </c>
      <c r="D11" s="6">
        <v>874</v>
      </c>
      <c r="E11" s="6">
        <v>874</v>
      </c>
      <c r="F11" s="7" t="s">
        <v>446</v>
      </c>
      <c r="G11" s="6">
        <v>965</v>
      </c>
      <c r="H11" s="5" t="s">
        <v>447</v>
      </c>
      <c r="I11" s="6">
        <v>91</v>
      </c>
      <c r="J11" s="6">
        <v>60</v>
      </c>
      <c r="K11" s="5" t="s">
        <v>448</v>
      </c>
      <c r="L11" s="5" t="s">
        <v>449</v>
      </c>
      <c r="M11" s="6">
        <v>91</v>
      </c>
      <c r="N11" s="6">
        <v>0</v>
      </c>
    </row>
    <row r="12" spans="1:14" ht="11.85" customHeight="1" x14ac:dyDescent="0.25">
      <c r="A12" s="11" t="s">
        <v>450</v>
      </c>
      <c r="B12" s="12">
        <v>497</v>
      </c>
      <c r="C12" s="6">
        <v>636</v>
      </c>
      <c r="D12" s="6">
        <v>635</v>
      </c>
      <c r="E12" s="6">
        <v>635</v>
      </c>
      <c r="F12" s="7" t="s">
        <v>451</v>
      </c>
      <c r="G12" s="6">
        <v>697</v>
      </c>
      <c r="H12" s="5" t="s">
        <v>452</v>
      </c>
      <c r="I12" s="6">
        <v>61</v>
      </c>
      <c r="J12" s="6">
        <v>40</v>
      </c>
      <c r="K12" s="5" t="s">
        <v>453</v>
      </c>
      <c r="L12" s="5" t="s">
        <v>454</v>
      </c>
      <c r="M12" s="6">
        <v>61</v>
      </c>
      <c r="N12" s="6">
        <v>0</v>
      </c>
    </row>
    <row r="13" spans="1:14" ht="11.85" customHeight="1" x14ac:dyDescent="0.25">
      <c r="A13" s="11" t="s">
        <v>455</v>
      </c>
      <c r="B13" s="12">
        <v>494</v>
      </c>
      <c r="C13" s="6">
        <v>636</v>
      </c>
      <c r="D13" s="6">
        <v>635</v>
      </c>
      <c r="E13" s="6">
        <v>635</v>
      </c>
      <c r="F13" s="7" t="s">
        <v>456</v>
      </c>
      <c r="G13" s="6">
        <v>692</v>
      </c>
      <c r="H13" s="5" t="s">
        <v>457</v>
      </c>
      <c r="I13" s="6">
        <v>57</v>
      </c>
      <c r="J13" s="6">
        <v>38</v>
      </c>
      <c r="K13" s="5" t="s">
        <v>458</v>
      </c>
      <c r="L13" s="5" t="s">
        <v>459</v>
      </c>
      <c r="M13" s="6">
        <v>57</v>
      </c>
      <c r="N13" s="6">
        <v>0</v>
      </c>
    </row>
    <row r="14" spans="1:14" ht="11.85" customHeight="1" x14ac:dyDescent="0.25">
      <c r="A14" s="11" t="s">
        <v>460</v>
      </c>
      <c r="B14" s="12">
        <v>496</v>
      </c>
      <c r="C14" s="6">
        <v>636</v>
      </c>
      <c r="D14" s="6">
        <v>635</v>
      </c>
      <c r="E14" s="6">
        <v>635</v>
      </c>
      <c r="F14" s="7" t="s">
        <v>461</v>
      </c>
      <c r="G14" s="6">
        <v>695</v>
      </c>
      <c r="H14" s="5" t="s">
        <v>462</v>
      </c>
      <c r="I14" s="6">
        <v>59</v>
      </c>
      <c r="J14" s="6">
        <v>39</v>
      </c>
      <c r="K14" s="5" t="s">
        <v>463</v>
      </c>
      <c r="L14" s="5" t="s">
        <v>464</v>
      </c>
      <c r="M14" s="6">
        <v>59</v>
      </c>
      <c r="N14" s="6">
        <v>0</v>
      </c>
    </row>
    <row r="15" spans="1:14" ht="11.85" customHeight="1" x14ac:dyDescent="0.25">
      <c r="A15" s="11" t="s">
        <v>465</v>
      </c>
      <c r="B15" s="12">
        <v>488</v>
      </c>
      <c r="C15" s="6">
        <v>636</v>
      </c>
      <c r="D15" s="6">
        <v>635</v>
      </c>
      <c r="E15" s="6">
        <v>635</v>
      </c>
      <c r="F15" s="7" t="s">
        <v>466</v>
      </c>
      <c r="G15" s="6">
        <v>684</v>
      </c>
      <c r="H15" s="5" t="s">
        <v>467</v>
      </c>
      <c r="I15" s="6">
        <v>48</v>
      </c>
      <c r="J15" s="6">
        <v>32</v>
      </c>
      <c r="K15" s="5" t="s">
        <v>468</v>
      </c>
      <c r="L15" s="5" t="s">
        <v>469</v>
      </c>
      <c r="M15" s="6">
        <v>48</v>
      </c>
      <c r="N15" s="6">
        <v>0</v>
      </c>
    </row>
    <row r="16" spans="1:14" ht="11.65" customHeight="1" x14ac:dyDescent="0.25">
      <c r="A16" s="11" t="s">
        <v>470</v>
      </c>
      <c r="B16" s="12">
        <v>518</v>
      </c>
      <c r="C16" s="6">
        <v>636</v>
      </c>
      <c r="D16" s="6">
        <v>635</v>
      </c>
      <c r="E16" s="6">
        <v>635</v>
      </c>
      <c r="F16" s="7" t="s">
        <v>471</v>
      </c>
      <c r="G16" s="6">
        <v>726</v>
      </c>
      <c r="H16" s="5" t="s">
        <v>472</v>
      </c>
      <c r="I16" s="6">
        <v>90</v>
      </c>
      <c r="J16" s="6">
        <v>60</v>
      </c>
      <c r="K16" s="5" t="s">
        <v>473</v>
      </c>
      <c r="L16" s="5" t="s">
        <v>474</v>
      </c>
      <c r="M16" s="6">
        <v>90</v>
      </c>
      <c r="N16" s="6">
        <v>0</v>
      </c>
    </row>
    <row r="17" spans="1:14" ht="11.85" customHeight="1" x14ac:dyDescent="0.25">
      <c r="A17" s="11" t="s">
        <v>475</v>
      </c>
      <c r="B17" s="12">
        <v>629</v>
      </c>
      <c r="C17" s="6">
        <v>636</v>
      </c>
      <c r="D17" s="6">
        <v>635</v>
      </c>
      <c r="E17" s="6">
        <v>635</v>
      </c>
      <c r="F17" s="7" t="s">
        <v>476</v>
      </c>
      <c r="G17" s="6">
        <v>882</v>
      </c>
      <c r="H17" s="5" t="s">
        <v>477</v>
      </c>
      <c r="I17" s="6">
        <v>247</v>
      </c>
      <c r="J17" s="6">
        <v>164</v>
      </c>
      <c r="K17" s="5" t="s">
        <v>478</v>
      </c>
      <c r="L17" s="5" t="s">
        <v>479</v>
      </c>
      <c r="M17" s="6">
        <v>247</v>
      </c>
      <c r="N17" s="6">
        <v>0</v>
      </c>
    </row>
    <row r="18" spans="1:14" ht="11.65" customHeight="1" x14ac:dyDescent="0.25">
      <c r="A18" s="11" t="s">
        <v>480</v>
      </c>
      <c r="B18" s="12">
        <v>613</v>
      </c>
      <c r="C18" s="6">
        <v>636</v>
      </c>
      <c r="D18" s="6">
        <v>635</v>
      </c>
      <c r="E18" s="6">
        <v>635</v>
      </c>
      <c r="F18" s="7" t="s">
        <v>481</v>
      </c>
      <c r="G18" s="6">
        <v>860</v>
      </c>
      <c r="H18" s="5" t="s">
        <v>482</v>
      </c>
      <c r="I18" s="6">
        <v>224</v>
      </c>
      <c r="J18" s="6">
        <v>149</v>
      </c>
      <c r="K18" s="5" t="s">
        <v>483</v>
      </c>
      <c r="L18" s="5" t="s">
        <v>484</v>
      </c>
      <c r="M18" s="6">
        <v>224</v>
      </c>
      <c r="N18" s="6">
        <v>0</v>
      </c>
    </row>
    <row r="19" spans="1:14" ht="11.85" customHeight="1" x14ac:dyDescent="0.25">
      <c r="A19" s="11" t="s">
        <v>485</v>
      </c>
      <c r="B19" s="12">
        <v>556</v>
      </c>
      <c r="C19" s="6">
        <v>636</v>
      </c>
      <c r="D19" s="6">
        <v>635</v>
      </c>
      <c r="E19" s="6">
        <v>635</v>
      </c>
      <c r="F19" s="7" t="s">
        <v>486</v>
      </c>
      <c r="G19" s="6">
        <v>779</v>
      </c>
      <c r="H19" s="5" t="s">
        <v>487</v>
      </c>
      <c r="I19" s="6">
        <v>144</v>
      </c>
      <c r="J19" s="6">
        <v>96</v>
      </c>
      <c r="K19" s="5" t="s">
        <v>488</v>
      </c>
      <c r="L19" s="5" t="s">
        <v>489</v>
      </c>
      <c r="M19" s="6">
        <v>144</v>
      </c>
      <c r="N19" s="6">
        <v>0</v>
      </c>
    </row>
    <row r="20" spans="1:14" ht="11.85" customHeight="1" x14ac:dyDescent="0.25">
      <c r="A20" s="11" t="s">
        <v>490</v>
      </c>
      <c r="B20" s="12">
        <v>578</v>
      </c>
      <c r="C20" s="6">
        <v>636</v>
      </c>
      <c r="D20" s="6">
        <v>636</v>
      </c>
      <c r="E20" s="6">
        <v>636</v>
      </c>
      <c r="F20" s="7" t="s">
        <v>491</v>
      </c>
      <c r="G20" s="6">
        <v>811</v>
      </c>
      <c r="H20" s="6">
        <v>175</v>
      </c>
      <c r="I20" s="5" t="s">
        <v>492</v>
      </c>
      <c r="J20" s="5" t="s">
        <v>493</v>
      </c>
      <c r="K20" s="5" t="s">
        <v>494</v>
      </c>
      <c r="L20" s="6">
        <v>175</v>
      </c>
      <c r="M20" s="5" t="s">
        <v>495</v>
      </c>
      <c r="N20" s="6">
        <v>0</v>
      </c>
    </row>
    <row r="21" spans="1:14" ht="11.85" customHeight="1" x14ac:dyDescent="0.25">
      <c r="A21" s="11" t="s">
        <v>496</v>
      </c>
      <c r="B21" s="12">
        <v>571</v>
      </c>
      <c r="C21" s="6">
        <v>636</v>
      </c>
      <c r="D21" s="6">
        <v>636</v>
      </c>
      <c r="E21" s="6">
        <v>636</v>
      </c>
      <c r="F21" s="7" t="s">
        <v>497</v>
      </c>
      <c r="G21" s="6">
        <v>801</v>
      </c>
      <c r="H21" s="6">
        <v>164</v>
      </c>
      <c r="I21" s="5" t="s">
        <v>498</v>
      </c>
      <c r="J21" s="5" t="s">
        <v>499</v>
      </c>
      <c r="K21" s="5" t="s">
        <v>500</v>
      </c>
      <c r="L21" s="6">
        <v>164</v>
      </c>
      <c r="M21" s="5" t="s">
        <v>501</v>
      </c>
      <c r="N21" s="6">
        <v>0</v>
      </c>
    </row>
    <row r="22" spans="1:14" ht="11.65" customHeight="1" x14ac:dyDescent="0.25">
      <c r="A22" s="8"/>
      <c r="B22" s="8"/>
      <c r="C22" s="8"/>
      <c r="D22" s="8"/>
      <c r="E22" s="8"/>
      <c r="F22" s="8"/>
      <c r="G22" s="9" t="s">
        <v>502</v>
      </c>
      <c r="H22" s="10">
        <v>339</v>
      </c>
      <c r="I22" s="10">
        <v>1487</v>
      </c>
      <c r="J22" s="10">
        <v>991</v>
      </c>
      <c r="K22" s="10">
        <v>0</v>
      </c>
      <c r="L22" s="10">
        <v>339</v>
      </c>
      <c r="M22" s="10">
        <v>1487</v>
      </c>
      <c r="N22" s="10">
        <v>0</v>
      </c>
    </row>
    <row r="23" spans="1:14" ht="11.85" customHeight="1" x14ac:dyDescent="0.25">
      <c r="A23" s="11" t="s">
        <v>503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</row>
    <row r="24" spans="1:14" ht="11.85" customHeight="1" x14ac:dyDescent="0.25">
      <c r="A24" s="11" t="s">
        <v>504</v>
      </c>
      <c r="B24" s="12">
        <v>304</v>
      </c>
      <c r="C24" s="6">
        <v>374</v>
      </c>
      <c r="D24" s="6">
        <v>374</v>
      </c>
      <c r="E24" s="6">
        <v>374</v>
      </c>
      <c r="F24" s="7" t="s">
        <v>505</v>
      </c>
      <c r="G24" s="6">
        <v>365</v>
      </c>
      <c r="H24" s="5" t="s">
        <v>506</v>
      </c>
      <c r="I24" s="6">
        <v>0</v>
      </c>
      <c r="J24" s="6">
        <v>0</v>
      </c>
      <c r="K24" s="5" t="s">
        <v>507</v>
      </c>
      <c r="L24" s="5" t="s">
        <v>508</v>
      </c>
      <c r="M24" s="6">
        <v>0</v>
      </c>
      <c r="N24" s="6">
        <v>9</v>
      </c>
    </row>
    <row r="25" spans="1:14" ht="11.65" customHeight="1" x14ac:dyDescent="0.25">
      <c r="A25" s="11" t="s">
        <v>509</v>
      </c>
      <c r="B25" s="12">
        <v>297</v>
      </c>
      <c r="C25" s="6">
        <v>374</v>
      </c>
      <c r="D25" s="6">
        <v>374</v>
      </c>
      <c r="E25" s="6">
        <v>374</v>
      </c>
      <c r="F25" s="7" t="s">
        <v>510</v>
      </c>
      <c r="G25" s="6">
        <v>356</v>
      </c>
      <c r="H25" s="5" t="s">
        <v>511</v>
      </c>
      <c r="I25" s="6">
        <v>0</v>
      </c>
      <c r="J25" s="6">
        <v>0</v>
      </c>
      <c r="K25" s="5" t="s">
        <v>512</v>
      </c>
      <c r="L25" s="5" t="s">
        <v>513</v>
      </c>
      <c r="M25" s="6">
        <v>0</v>
      </c>
      <c r="N25" s="6">
        <v>18</v>
      </c>
    </row>
    <row r="26" spans="1:14" ht="11.85" customHeight="1" x14ac:dyDescent="0.25">
      <c r="A26" s="11" t="s">
        <v>514</v>
      </c>
      <c r="B26" s="12">
        <v>295</v>
      </c>
      <c r="C26" s="6">
        <v>374</v>
      </c>
      <c r="D26" s="6">
        <v>374</v>
      </c>
      <c r="E26" s="6">
        <v>374</v>
      </c>
      <c r="F26" s="7" t="s">
        <v>515</v>
      </c>
      <c r="G26" s="6">
        <v>355</v>
      </c>
      <c r="H26" s="5" t="s">
        <v>516</v>
      </c>
      <c r="I26" s="6">
        <v>0</v>
      </c>
      <c r="J26" s="6">
        <v>0</v>
      </c>
      <c r="K26" s="5" t="s">
        <v>517</v>
      </c>
      <c r="L26" s="5" t="s">
        <v>518</v>
      </c>
      <c r="M26" s="6">
        <v>0</v>
      </c>
      <c r="N26" s="6">
        <v>19</v>
      </c>
    </row>
    <row r="27" spans="1:14" ht="11.85" customHeight="1" x14ac:dyDescent="0.25">
      <c r="A27" s="11" t="s">
        <v>519</v>
      </c>
      <c r="B27" s="12">
        <v>288</v>
      </c>
      <c r="C27" s="6">
        <v>375</v>
      </c>
      <c r="D27" s="6">
        <v>375</v>
      </c>
      <c r="E27" s="6">
        <v>375</v>
      </c>
      <c r="F27" s="7" t="s">
        <v>520</v>
      </c>
      <c r="G27" s="6">
        <v>346</v>
      </c>
      <c r="H27" s="5" t="s">
        <v>521</v>
      </c>
      <c r="I27" s="6">
        <v>0</v>
      </c>
      <c r="J27" s="6">
        <v>0</v>
      </c>
      <c r="K27" s="5" t="s">
        <v>522</v>
      </c>
      <c r="L27" s="5" t="s">
        <v>523</v>
      </c>
      <c r="M27" s="6">
        <v>0</v>
      </c>
      <c r="N27" s="6">
        <v>28</v>
      </c>
    </row>
    <row r="28" spans="1:14" ht="11.85" customHeight="1" x14ac:dyDescent="0.25">
      <c r="A28" s="11" t="s">
        <v>524</v>
      </c>
      <c r="B28" s="12">
        <v>309</v>
      </c>
      <c r="C28" s="6">
        <v>375</v>
      </c>
      <c r="D28" s="6">
        <v>375</v>
      </c>
      <c r="E28" s="6">
        <v>375</v>
      </c>
      <c r="F28" s="7" t="s">
        <v>525</v>
      </c>
      <c r="G28" s="6">
        <v>371</v>
      </c>
      <c r="H28" s="5" t="s">
        <v>526</v>
      </c>
      <c r="I28" s="6">
        <v>0</v>
      </c>
      <c r="J28" s="6">
        <v>0</v>
      </c>
      <c r="K28" s="5" t="s">
        <v>527</v>
      </c>
      <c r="L28" s="5" t="s">
        <v>528</v>
      </c>
      <c r="M28" s="6">
        <v>0</v>
      </c>
      <c r="N28" s="6">
        <v>3</v>
      </c>
    </row>
    <row r="29" spans="1:14" ht="11.85" customHeight="1" x14ac:dyDescent="0.25">
      <c r="A29" s="11" t="s">
        <v>529</v>
      </c>
      <c r="B29" s="12">
        <v>304</v>
      </c>
      <c r="C29" s="6">
        <v>363</v>
      </c>
      <c r="D29" s="6">
        <v>363</v>
      </c>
      <c r="E29" s="6">
        <v>363</v>
      </c>
      <c r="F29" s="7" t="s">
        <v>530</v>
      </c>
      <c r="G29" s="6">
        <v>365</v>
      </c>
      <c r="H29" s="5" t="s">
        <v>531</v>
      </c>
      <c r="I29" s="6">
        <v>1</v>
      </c>
      <c r="J29" s="6">
        <v>1</v>
      </c>
      <c r="K29" s="5" t="s">
        <v>532</v>
      </c>
      <c r="L29" s="5" t="s">
        <v>533</v>
      </c>
      <c r="M29" s="6">
        <v>1</v>
      </c>
      <c r="N29" s="6">
        <v>0</v>
      </c>
    </row>
    <row r="30" spans="1:14" ht="11.85" customHeight="1" x14ac:dyDescent="0.25">
      <c r="A30" s="11" t="s">
        <v>534</v>
      </c>
      <c r="B30" s="12">
        <v>313</v>
      </c>
      <c r="C30" s="6">
        <v>363</v>
      </c>
      <c r="D30" s="6">
        <v>363</v>
      </c>
      <c r="E30" s="6">
        <v>363</v>
      </c>
      <c r="F30" s="7" t="s">
        <v>535</v>
      </c>
      <c r="G30" s="6">
        <v>376</v>
      </c>
      <c r="H30" s="5" t="s">
        <v>536</v>
      </c>
      <c r="I30" s="6">
        <v>13</v>
      </c>
      <c r="J30" s="6">
        <v>8</v>
      </c>
      <c r="K30" s="5" t="s">
        <v>537</v>
      </c>
      <c r="L30" s="5" t="s">
        <v>538</v>
      </c>
      <c r="M30" s="6">
        <v>13</v>
      </c>
      <c r="N30" s="6">
        <v>0</v>
      </c>
    </row>
    <row r="31" spans="1:14" ht="11.65" customHeight="1" x14ac:dyDescent="0.25">
      <c r="A31" s="11" t="s">
        <v>539</v>
      </c>
      <c r="B31" s="12">
        <v>307</v>
      </c>
      <c r="C31" s="6">
        <v>363</v>
      </c>
      <c r="D31" s="6">
        <v>363</v>
      </c>
      <c r="E31" s="6">
        <v>363</v>
      </c>
      <c r="F31" s="7" t="s">
        <v>540</v>
      </c>
      <c r="G31" s="6">
        <v>369</v>
      </c>
      <c r="H31" s="5" t="s">
        <v>541</v>
      </c>
      <c r="I31" s="6">
        <v>5</v>
      </c>
      <c r="J31" s="6">
        <v>3</v>
      </c>
      <c r="K31" s="5" t="s">
        <v>542</v>
      </c>
      <c r="L31" s="5" t="s">
        <v>543</v>
      </c>
      <c r="M31" s="6">
        <v>5</v>
      </c>
      <c r="N31" s="6">
        <v>0</v>
      </c>
    </row>
    <row r="32" spans="1:14" ht="11.85" customHeight="1" x14ac:dyDescent="0.25">
      <c r="A32" s="11" t="s">
        <v>544</v>
      </c>
      <c r="B32" s="12">
        <v>301</v>
      </c>
      <c r="C32" s="6">
        <v>363</v>
      </c>
      <c r="D32" s="6">
        <v>363</v>
      </c>
      <c r="E32" s="6">
        <v>363</v>
      </c>
      <c r="F32" s="7" t="s">
        <v>545</v>
      </c>
      <c r="G32" s="6">
        <v>362</v>
      </c>
      <c r="H32" s="5" t="s">
        <v>546</v>
      </c>
      <c r="I32" s="6">
        <v>0</v>
      </c>
      <c r="J32" s="6">
        <v>0</v>
      </c>
      <c r="K32" s="5" t="s">
        <v>547</v>
      </c>
      <c r="L32" s="5" t="s">
        <v>548</v>
      </c>
      <c r="M32" s="6">
        <v>0</v>
      </c>
      <c r="N32" s="6">
        <v>1</v>
      </c>
    </row>
    <row r="33" spans="1:14" ht="11.65" customHeight="1" x14ac:dyDescent="0.25">
      <c r="A33" s="11" t="s">
        <v>549</v>
      </c>
      <c r="B33" s="12">
        <v>323</v>
      </c>
      <c r="C33" s="6">
        <v>363</v>
      </c>
      <c r="D33" s="6">
        <v>363</v>
      </c>
      <c r="E33" s="6">
        <v>363</v>
      </c>
      <c r="F33" s="7" t="s">
        <v>550</v>
      </c>
      <c r="G33" s="6">
        <v>388</v>
      </c>
      <c r="H33" s="5" t="s">
        <v>551</v>
      </c>
      <c r="I33" s="6">
        <v>24</v>
      </c>
      <c r="J33" s="6">
        <v>16</v>
      </c>
      <c r="K33" s="5" t="s">
        <v>552</v>
      </c>
      <c r="L33" s="5" t="s">
        <v>553</v>
      </c>
      <c r="M33" s="6">
        <v>24</v>
      </c>
      <c r="N33" s="6">
        <v>0</v>
      </c>
    </row>
    <row r="34" spans="1:14" ht="11.85" customHeight="1" x14ac:dyDescent="0.25">
      <c r="A34" s="11" t="s">
        <v>554</v>
      </c>
      <c r="B34" s="12">
        <v>388</v>
      </c>
      <c r="C34" s="6">
        <v>363</v>
      </c>
      <c r="D34" s="6">
        <v>363</v>
      </c>
      <c r="E34" s="6">
        <v>363</v>
      </c>
      <c r="F34" s="7" t="s">
        <v>555</v>
      </c>
      <c r="G34" s="6">
        <v>466</v>
      </c>
      <c r="H34" s="5" t="s">
        <v>556</v>
      </c>
      <c r="I34" s="6">
        <v>102</v>
      </c>
      <c r="J34" s="6">
        <v>68</v>
      </c>
      <c r="K34" s="5" t="s">
        <v>557</v>
      </c>
      <c r="L34" s="5" t="s">
        <v>558</v>
      </c>
      <c r="M34" s="6">
        <v>102</v>
      </c>
      <c r="N34" s="6">
        <v>0</v>
      </c>
    </row>
    <row r="35" spans="1:14" ht="11.85" customHeight="1" x14ac:dyDescent="0.25">
      <c r="A35" s="11" t="s">
        <v>559</v>
      </c>
      <c r="B35" s="12">
        <v>354</v>
      </c>
      <c r="C35" s="6">
        <v>363</v>
      </c>
      <c r="D35" s="6">
        <v>363</v>
      </c>
      <c r="E35" s="6">
        <v>363</v>
      </c>
      <c r="F35" s="7" t="s">
        <v>560</v>
      </c>
      <c r="G35" s="6">
        <v>425</v>
      </c>
      <c r="H35" s="5" t="s">
        <v>561</v>
      </c>
      <c r="I35" s="6">
        <v>62</v>
      </c>
      <c r="J35" s="6">
        <v>41</v>
      </c>
      <c r="K35" s="5" t="s">
        <v>562</v>
      </c>
      <c r="L35" s="5" t="s">
        <v>563</v>
      </c>
      <c r="M35" s="6">
        <v>62</v>
      </c>
      <c r="N35" s="6">
        <v>0</v>
      </c>
    </row>
    <row r="36" spans="1:14" ht="11.65" customHeight="1" x14ac:dyDescent="0.25">
      <c r="A36" s="11" t="s">
        <v>564</v>
      </c>
      <c r="B36" s="12">
        <v>314</v>
      </c>
      <c r="C36" s="6">
        <v>363</v>
      </c>
      <c r="D36" s="6">
        <v>363</v>
      </c>
      <c r="E36" s="6">
        <v>363</v>
      </c>
      <c r="F36" s="7" t="s">
        <v>565</v>
      </c>
      <c r="G36" s="6">
        <v>377</v>
      </c>
      <c r="H36" s="5" t="s">
        <v>566</v>
      </c>
      <c r="I36" s="6">
        <v>14</v>
      </c>
      <c r="J36" s="6">
        <v>9</v>
      </c>
      <c r="K36" s="5" t="s">
        <v>567</v>
      </c>
      <c r="L36" s="5" t="s">
        <v>568</v>
      </c>
      <c r="M36" s="6">
        <v>14</v>
      </c>
      <c r="N36" s="6">
        <v>0</v>
      </c>
    </row>
    <row r="37" spans="1:14" ht="11.85" customHeight="1" x14ac:dyDescent="0.25">
      <c r="A37" s="11" t="s">
        <v>569</v>
      </c>
      <c r="B37" s="12">
        <v>361</v>
      </c>
      <c r="C37" s="6">
        <v>363</v>
      </c>
      <c r="D37" s="6">
        <v>363</v>
      </c>
      <c r="E37" s="6">
        <v>363</v>
      </c>
      <c r="F37" s="7" t="s">
        <v>570</v>
      </c>
      <c r="G37" s="6">
        <v>434</v>
      </c>
      <c r="H37" s="6">
        <v>70</v>
      </c>
      <c r="I37" s="5" t="s">
        <v>571</v>
      </c>
      <c r="J37" s="5" t="s">
        <v>572</v>
      </c>
      <c r="K37" s="5" t="s">
        <v>573</v>
      </c>
      <c r="L37" s="6">
        <v>70</v>
      </c>
      <c r="M37" s="5" t="s">
        <v>574</v>
      </c>
      <c r="N37" s="6">
        <v>0</v>
      </c>
    </row>
    <row r="38" spans="1:14" ht="11.85" customHeight="1" x14ac:dyDescent="0.25">
      <c r="A38" s="11" t="s">
        <v>575</v>
      </c>
      <c r="B38" s="12">
        <v>354</v>
      </c>
      <c r="C38" s="6">
        <v>363</v>
      </c>
      <c r="D38" s="6">
        <v>363</v>
      </c>
      <c r="E38" s="6">
        <v>363</v>
      </c>
      <c r="F38" s="7" t="s">
        <v>576</v>
      </c>
      <c r="G38" s="6">
        <v>425</v>
      </c>
      <c r="H38" s="6">
        <v>61</v>
      </c>
      <c r="I38" s="5" t="s">
        <v>577</v>
      </c>
      <c r="J38" s="5" t="s">
        <v>578</v>
      </c>
      <c r="K38" s="5" t="s">
        <v>579</v>
      </c>
      <c r="L38" s="6">
        <v>61</v>
      </c>
      <c r="M38" s="5" t="s">
        <v>580</v>
      </c>
      <c r="N38" s="6">
        <v>0</v>
      </c>
    </row>
    <row r="39" spans="1:14" ht="11.85" customHeight="1" x14ac:dyDescent="0.25">
      <c r="A39" s="11" t="s">
        <v>581</v>
      </c>
      <c r="B39" s="12">
        <v>899</v>
      </c>
      <c r="C39" s="6">
        <v>1000</v>
      </c>
      <c r="D39" s="6">
        <v>1000</v>
      </c>
      <c r="E39" s="6">
        <v>1000</v>
      </c>
      <c r="F39" s="7" t="s">
        <v>582</v>
      </c>
      <c r="G39" s="6">
        <v>1080</v>
      </c>
      <c r="H39" s="6">
        <v>80</v>
      </c>
      <c r="I39" s="5" t="s">
        <v>583</v>
      </c>
      <c r="J39" s="5" t="s">
        <v>584</v>
      </c>
      <c r="K39" s="5" t="s">
        <v>585</v>
      </c>
      <c r="L39" s="6">
        <v>80</v>
      </c>
      <c r="M39" s="5" t="s">
        <v>586</v>
      </c>
      <c r="N39" s="6">
        <v>0</v>
      </c>
    </row>
    <row r="40" spans="1:14" ht="14.25" customHeight="1" x14ac:dyDescent="0.25">
      <c r="A40" s="8"/>
      <c r="B40" s="8"/>
      <c r="C40" s="8"/>
      <c r="D40" s="8"/>
      <c r="E40" s="8"/>
      <c r="F40" s="8"/>
      <c r="G40" s="9" t="s">
        <v>587</v>
      </c>
      <c r="H40" s="10">
        <v>213</v>
      </c>
      <c r="I40" s="10">
        <v>224</v>
      </c>
      <c r="J40" s="10">
        <v>149</v>
      </c>
      <c r="K40" s="10">
        <v>0</v>
      </c>
      <c r="L40" s="10">
        <v>213</v>
      </c>
      <c r="M40" s="10">
        <v>224</v>
      </c>
      <c r="N40" s="10">
        <v>80</v>
      </c>
    </row>
    <row r="45" spans="1:14" x14ac:dyDescent="0.25">
      <c r="A45" s="2"/>
    </row>
    <row r="46" spans="1:14" x14ac:dyDescent="0.25">
      <c r="A46" s="2"/>
    </row>
  </sheetData>
  <pageMargins left="0.50972200000000001" right="0.58958299999999997" top="0.69444399999999995" bottom="0.43333300000000002" header="0.25" footer="0.25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6"/>
  <sheetViews>
    <sheetView workbookViewId="0">
      <selection activeCell="A8" sqref="A8:N40"/>
    </sheetView>
  </sheetViews>
  <sheetFormatPr defaultRowHeight="15" x14ac:dyDescent="0.25"/>
  <cols>
    <col min="1" max="1" width="24.28515625" style="4" customWidth="1"/>
    <col min="2" max="2" width="10.140625" style="4" customWidth="1"/>
    <col min="3" max="3" width="10" style="4" customWidth="1"/>
    <col min="4" max="4" width="10.140625" style="4" customWidth="1"/>
    <col min="5" max="5" width="10.5703125" style="4" customWidth="1"/>
    <col min="6" max="6" width="9.5703125" style="4" customWidth="1"/>
    <col min="7" max="7" width="10.7109375" style="4" customWidth="1"/>
    <col min="8" max="8" width="9.7109375" style="4" customWidth="1"/>
    <col min="9" max="9" width="10.5703125" style="4" customWidth="1"/>
    <col min="10" max="10" width="10.140625" style="4" customWidth="1"/>
    <col min="11" max="11" width="10" style="4" customWidth="1"/>
    <col min="12" max="12" width="9.7109375" style="4" customWidth="1"/>
    <col min="13" max="13" width="10.5703125" style="4" customWidth="1"/>
    <col min="14" max="14" width="8.28515625" style="4" customWidth="1"/>
    <col min="15" max="16384" width="9.140625" style="4"/>
  </cols>
  <sheetData>
    <row r="1" spans="1:14" x14ac:dyDescent="0.25">
      <c r="A1" s="1" t="s">
        <v>588</v>
      </c>
    </row>
    <row r="2" spans="1:14" x14ac:dyDescent="0.25">
      <c r="A2" s="1" t="s">
        <v>589</v>
      </c>
    </row>
    <row r="3" spans="1:14" x14ac:dyDescent="0.25">
      <c r="A3" s="1" t="s">
        <v>590</v>
      </c>
    </row>
    <row r="4" spans="1:14" x14ac:dyDescent="0.25">
      <c r="A4" s="1" t="s">
        <v>591</v>
      </c>
    </row>
    <row r="5" spans="1:14" x14ac:dyDescent="0.25">
      <c r="A5" s="1" t="s">
        <v>592</v>
      </c>
    </row>
    <row r="6" spans="1:14" x14ac:dyDescent="0.25">
      <c r="A6" s="1" t="s">
        <v>593</v>
      </c>
    </row>
    <row r="7" spans="1:14" x14ac:dyDescent="0.25">
      <c r="A7" s="1" t="s">
        <v>594</v>
      </c>
    </row>
    <row r="8" spans="1:14" x14ac:dyDescent="0.25">
      <c r="A8" s="2" t="s">
        <v>595</v>
      </c>
    </row>
    <row r="9" spans="1:14" ht="11.85" customHeight="1" x14ac:dyDescent="0.25">
      <c r="A9" s="5" t="s">
        <v>596</v>
      </c>
      <c r="B9" s="6">
        <v>691</v>
      </c>
      <c r="C9" s="6">
        <v>1090</v>
      </c>
      <c r="D9" s="6">
        <v>1090</v>
      </c>
      <c r="E9" s="6">
        <v>1090</v>
      </c>
      <c r="F9" s="7" t="s">
        <v>597</v>
      </c>
      <c r="G9" s="6">
        <v>1299</v>
      </c>
      <c r="H9" s="5" t="s">
        <v>598</v>
      </c>
      <c r="I9" s="6">
        <v>208</v>
      </c>
      <c r="J9" s="6">
        <v>138</v>
      </c>
      <c r="K9" s="5" t="s">
        <v>599</v>
      </c>
      <c r="L9" s="5" t="s">
        <v>600</v>
      </c>
      <c r="M9" s="6">
        <v>208</v>
      </c>
      <c r="N9" s="6">
        <v>0</v>
      </c>
    </row>
    <row r="10" spans="1:14" ht="11.85" customHeight="1" x14ac:dyDescent="0.25">
      <c r="A10" s="5" t="s">
        <v>601</v>
      </c>
      <c r="B10" s="6">
        <v>683</v>
      </c>
      <c r="C10" s="6">
        <v>1090</v>
      </c>
      <c r="D10" s="6">
        <v>1090</v>
      </c>
      <c r="E10" s="6">
        <v>1090</v>
      </c>
      <c r="F10" s="7" t="s">
        <v>602</v>
      </c>
      <c r="G10" s="6">
        <v>1284</v>
      </c>
      <c r="H10" s="5" t="s">
        <v>603</v>
      </c>
      <c r="I10" s="6">
        <v>194</v>
      </c>
      <c r="J10" s="6">
        <v>129</v>
      </c>
      <c r="K10" s="5" t="s">
        <v>604</v>
      </c>
      <c r="L10" s="5" t="s">
        <v>605</v>
      </c>
      <c r="M10" s="6">
        <v>194</v>
      </c>
      <c r="N10" s="6">
        <v>0</v>
      </c>
    </row>
    <row r="11" spans="1:14" ht="11.65" customHeight="1" x14ac:dyDescent="0.25">
      <c r="A11" s="5" t="s">
        <v>606</v>
      </c>
      <c r="B11" s="6">
        <v>663</v>
      </c>
      <c r="C11" s="6">
        <v>1090</v>
      </c>
      <c r="D11" s="6">
        <v>1090</v>
      </c>
      <c r="E11" s="6">
        <v>1090</v>
      </c>
      <c r="F11" s="7" t="s">
        <v>607</v>
      </c>
      <c r="G11" s="6">
        <v>1247</v>
      </c>
      <c r="H11" s="5" t="s">
        <v>608</v>
      </c>
      <c r="I11" s="6">
        <v>156</v>
      </c>
      <c r="J11" s="6">
        <v>104</v>
      </c>
      <c r="K11" s="5" t="s">
        <v>609</v>
      </c>
      <c r="L11" s="5" t="s">
        <v>610</v>
      </c>
      <c r="M11" s="6">
        <v>156</v>
      </c>
      <c r="N11" s="6">
        <v>0</v>
      </c>
    </row>
    <row r="12" spans="1:14" ht="11.85" customHeight="1" x14ac:dyDescent="0.25">
      <c r="A12" s="5" t="s">
        <v>611</v>
      </c>
      <c r="B12" s="6">
        <v>640</v>
      </c>
      <c r="C12" s="6">
        <v>1090</v>
      </c>
      <c r="D12" s="6">
        <v>1090</v>
      </c>
      <c r="E12" s="6">
        <v>1090</v>
      </c>
      <c r="F12" s="7" t="s">
        <v>612</v>
      </c>
      <c r="G12" s="6">
        <v>1203</v>
      </c>
      <c r="H12" s="5" t="s">
        <v>613</v>
      </c>
      <c r="I12" s="6">
        <v>112</v>
      </c>
      <c r="J12" s="6">
        <v>75</v>
      </c>
      <c r="K12" s="5" t="s">
        <v>614</v>
      </c>
      <c r="L12" s="5" t="s">
        <v>615</v>
      </c>
      <c r="M12" s="6">
        <v>112</v>
      </c>
      <c r="N12" s="6">
        <v>0</v>
      </c>
    </row>
    <row r="13" spans="1:14" ht="11.85" customHeight="1" x14ac:dyDescent="0.25">
      <c r="A13" s="5" t="s">
        <v>616</v>
      </c>
      <c r="B13" s="6">
        <v>680</v>
      </c>
      <c r="C13" s="6">
        <v>1090</v>
      </c>
      <c r="D13" s="6">
        <v>1090</v>
      </c>
      <c r="E13" s="6">
        <v>1090</v>
      </c>
      <c r="F13" s="7" t="s">
        <v>617</v>
      </c>
      <c r="G13" s="6">
        <v>1279</v>
      </c>
      <c r="H13" s="5" t="s">
        <v>618</v>
      </c>
      <c r="I13" s="6">
        <v>188</v>
      </c>
      <c r="J13" s="6">
        <v>125</v>
      </c>
      <c r="K13" s="5" t="s">
        <v>619</v>
      </c>
      <c r="L13" s="5" t="s">
        <v>620</v>
      </c>
      <c r="M13" s="6">
        <v>188</v>
      </c>
      <c r="N13" s="6">
        <v>0</v>
      </c>
    </row>
    <row r="14" spans="1:14" ht="11.65" customHeight="1" x14ac:dyDescent="0.25">
      <c r="A14" s="5" t="s">
        <v>621</v>
      </c>
      <c r="B14" s="6">
        <v>716</v>
      </c>
      <c r="C14" s="6">
        <v>1090</v>
      </c>
      <c r="D14" s="6">
        <v>1090</v>
      </c>
      <c r="E14" s="6">
        <v>1090</v>
      </c>
      <c r="F14" s="7" t="s">
        <v>622</v>
      </c>
      <c r="G14" s="6">
        <v>1346</v>
      </c>
      <c r="H14" s="5" t="s">
        <v>623</v>
      </c>
      <c r="I14" s="6">
        <v>255</v>
      </c>
      <c r="J14" s="6">
        <v>170</v>
      </c>
      <c r="K14" s="5" t="s">
        <v>624</v>
      </c>
      <c r="L14" s="5" t="s">
        <v>625</v>
      </c>
      <c r="M14" s="6">
        <v>255</v>
      </c>
      <c r="N14" s="6">
        <v>0</v>
      </c>
    </row>
    <row r="15" spans="1:14" ht="11.85" customHeight="1" x14ac:dyDescent="0.25">
      <c r="A15" s="5" t="s">
        <v>626</v>
      </c>
      <c r="B15" s="6">
        <v>693</v>
      </c>
      <c r="C15" s="6">
        <v>1090</v>
      </c>
      <c r="D15" s="6">
        <v>1090</v>
      </c>
      <c r="E15" s="6">
        <v>1090</v>
      </c>
      <c r="F15" s="7" t="s">
        <v>627</v>
      </c>
      <c r="G15" s="6">
        <v>1303</v>
      </c>
      <c r="H15" s="5" t="s">
        <v>628</v>
      </c>
      <c r="I15" s="6">
        <v>212</v>
      </c>
      <c r="J15" s="6">
        <v>141</v>
      </c>
      <c r="K15" s="5" t="s">
        <v>629</v>
      </c>
      <c r="L15" s="5" t="s">
        <v>630</v>
      </c>
      <c r="M15" s="6">
        <v>212</v>
      </c>
      <c r="N15" s="6">
        <v>0</v>
      </c>
    </row>
    <row r="16" spans="1:14" ht="11.85" customHeight="1" x14ac:dyDescent="0.25">
      <c r="A16" s="5" t="s">
        <v>631</v>
      </c>
      <c r="B16" s="6">
        <v>122</v>
      </c>
      <c r="C16" s="6">
        <v>194</v>
      </c>
      <c r="D16" s="6">
        <v>194</v>
      </c>
      <c r="E16" s="6">
        <v>194</v>
      </c>
      <c r="F16" s="7" t="s">
        <v>632</v>
      </c>
      <c r="G16" s="6">
        <v>229</v>
      </c>
      <c r="H16" s="5" t="s">
        <v>633</v>
      </c>
      <c r="I16" s="6">
        <v>34</v>
      </c>
      <c r="J16" s="6">
        <v>23</v>
      </c>
      <c r="K16" s="5" t="s">
        <v>634</v>
      </c>
      <c r="L16" s="5" t="s">
        <v>635</v>
      </c>
      <c r="M16" s="6">
        <v>34</v>
      </c>
      <c r="N16" s="6">
        <v>0</v>
      </c>
    </row>
    <row r="17" spans="1:14" ht="11.85" customHeight="1" x14ac:dyDescent="0.25">
      <c r="A17" s="8"/>
      <c r="B17" s="8"/>
      <c r="C17" s="8"/>
      <c r="D17" s="8"/>
      <c r="E17" s="8"/>
      <c r="F17" s="8"/>
      <c r="G17" s="9" t="s">
        <v>636</v>
      </c>
      <c r="H17" s="10">
        <v>0</v>
      </c>
      <c r="I17" s="10">
        <v>1362</v>
      </c>
      <c r="J17" s="10">
        <v>908</v>
      </c>
      <c r="K17" s="10">
        <v>0</v>
      </c>
      <c r="L17" s="10">
        <v>0</v>
      </c>
      <c r="M17" s="10">
        <v>1362</v>
      </c>
      <c r="N17" s="10">
        <v>0</v>
      </c>
    </row>
    <row r="18" spans="1:14" ht="11.65" customHeight="1" x14ac:dyDescent="0.25">
      <c r="A18" s="11" t="s">
        <v>637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1:14" ht="11.85" customHeight="1" x14ac:dyDescent="0.25">
      <c r="A19" s="5" t="s">
        <v>638</v>
      </c>
      <c r="B19" s="6">
        <v>621</v>
      </c>
      <c r="C19" s="6">
        <v>1090</v>
      </c>
      <c r="D19" s="6">
        <v>1087</v>
      </c>
      <c r="E19" s="6">
        <v>1087</v>
      </c>
      <c r="F19" s="7" t="s">
        <v>639</v>
      </c>
      <c r="G19" s="6">
        <v>1094</v>
      </c>
      <c r="H19" s="5" t="s">
        <v>640</v>
      </c>
      <c r="I19" s="6">
        <v>7</v>
      </c>
      <c r="J19" s="6">
        <v>4</v>
      </c>
      <c r="K19" s="5" t="s">
        <v>641</v>
      </c>
      <c r="L19" s="5" t="s">
        <v>642</v>
      </c>
      <c r="M19" s="6">
        <v>7</v>
      </c>
      <c r="N19" s="6">
        <v>0</v>
      </c>
    </row>
    <row r="20" spans="1:14" ht="11.85" customHeight="1" x14ac:dyDescent="0.25">
      <c r="A20" s="5" t="s">
        <v>643</v>
      </c>
      <c r="B20" s="6">
        <v>607</v>
      </c>
      <c r="C20" s="6">
        <v>1090</v>
      </c>
      <c r="D20" s="6">
        <v>1087</v>
      </c>
      <c r="E20" s="6">
        <v>1087</v>
      </c>
      <c r="F20" s="7" t="s">
        <v>644</v>
      </c>
      <c r="G20" s="6">
        <v>1069</v>
      </c>
      <c r="H20" s="5" t="s">
        <v>645</v>
      </c>
      <c r="I20" s="6">
        <v>0</v>
      </c>
      <c r="J20" s="6">
        <v>0</v>
      </c>
      <c r="K20" s="5" t="s">
        <v>646</v>
      </c>
      <c r="L20" s="5" t="s">
        <v>647</v>
      </c>
      <c r="M20" s="6">
        <v>0</v>
      </c>
      <c r="N20" s="6">
        <v>17</v>
      </c>
    </row>
    <row r="21" spans="1:14" ht="11.65" customHeight="1" x14ac:dyDescent="0.25">
      <c r="A21" s="5" t="s">
        <v>648</v>
      </c>
      <c r="B21" s="6">
        <v>588</v>
      </c>
      <c r="C21" s="6">
        <v>1090</v>
      </c>
      <c r="D21" s="6">
        <v>1087</v>
      </c>
      <c r="E21" s="6">
        <v>1087</v>
      </c>
      <c r="F21" s="7" t="s">
        <v>649</v>
      </c>
      <c r="G21" s="6">
        <v>1037</v>
      </c>
      <c r="H21" s="5" t="s">
        <v>650</v>
      </c>
      <c r="I21" s="6">
        <v>0</v>
      </c>
      <c r="J21" s="6">
        <v>0</v>
      </c>
      <c r="K21" s="5" t="s">
        <v>651</v>
      </c>
      <c r="L21" s="5" t="s">
        <v>652</v>
      </c>
      <c r="M21" s="6">
        <v>0</v>
      </c>
      <c r="N21" s="6">
        <v>50</v>
      </c>
    </row>
    <row r="22" spans="1:14" ht="12.2" customHeight="1" x14ac:dyDescent="0.25">
      <c r="A22" s="5" t="s">
        <v>653</v>
      </c>
      <c r="B22" s="6">
        <v>550</v>
      </c>
      <c r="C22" s="6">
        <v>1090</v>
      </c>
      <c r="D22" s="6">
        <v>1088</v>
      </c>
      <c r="E22" s="6">
        <v>1088</v>
      </c>
      <c r="F22" s="7" t="s">
        <v>654</v>
      </c>
      <c r="G22" s="6">
        <v>969</v>
      </c>
      <c r="H22" s="5" t="s">
        <v>655</v>
      </c>
      <c r="I22" s="6">
        <v>0</v>
      </c>
      <c r="J22" s="6">
        <v>0</v>
      </c>
      <c r="K22" s="5" t="s">
        <v>656</v>
      </c>
      <c r="L22" s="5" t="s">
        <v>657</v>
      </c>
      <c r="M22" s="6">
        <v>0</v>
      </c>
      <c r="N22" s="6">
        <v>118</v>
      </c>
    </row>
    <row r="23" spans="1:14" ht="11.65" customHeight="1" x14ac:dyDescent="0.25">
      <c r="A23" s="5" t="s">
        <v>658</v>
      </c>
      <c r="B23" s="6">
        <v>585</v>
      </c>
      <c r="C23" s="6">
        <v>1090</v>
      </c>
      <c r="D23" s="6">
        <v>1087</v>
      </c>
      <c r="E23" s="6">
        <v>1087</v>
      </c>
      <c r="F23" s="7" t="s">
        <v>659</v>
      </c>
      <c r="G23" s="6">
        <v>1031</v>
      </c>
      <c r="H23" s="5" t="s">
        <v>660</v>
      </c>
      <c r="I23" s="6">
        <v>0</v>
      </c>
      <c r="J23" s="6">
        <v>0</v>
      </c>
      <c r="K23" s="5" t="s">
        <v>661</v>
      </c>
      <c r="L23" s="5" t="s">
        <v>662</v>
      </c>
      <c r="M23" s="6">
        <v>0</v>
      </c>
      <c r="N23" s="6">
        <v>56</v>
      </c>
    </row>
    <row r="24" spans="1:14" ht="11.85" customHeight="1" x14ac:dyDescent="0.25">
      <c r="A24" s="5" t="s">
        <v>663</v>
      </c>
      <c r="B24" s="6">
        <v>613</v>
      </c>
      <c r="C24" s="6">
        <v>1090</v>
      </c>
      <c r="D24" s="6">
        <v>1087</v>
      </c>
      <c r="E24" s="6">
        <v>1087</v>
      </c>
      <c r="F24" s="7" t="s">
        <v>664</v>
      </c>
      <c r="G24" s="6">
        <v>1080</v>
      </c>
      <c r="H24" s="5" t="s">
        <v>665</v>
      </c>
      <c r="I24" s="6">
        <v>0</v>
      </c>
      <c r="J24" s="6">
        <v>0</v>
      </c>
      <c r="K24" s="5" t="s">
        <v>666</v>
      </c>
      <c r="L24" s="5" t="s">
        <v>667</v>
      </c>
      <c r="M24" s="6">
        <v>0</v>
      </c>
      <c r="N24" s="6">
        <v>6</v>
      </c>
    </row>
    <row r="25" spans="1:14" ht="11.65" customHeight="1" x14ac:dyDescent="0.25">
      <c r="A25" s="5" t="s">
        <v>668</v>
      </c>
      <c r="B25" s="6">
        <v>598</v>
      </c>
      <c r="C25" s="6">
        <v>1090</v>
      </c>
      <c r="D25" s="6">
        <v>1087</v>
      </c>
      <c r="E25" s="6">
        <v>1087</v>
      </c>
      <c r="F25" s="7" t="s">
        <v>669</v>
      </c>
      <c r="G25" s="6">
        <v>1054</v>
      </c>
      <c r="H25" s="5" t="s">
        <v>670</v>
      </c>
      <c r="I25" s="6">
        <v>0</v>
      </c>
      <c r="J25" s="6">
        <v>0</v>
      </c>
      <c r="K25" s="5" t="s">
        <v>671</v>
      </c>
      <c r="L25" s="5" t="s">
        <v>672</v>
      </c>
      <c r="M25" s="6">
        <v>0</v>
      </c>
      <c r="N25" s="6">
        <v>33</v>
      </c>
    </row>
    <row r="26" spans="1:14" ht="12.2" customHeight="1" x14ac:dyDescent="0.25">
      <c r="A26" s="5" t="s">
        <v>673</v>
      </c>
      <c r="B26" s="6">
        <v>507</v>
      </c>
      <c r="C26" s="6">
        <v>922</v>
      </c>
      <c r="D26" s="6">
        <v>919</v>
      </c>
      <c r="E26" s="6">
        <v>919</v>
      </c>
      <c r="F26" s="7" t="s">
        <v>674</v>
      </c>
      <c r="G26" s="6">
        <v>894</v>
      </c>
      <c r="H26" s="5" t="s">
        <v>675</v>
      </c>
      <c r="I26" s="6">
        <v>0</v>
      </c>
      <c r="J26" s="6">
        <v>0</v>
      </c>
      <c r="K26" s="5" t="s">
        <v>676</v>
      </c>
      <c r="L26" s="5" t="s">
        <v>677</v>
      </c>
      <c r="M26" s="6">
        <v>0</v>
      </c>
      <c r="N26" s="6">
        <v>25</v>
      </c>
    </row>
    <row r="27" spans="1:14" ht="11.65" customHeight="1" x14ac:dyDescent="0.25">
      <c r="A27" s="8"/>
      <c r="B27" s="8"/>
      <c r="C27" s="8"/>
      <c r="D27" s="8"/>
      <c r="E27" s="8"/>
      <c r="F27" s="8"/>
      <c r="G27" s="9" t="s">
        <v>678</v>
      </c>
      <c r="H27" s="10">
        <v>0</v>
      </c>
      <c r="I27" s="10">
        <v>7</v>
      </c>
      <c r="J27" s="10">
        <v>4</v>
      </c>
      <c r="K27" s="10">
        <v>0</v>
      </c>
      <c r="L27" s="10">
        <v>0</v>
      </c>
      <c r="M27" s="10">
        <v>7</v>
      </c>
      <c r="N27" s="10">
        <v>308</v>
      </c>
    </row>
    <row r="28" spans="1:14" ht="11.85" customHeight="1" x14ac:dyDescent="0.25">
      <c r="A28" s="11" t="s">
        <v>679</v>
      </c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</row>
    <row r="29" spans="1:14" ht="11.85" customHeight="1" x14ac:dyDescent="0.25">
      <c r="A29" s="5" t="s">
        <v>680</v>
      </c>
      <c r="B29" s="6">
        <v>371</v>
      </c>
      <c r="C29" s="6">
        <v>636</v>
      </c>
      <c r="D29" s="6">
        <v>636</v>
      </c>
      <c r="E29" s="6">
        <v>636</v>
      </c>
      <c r="F29" s="7" t="s">
        <v>681</v>
      </c>
      <c r="G29" s="6">
        <v>736</v>
      </c>
      <c r="H29" s="5" t="s">
        <v>682</v>
      </c>
      <c r="I29" s="6">
        <v>100</v>
      </c>
      <c r="J29" s="6">
        <v>66</v>
      </c>
      <c r="K29" s="5" t="s">
        <v>683</v>
      </c>
      <c r="L29" s="5" t="s">
        <v>684</v>
      </c>
      <c r="M29" s="6">
        <v>100</v>
      </c>
      <c r="N29" s="6">
        <v>0</v>
      </c>
    </row>
    <row r="30" spans="1:14" ht="11.65" customHeight="1" x14ac:dyDescent="0.25">
      <c r="A30" s="5" t="s">
        <v>685</v>
      </c>
      <c r="B30" s="6">
        <v>365</v>
      </c>
      <c r="C30" s="6">
        <v>636</v>
      </c>
      <c r="D30" s="6">
        <v>636</v>
      </c>
      <c r="E30" s="6">
        <v>636</v>
      </c>
      <c r="F30" s="7" t="s">
        <v>686</v>
      </c>
      <c r="G30" s="6">
        <v>724</v>
      </c>
      <c r="H30" s="5" t="s">
        <v>687</v>
      </c>
      <c r="I30" s="6">
        <v>88</v>
      </c>
      <c r="J30" s="6">
        <v>58</v>
      </c>
      <c r="K30" s="5" t="s">
        <v>688</v>
      </c>
      <c r="L30" s="5" t="s">
        <v>689</v>
      </c>
      <c r="M30" s="6">
        <v>88</v>
      </c>
      <c r="N30" s="6">
        <v>0</v>
      </c>
    </row>
    <row r="31" spans="1:14" ht="11.85" customHeight="1" x14ac:dyDescent="0.25">
      <c r="A31" s="5" t="s">
        <v>690</v>
      </c>
      <c r="B31" s="6">
        <v>368</v>
      </c>
      <c r="C31" s="6">
        <v>636</v>
      </c>
      <c r="D31" s="6">
        <v>636</v>
      </c>
      <c r="E31" s="6">
        <v>636</v>
      </c>
      <c r="F31" s="7" t="s">
        <v>691</v>
      </c>
      <c r="G31" s="6">
        <v>730</v>
      </c>
      <c r="H31" s="5" t="s">
        <v>692</v>
      </c>
      <c r="I31" s="6">
        <v>94</v>
      </c>
      <c r="J31" s="6">
        <v>63</v>
      </c>
      <c r="K31" s="5" t="s">
        <v>693</v>
      </c>
      <c r="L31" s="5" t="s">
        <v>694</v>
      </c>
      <c r="M31" s="6">
        <v>94</v>
      </c>
      <c r="N31" s="6">
        <v>0</v>
      </c>
    </row>
    <row r="32" spans="1:14" ht="11.65" customHeight="1" x14ac:dyDescent="0.25">
      <c r="A32" s="5" t="s">
        <v>695</v>
      </c>
      <c r="B32" s="6">
        <v>359</v>
      </c>
      <c r="C32" s="6">
        <v>636</v>
      </c>
      <c r="D32" s="6">
        <v>636</v>
      </c>
      <c r="E32" s="6">
        <v>636</v>
      </c>
      <c r="F32" s="7" t="s">
        <v>696</v>
      </c>
      <c r="G32" s="6">
        <v>711</v>
      </c>
      <c r="H32" s="5" t="s">
        <v>697</v>
      </c>
      <c r="I32" s="6">
        <v>75</v>
      </c>
      <c r="J32" s="6">
        <v>50</v>
      </c>
      <c r="K32" s="5" t="s">
        <v>698</v>
      </c>
      <c r="L32" s="5" t="s">
        <v>699</v>
      </c>
      <c r="M32" s="6">
        <v>75</v>
      </c>
      <c r="N32" s="6">
        <v>0</v>
      </c>
    </row>
    <row r="33" spans="1:14" ht="11.85" customHeight="1" x14ac:dyDescent="0.25">
      <c r="A33" s="5" t="s">
        <v>700</v>
      </c>
      <c r="B33" s="6">
        <v>382</v>
      </c>
      <c r="C33" s="6">
        <v>636</v>
      </c>
      <c r="D33" s="6">
        <v>636</v>
      </c>
      <c r="E33" s="6">
        <v>636</v>
      </c>
      <c r="F33" s="7" t="s">
        <v>701</v>
      </c>
      <c r="G33" s="6">
        <v>758</v>
      </c>
      <c r="H33" s="5" t="s">
        <v>702</v>
      </c>
      <c r="I33" s="6">
        <v>122</v>
      </c>
      <c r="J33" s="6">
        <v>81</v>
      </c>
      <c r="K33" s="5" t="s">
        <v>703</v>
      </c>
      <c r="L33" s="5" t="s">
        <v>704</v>
      </c>
      <c r="M33" s="6">
        <v>122</v>
      </c>
      <c r="N33" s="6">
        <v>0</v>
      </c>
    </row>
    <row r="34" spans="1:14" ht="11.85" customHeight="1" x14ac:dyDescent="0.25">
      <c r="A34" s="5" t="s">
        <v>705</v>
      </c>
      <c r="B34" s="6">
        <v>447</v>
      </c>
      <c r="C34" s="6">
        <v>636</v>
      </c>
      <c r="D34" s="6">
        <v>636</v>
      </c>
      <c r="E34" s="6">
        <v>636</v>
      </c>
      <c r="F34" s="7" t="s">
        <v>706</v>
      </c>
      <c r="G34" s="6">
        <v>887</v>
      </c>
      <c r="H34" s="5" t="s">
        <v>707</v>
      </c>
      <c r="I34" s="6">
        <v>251</v>
      </c>
      <c r="J34" s="6">
        <v>167</v>
      </c>
      <c r="K34" s="5" t="s">
        <v>708</v>
      </c>
      <c r="L34" s="5" t="s">
        <v>709</v>
      </c>
      <c r="M34" s="6">
        <v>251</v>
      </c>
      <c r="N34" s="6">
        <v>0</v>
      </c>
    </row>
    <row r="35" spans="1:14" ht="11.85" customHeight="1" x14ac:dyDescent="0.25">
      <c r="A35" s="5" t="s">
        <v>710</v>
      </c>
      <c r="B35" s="6">
        <v>438</v>
      </c>
      <c r="C35" s="6">
        <v>636</v>
      </c>
      <c r="D35" s="6">
        <v>636</v>
      </c>
      <c r="E35" s="6">
        <v>636</v>
      </c>
      <c r="F35" s="7" t="s">
        <v>711</v>
      </c>
      <c r="G35" s="6">
        <v>868</v>
      </c>
      <c r="H35" s="5" t="s">
        <v>712</v>
      </c>
      <c r="I35" s="6">
        <v>232</v>
      </c>
      <c r="J35" s="6">
        <v>154</v>
      </c>
      <c r="K35" s="5" t="s">
        <v>713</v>
      </c>
      <c r="L35" s="5" t="s">
        <v>714</v>
      </c>
      <c r="M35" s="6">
        <v>232</v>
      </c>
      <c r="N35" s="6">
        <v>0</v>
      </c>
    </row>
    <row r="36" spans="1:14" ht="11.65" customHeight="1" x14ac:dyDescent="0.25">
      <c r="A36" s="5" t="s">
        <v>715</v>
      </c>
      <c r="B36" s="6">
        <v>402</v>
      </c>
      <c r="C36" s="6">
        <v>636</v>
      </c>
      <c r="D36" s="6">
        <v>636</v>
      </c>
      <c r="E36" s="6">
        <v>636</v>
      </c>
      <c r="F36" s="7" t="s">
        <v>716</v>
      </c>
      <c r="G36" s="6">
        <v>797</v>
      </c>
      <c r="H36" s="5" t="s">
        <v>717</v>
      </c>
      <c r="I36" s="6">
        <v>160</v>
      </c>
      <c r="J36" s="6">
        <v>107</v>
      </c>
      <c r="K36" s="5" t="s">
        <v>718</v>
      </c>
      <c r="L36" s="5" t="s">
        <v>719</v>
      </c>
      <c r="M36" s="6">
        <v>160</v>
      </c>
      <c r="N36" s="6">
        <v>0</v>
      </c>
    </row>
    <row r="37" spans="1:14" ht="11.85" customHeight="1" x14ac:dyDescent="0.25">
      <c r="A37" s="5" t="s">
        <v>720</v>
      </c>
      <c r="B37" s="6">
        <v>393</v>
      </c>
      <c r="C37" s="6">
        <v>636</v>
      </c>
      <c r="D37" s="6">
        <v>636</v>
      </c>
      <c r="E37" s="6">
        <v>636</v>
      </c>
      <c r="F37" s="7" t="s">
        <v>721</v>
      </c>
      <c r="G37" s="6">
        <v>779</v>
      </c>
      <c r="H37" s="6">
        <v>142</v>
      </c>
      <c r="I37" s="5" t="s">
        <v>722</v>
      </c>
      <c r="J37" s="5" t="s">
        <v>723</v>
      </c>
      <c r="K37" s="5" t="s">
        <v>724</v>
      </c>
      <c r="L37" s="6">
        <v>142</v>
      </c>
      <c r="M37" s="5" t="s">
        <v>725</v>
      </c>
      <c r="N37" s="6">
        <v>0</v>
      </c>
    </row>
    <row r="38" spans="1:14" ht="11.85" customHeight="1" x14ac:dyDescent="0.25">
      <c r="A38" s="5" t="s">
        <v>726</v>
      </c>
      <c r="B38" s="6">
        <v>390</v>
      </c>
      <c r="C38" s="6">
        <v>636</v>
      </c>
      <c r="D38" s="6">
        <v>636</v>
      </c>
      <c r="E38" s="6">
        <v>636</v>
      </c>
      <c r="F38" s="7" t="s">
        <v>727</v>
      </c>
      <c r="G38" s="6">
        <v>774</v>
      </c>
      <c r="H38" s="6">
        <v>137</v>
      </c>
      <c r="I38" s="5" t="s">
        <v>728</v>
      </c>
      <c r="J38" s="5" t="s">
        <v>729</v>
      </c>
      <c r="K38" s="5" t="s">
        <v>730</v>
      </c>
      <c r="L38" s="6">
        <v>137</v>
      </c>
      <c r="M38" s="5" t="s">
        <v>731</v>
      </c>
      <c r="N38" s="6">
        <v>0</v>
      </c>
    </row>
    <row r="39" spans="1:14" ht="11.85" customHeight="1" x14ac:dyDescent="0.25">
      <c r="A39" s="5" t="s">
        <v>732</v>
      </c>
      <c r="B39" s="6">
        <v>1784</v>
      </c>
      <c r="C39" s="6">
        <v>2999</v>
      </c>
      <c r="D39" s="6">
        <v>2999</v>
      </c>
      <c r="E39" s="6">
        <v>2999</v>
      </c>
      <c r="F39" s="7" t="s">
        <v>733</v>
      </c>
      <c r="G39" s="6">
        <v>3538</v>
      </c>
      <c r="H39" s="6">
        <v>538</v>
      </c>
      <c r="I39" s="5" t="s">
        <v>734</v>
      </c>
      <c r="J39" s="5" t="s">
        <v>735</v>
      </c>
      <c r="K39" s="5" t="s">
        <v>736</v>
      </c>
      <c r="L39" s="6">
        <v>538</v>
      </c>
      <c r="M39" s="5" t="s">
        <v>737</v>
      </c>
      <c r="N39" s="6">
        <v>0</v>
      </c>
    </row>
    <row r="40" spans="1:14" ht="12.75" customHeight="1" x14ac:dyDescent="0.25">
      <c r="A40" s="8"/>
      <c r="B40" s="8"/>
      <c r="C40" s="8"/>
      <c r="D40" s="8"/>
      <c r="E40" s="8"/>
      <c r="F40" s="8"/>
      <c r="G40" s="9" t="s">
        <v>738</v>
      </c>
      <c r="H40" s="10">
        <v>818</v>
      </c>
      <c r="I40" s="10">
        <v>1125</v>
      </c>
      <c r="J40" s="10">
        <v>750</v>
      </c>
      <c r="K40" s="10">
        <v>0</v>
      </c>
      <c r="L40" s="10">
        <v>818</v>
      </c>
      <c r="M40" s="10">
        <v>1125</v>
      </c>
      <c r="N40" s="10">
        <v>0</v>
      </c>
    </row>
    <row r="45" spans="1:14" x14ac:dyDescent="0.25">
      <c r="A45" s="2"/>
    </row>
    <row r="46" spans="1:14" x14ac:dyDescent="0.25">
      <c r="A46" s="2"/>
    </row>
  </sheetData>
  <pageMargins left="0.434722" right="0.66458300000000003" top="0.69444399999999995" bottom="0.43333300000000002" header="0.25" footer="0.25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4"/>
  <sheetViews>
    <sheetView workbookViewId="0">
      <selection activeCell="B40" sqref="B40"/>
    </sheetView>
  </sheetViews>
  <sheetFormatPr defaultRowHeight="15" x14ac:dyDescent="0.25"/>
  <cols>
    <col min="1" max="1" width="34" style="4" customWidth="1"/>
    <col min="2" max="2" width="8.85546875" style="4" customWidth="1"/>
    <col min="3" max="3" width="10.140625" style="4" customWidth="1"/>
    <col min="4" max="4" width="10.5703125" style="4" customWidth="1"/>
    <col min="5" max="5" width="9.5703125" style="4" customWidth="1"/>
    <col min="6" max="6" width="10.140625" style="4" customWidth="1"/>
    <col min="7" max="7" width="9.7109375" style="4" customWidth="1"/>
    <col min="8" max="9" width="10.5703125" style="4" customWidth="1"/>
    <col min="10" max="10" width="9.5703125" style="4" customWidth="1"/>
    <col min="11" max="11" width="9.7109375" style="4" customWidth="1"/>
    <col min="12" max="12" width="10.5703125" style="4" customWidth="1"/>
    <col min="13" max="13" width="8.7109375" style="4" customWidth="1"/>
    <col min="14" max="16384" width="9.140625" style="4"/>
  </cols>
  <sheetData>
    <row r="1" spans="1:13" x14ac:dyDescent="0.25">
      <c r="A1" s="14" t="s">
        <v>739</v>
      </c>
    </row>
    <row r="2" spans="1:13" x14ac:dyDescent="0.25">
      <c r="A2" s="14" t="s">
        <v>740</v>
      </c>
    </row>
    <row r="3" spans="1:13" x14ac:dyDescent="0.25">
      <c r="A3" s="14" t="s">
        <v>741</v>
      </c>
    </row>
    <row r="4" spans="1:13" x14ac:dyDescent="0.25">
      <c r="A4" s="14" t="s">
        <v>742</v>
      </c>
    </row>
    <row r="5" spans="1:13" x14ac:dyDescent="0.25">
      <c r="A5" s="14" t="s">
        <v>743</v>
      </c>
    </row>
    <row r="6" spans="1:13" x14ac:dyDescent="0.25">
      <c r="A6" s="14" t="s">
        <v>744</v>
      </c>
    </row>
    <row r="7" spans="1:13" x14ac:dyDescent="0.25">
      <c r="A7" s="14" t="s">
        <v>745</v>
      </c>
    </row>
    <row r="8" spans="1:13" x14ac:dyDescent="0.25">
      <c r="A8" s="3" t="s">
        <v>746</v>
      </c>
    </row>
    <row r="9" spans="1:13" ht="11.25" customHeight="1" x14ac:dyDescent="0.25">
      <c r="A9" s="15" t="s">
        <v>747</v>
      </c>
      <c r="B9" s="16">
        <v>6000</v>
      </c>
      <c r="C9" s="16">
        <v>6000</v>
      </c>
      <c r="D9" s="16">
        <v>6000</v>
      </c>
      <c r="E9" s="15" t="s">
        <v>748</v>
      </c>
      <c r="F9" s="16">
        <v>7090</v>
      </c>
      <c r="G9" s="17">
        <v>1090</v>
      </c>
      <c r="H9" s="15" t="s">
        <v>749</v>
      </c>
      <c r="I9" s="15" t="s">
        <v>750</v>
      </c>
      <c r="J9" s="15" t="s">
        <v>751</v>
      </c>
      <c r="K9" s="17">
        <v>1090</v>
      </c>
      <c r="L9" s="15" t="s">
        <v>752</v>
      </c>
      <c r="M9" s="17">
        <v>0</v>
      </c>
    </row>
    <row r="10" spans="1:13" ht="11.85" customHeight="1" x14ac:dyDescent="0.25">
      <c r="A10" s="8"/>
      <c r="B10" s="8"/>
      <c r="C10" s="8"/>
      <c r="D10" s="8"/>
      <c r="E10" s="8"/>
      <c r="F10" s="18" t="s">
        <v>753</v>
      </c>
      <c r="G10" s="19">
        <v>1090</v>
      </c>
      <c r="H10" s="19">
        <v>0</v>
      </c>
      <c r="I10" s="19">
        <v>0</v>
      </c>
      <c r="J10" s="19">
        <v>0</v>
      </c>
      <c r="K10" s="19">
        <v>1090</v>
      </c>
      <c r="L10" s="19">
        <v>0</v>
      </c>
      <c r="M10" s="19">
        <v>0</v>
      </c>
    </row>
    <row r="11" spans="1:13" ht="17.649999999999999" customHeight="1" x14ac:dyDescent="0.25">
      <c r="A11" s="14" t="s">
        <v>754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13" ht="17.649999999999999" customHeight="1" x14ac:dyDescent="0.25">
      <c r="A12" s="15" t="s">
        <v>755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pans="1:13" ht="11.85" customHeight="1" x14ac:dyDescent="0.25">
      <c r="A13" s="15" t="s">
        <v>756</v>
      </c>
      <c r="B13" s="16">
        <v>3997</v>
      </c>
      <c r="C13" s="16">
        <v>4000</v>
      </c>
      <c r="D13" s="16">
        <v>4000</v>
      </c>
      <c r="E13" s="15" t="s">
        <v>757</v>
      </c>
      <c r="F13" s="16">
        <v>4072</v>
      </c>
      <c r="G13" s="15" t="s">
        <v>758</v>
      </c>
      <c r="H13" s="17">
        <v>71</v>
      </c>
      <c r="I13" s="17">
        <v>47</v>
      </c>
      <c r="J13" s="15" t="s">
        <v>759</v>
      </c>
      <c r="K13" s="15" t="s">
        <v>760</v>
      </c>
      <c r="L13" s="17">
        <v>71</v>
      </c>
      <c r="M13" s="17">
        <v>0</v>
      </c>
    </row>
    <row r="14" spans="1:13" ht="11.65" customHeight="1" x14ac:dyDescent="0.25">
      <c r="A14" s="15" t="s">
        <v>761</v>
      </c>
      <c r="B14" s="16">
        <v>5996</v>
      </c>
      <c r="C14" s="16">
        <v>6013</v>
      </c>
      <c r="D14" s="16">
        <v>6013</v>
      </c>
      <c r="E14" s="15" t="s">
        <v>762</v>
      </c>
      <c r="F14" s="16">
        <v>5881</v>
      </c>
      <c r="G14" s="15" t="s">
        <v>763</v>
      </c>
      <c r="H14" s="17">
        <v>0</v>
      </c>
      <c r="I14" s="17">
        <v>0</v>
      </c>
      <c r="J14" s="15" t="s">
        <v>764</v>
      </c>
      <c r="K14" s="15" t="s">
        <v>765</v>
      </c>
      <c r="L14" s="17">
        <v>0</v>
      </c>
      <c r="M14" s="17">
        <v>131</v>
      </c>
    </row>
    <row r="15" spans="1:13" ht="11.85" customHeight="1" x14ac:dyDescent="0.25">
      <c r="A15" s="8"/>
      <c r="B15" s="8"/>
      <c r="C15" s="8"/>
      <c r="D15" s="8"/>
      <c r="E15" s="8"/>
      <c r="F15" s="18" t="s">
        <v>766</v>
      </c>
      <c r="G15" s="19">
        <v>0</v>
      </c>
      <c r="H15" s="19">
        <v>71</v>
      </c>
      <c r="I15" s="19">
        <v>47</v>
      </c>
      <c r="J15" s="19">
        <v>0</v>
      </c>
      <c r="K15" s="19">
        <v>0</v>
      </c>
      <c r="L15" s="19">
        <v>71</v>
      </c>
      <c r="M15" s="19">
        <v>131</v>
      </c>
    </row>
    <row r="16" spans="1:13" ht="11.85" customHeight="1" x14ac:dyDescent="0.25">
      <c r="A16" s="20" t="s">
        <v>767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spans="1:13" ht="11.85" customHeight="1" x14ac:dyDescent="0.25">
      <c r="A17" s="15" t="s">
        <v>768</v>
      </c>
      <c r="B17" s="16">
        <v>3352</v>
      </c>
      <c r="C17" s="16">
        <v>3363</v>
      </c>
      <c r="D17" s="16">
        <v>3363</v>
      </c>
      <c r="E17" s="15" t="s">
        <v>769</v>
      </c>
      <c r="F17" s="16">
        <v>3949</v>
      </c>
      <c r="G17" s="15" t="s">
        <v>770</v>
      </c>
      <c r="H17" s="17">
        <v>586</v>
      </c>
      <c r="I17" s="17">
        <v>390</v>
      </c>
      <c r="J17" s="15" t="s">
        <v>771</v>
      </c>
      <c r="K17" s="15" t="s">
        <v>772</v>
      </c>
      <c r="L17" s="17">
        <v>586</v>
      </c>
      <c r="M17" s="17">
        <v>0</v>
      </c>
    </row>
    <row r="18" spans="1:13" ht="11.85" customHeight="1" x14ac:dyDescent="0.25">
      <c r="A18" s="15" t="s">
        <v>773</v>
      </c>
      <c r="B18" s="16">
        <v>2982</v>
      </c>
      <c r="C18" s="16">
        <v>2986</v>
      </c>
      <c r="D18" s="16">
        <v>2986</v>
      </c>
      <c r="E18" s="15" t="s">
        <v>774</v>
      </c>
      <c r="F18" s="16">
        <v>3291</v>
      </c>
      <c r="G18" s="15" t="s">
        <v>775</v>
      </c>
      <c r="H18" s="17">
        <v>305</v>
      </c>
      <c r="I18" s="17">
        <v>203</v>
      </c>
      <c r="J18" s="15" t="s">
        <v>776</v>
      </c>
      <c r="K18" s="15" t="s">
        <v>777</v>
      </c>
      <c r="L18" s="17">
        <v>305</v>
      </c>
      <c r="M18" s="17">
        <v>0</v>
      </c>
    </row>
    <row r="19" spans="1:13" ht="18.399999999999999" customHeight="1" x14ac:dyDescent="0.25">
      <c r="A19" s="8"/>
      <c r="B19" s="8"/>
      <c r="C19" s="8"/>
      <c r="D19" s="8"/>
      <c r="E19" s="21"/>
      <c r="F19" s="22" t="s">
        <v>778</v>
      </c>
      <c r="G19" s="23">
        <v>0</v>
      </c>
      <c r="H19" s="23">
        <v>891</v>
      </c>
      <c r="I19" s="23">
        <v>594</v>
      </c>
      <c r="J19" s="23">
        <v>0</v>
      </c>
      <c r="K19" s="23">
        <v>0</v>
      </c>
      <c r="L19" s="23">
        <v>891</v>
      </c>
      <c r="M19" s="23">
        <v>0</v>
      </c>
    </row>
    <row r="20" spans="1:13" ht="19.350000000000001" customHeight="1" x14ac:dyDescent="0.25">
      <c r="A20" s="8"/>
      <c r="B20" s="8"/>
      <c r="C20" s="8"/>
      <c r="D20" s="8"/>
      <c r="E20" s="87" t="s">
        <v>779</v>
      </c>
      <c r="F20" s="87"/>
      <c r="G20" s="24">
        <v>8021</v>
      </c>
      <c r="H20" s="24">
        <v>10072</v>
      </c>
      <c r="I20" s="24">
        <v>6715</v>
      </c>
      <c r="J20" s="24">
        <v>0</v>
      </c>
      <c r="K20" s="24">
        <v>8021</v>
      </c>
      <c r="L20" s="24">
        <v>10072</v>
      </c>
      <c r="M20" s="24">
        <v>2624</v>
      </c>
    </row>
    <row r="23" spans="1:13" x14ac:dyDescent="0.25">
      <c r="A23" s="3" t="s">
        <v>780</v>
      </c>
    </row>
    <row r="24" spans="1:13" x14ac:dyDescent="0.25">
      <c r="A24" s="3" t="s">
        <v>781</v>
      </c>
    </row>
    <row r="25" spans="1:13" x14ac:dyDescent="0.25">
      <c r="A25" s="3" t="s">
        <v>782</v>
      </c>
    </row>
    <row r="26" spans="1:13" x14ac:dyDescent="0.25">
      <c r="A26" s="3" t="s">
        <v>783</v>
      </c>
    </row>
    <row r="27" spans="1:13" x14ac:dyDescent="0.25">
      <c r="A27" s="3" t="s">
        <v>784</v>
      </c>
    </row>
    <row r="28" spans="1:13" x14ac:dyDescent="0.25">
      <c r="A28" s="3" t="s">
        <v>785</v>
      </c>
    </row>
    <row r="30" spans="1:13" x14ac:dyDescent="0.25">
      <c r="A30" s="14" t="s">
        <v>786</v>
      </c>
    </row>
    <row r="32" spans="1:13" x14ac:dyDescent="0.25">
      <c r="A32" s="3" t="s">
        <v>787</v>
      </c>
    </row>
    <row r="33" spans="1:1" x14ac:dyDescent="0.25">
      <c r="A33" s="3" t="s">
        <v>788</v>
      </c>
    </row>
    <row r="34" spans="1:1" x14ac:dyDescent="0.25">
      <c r="A34" s="3" t="s">
        <v>789</v>
      </c>
    </row>
    <row r="36" spans="1:1" x14ac:dyDescent="0.25">
      <c r="A36" s="3" t="s">
        <v>790</v>
      </c>
    </row>
    <row r="37" spans="1:1" x14ac:dyDescent="0.25">
      <c r="A37" s="3" t="s">
        <v>791</v>
      </c>
    </row>
    <row r="38" spans="1:1" x14ac:dyDescent="0.25">
      <c r="A38" s="3" t="s">
        <v>792</v>
      </c>
    </row>
    <row r="39" spans="1:1" x14ac:dyDescent="0.25">
      <c r="A39" s="3" t="s">
        <v>793</v>
      </c>
    </row>
    <row r="43" spans="1:1" x14ac:dyDescent="0.25">
      <c r="A43" s="3" t="s">
        <v>794</v>
      </c>
    </row>
    <row r="44" spans="1:1" x14ac:dyDescent="0.25">
      <c r="A44" s="3" t="s">
        <v>795</v>
      </c>
    </row>
  </sheetData>
  <mergeCells count="1">
    <mergeCell ref="E20:F20"/>
  </mergeCells>
  <hyperlinks>
    <hyperlink ref="A32" r:id="rId1" location="mailto:asgard.investor.services@asgard.com.au" display="mailto:asgard.investor.services@asgard.com.au" xr:uid="{00000000-0004-0000-0500-000000000000}"/>
    <hyperlink ref="A36" r:id="rId2" location="http://www.afca.org.au" display="http://www.afca.org.au" xr:uid="{00000000-0004-0000-0500-000001000000}"/>
    <hyperlink ref="A37" r:id="rId3" location="mailto:info@afca.org.au" display="mailto:info@afca.org.au" xr:uid="{00000000-0004-0000-0500-000002000000}"/>
  </hyperlinks>
  <pageMargins left="0.50833300000000003" right="0.59097200000000005" top="0.69444399999999995" bottom="0.43680600000000003" header="0.25" footer="0.2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Master</vt:lpstr>
      <vt:lpstr>Investment Summary Report</vt:lpstr>
      <vt:lpstr>Asgard Pg1</vt:lpstr>
      <vt:lpstr>Asgard Pg2</vt:lpstr>
      <vt:lpstr>Asgard P3</vt:lpstr>
      <vt:lpstr>Asgard P4</vt:lpstr>
      <vt:lpstr>Asgard P5</vt:lpstr>
      <vt:lpstr>Asgard P6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R:/Asgard/ATR/Output/3562170-E1-01.PDF</dc:title>
  <dc:subject>NONE</dc:subject>
  <dc:creator>Windows XP/2000/NT/9x User</dc:creator>
  <cp:keywords>NONE</cp:keywords>
  <cp:lastModifiedBy>Jocelyn Piper</cp:lastModifiedBy>
  <dcterms:created xsi:type="dcterms:W3CDTF">2022-08-25T03:15:27Z</dcterms:created>
  <dcterms:modified xsi:type="dcterms:W3CDTF">2022-09-01T06:57:47Z</dcterms:modified>
</cp:coreProperties>
</file>