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ng\Desktop\Audit\Langton\2018\"/>
    </mc:Choice>
  </mc:AlternateContent>
  <bookViews>
    <workbookView xWindow="0" yWindow="0" windowWidth="28800" windowHeight="11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E21" i="1"/>
  <c r="E16" i="1"/>
  <c r="B8" i="1" l="1"/>
  <c r="B22" i="1" l="1"/>
  <c r="E18" i="1" s="1"/>
  <c r="B12" i="1"/>
  <c r="E17" i="1" l="1"/>
  <c r="E20" i="1"/>
  <c r="E19" i="1"/>
</calcChain>
</file>

<file path=xl/sharedStrings.xml><?xml version="1.0" encoding="utf-8"?>
<sst xmlns="http://schemas.openxmlformats.org/spreadsheetml/2006/main" count="31" uniqueCount="25">
  <si>
    <t>Purchase Price</t>
  </si>
  <si>
    <t>Seller Release Fee</t>
  </si>
  <si>
    <t>Legal - Quinn &amp; Scattini</t>
  </si>
  <si>
    <t>Service Charge</t>
  </si>
  <si>
    <t>Search Fees</t>
  </si>
  <si>
    <t>Bank Cheque Fee</t>
  </si>
  <si>
    <t>Stamp Duty</t>
  </si>
  <si>
    <t>Settlement Fee</t>
  </si>
  <si>
    <t>Fee Settlement</t>
  </si>
  <si>
    <t>Borrowing Costs</t>
  </si>
  <si>
    <t>Year 1</t>
  </si>
  <si>
    <t>Year 2</t>
  </si>
  <si>
    <t>Year 4</t>
  </si>
  <si>
    <t>Year 5</t>
  </si>
  <si>
    <t>Year</t>
  </si>
  <si>
    <t>$1000 Deposit paid Personally</t>
  </si>
  <si>
    <t>Trust Account</t>
  </si>
  <si>
    <t>Settlement Statement</t>
  </si>
  <si>
    <t>Difference between Loan Statement &amp;</t>
  </si>
  <si>
    <t>Year 3</t>
  </si>
  <si>
    <t xml:space="preserve">Sundry Debtor </t>
  </si>
  <si>
    <t>Legal - QS Law</t>
  </si>
  <si>
    <t>refunded by QS Law on 20 Oct 2016</t>
  </si>
  <si>
    <t>Cheque Fee</t>
  </si>
  <si>
    <t>Year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</si>
</sst>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0" fontId="0" fillId="2" borderId="0" xfId="0" applyFill="1"/>
    <xf numFmtId="43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5"/>
  <sheetViews>
    <sheetView tabSelected="1" workbookViewId="0">
      <selection activeCell="L22" sqref="L22"/>
    </sheetView>
  </sheetViews>
  <sheetFormatPr defaultRowHeight="14.5" x14ac:dyDescent="0.35"/>
  <cols>
    <col min="1" max="1" width="32.1796875" customWidth="1"/>
    <col min="2" max="2" width="13.54296875" style="1" customWidth="1"/>
    <col min="5" max="5" width="18.36328125" customWidth="1"/>
  </cols>
  <sheetData>
    <row r="3" spans="1:6" x14ac:dyDescent="0.35">
      <c r="A3" t="s">
        <v>0</v>
      </c>
      <c r="B3" s="1">
        <v>363200</v>
      </c>
      <c r="D3" t="s">
        <v>15</v>
      </c>
    </row>
    <row r="4" spans="1:6" x14ac:dyDescent="0.35">
      <c r="A4" t="s">
        <v>21</v>
      </c>
      <c r="B4" s="1">
        <f>890.4</f>
        <v>890.4</v>
      </c>
      <c r="D4" t="s">
        <v>16</v>
      </c>
    </row>
    <row r="5" spans="1:6" x14ac:dyDescent="0.35">
      <c r="A5" t="s">
        <v>1</v>
      </c>
      <c r="B5" s="1">
        <v>990</v>
      </c>
      <c r="D5" t="s">
        <v>16</v>
      </c>
    </row>
    <row r="6" spans="1:6" x14ac:dyDescent="0.35">
      <c r="A6" t="s">
        <v>2</v>
      </c>
      <c r="D6" t="s">
        <v>16</v>
      </c>
    </row>
    <row r="7" spans="1:6" x14ac:dyDescent="0.35">
      <c r="A7" t="s">
        <v>3</v>
      </c>
      <c r="B7" s="1">
        <v>50.6</v>
      </c>
      <c r="D7" t="s">
        <v>16</v>
      </c>
    </row>
    <row r="8" spans="1:6" x14ac:dyDescent="0.35">
      <c r="A8" t="s">
        <v>4</v>
      </c>
      <c r="B8" s="1">
        <f>580+204.93</f>
        <v>784.93000000000006</v>
      </c>
      <c r="D8" t="s">
        <v>16</v>
      </c>
    </row>
    <row r="9" spans="1:6" x14ac:dyDescent="0.35">
      <c r="A9" t="s">
        <v>5</v>
      </c>
      <c r="B9" s="1">
        <v>10</v>
      </c>
      <c r="D9" t="s">
        <v>16</v>
      </c>
    </row>
    <row r="10" spans="1:6" x14ac:dyDescent="0.35">
      <c r="A10" t="s">
        <v>6</v>
      </c>
      <c r="B10" s="1">
        <v>11137</v>
      </c>
      <c r="D10" t="s">
        <v>16</v>
      </c>
    </row>
    <row r="12" spans="1:6" x14ac:dyDescent="0.35">
      <c r="B12" s="1">
        <f>SUM(B3:B11)</f>
        <v>377062.93</v>
      </c>
    </row>
    <row r="15" spans="1:6" x14ac:dyDescent="0.35">
      <c r="A15" t="s">
        <v>9</v>
      </c>
      <c r="F15" t="s">
        <v>14</v>
      </c>
    </row>
    <row r="16" spans="1:6" x14ac:dyDescent="0.35">
      <c r="A16" t="s">
        <v>7</v>
      </c>
      <c r="B16" s="1">
        <v>100</v>
      </c>
      <c r="D16" s="2" t="s">
        <v>10</v>
      </c>
      <c r="E16" s="3">
        <f>($B$22/5)*(259/365)</f>
        <v>457.35852054794515</v>
      </c>
      <c r="F16" s="2">
        <v>2017</v>
      </c>
    </row>
    <row r="17" spans="1:6" x14ac:dyDescent="0.35">
      <c r="A17" t="s">
        <v>23</v>
      </c>
      <c r="B17" s="1">
        <v>35</v>
      </c>
      <c r="D17" s="2" t="s">
        <v>11</v>
      </c>
      <c r="E17" s="3">
        <f t="shared" ref="E17:E20" si="0">$B$22/5</f>
        <v>644.54</v>
      </c>
      <c r="F17" s="2">
        <v>2018</v>
      </c>
    </row>
    <row r="18" spans="1:6" x14ac:dyDescent="0.35">
      <c r="A18" t="s">
        <v>8</v>
      </c>
      <c r="B18" s="1">
        <v>2115</v>
      </c>
      <c r="D18" t="s">
        <v>19</v>
      </c>
      <c r="E18" s="1">
        <f t="shared" si="0"/>
        <v>644.54</v>
      </c>
      <c r="F18">
        <v>2019</v>
      </c>
    </row>
    <row r="19" spans="1:6" x14ac:dyDescent="0.35">
      <c r="A19" t="s">
        <v>18</v>
      </c>
      <c r="B19" s="1">
        <v>972.7</v>
      </c>
      <c r="D19" t="s">
        <v>12</v>
      </c>
      <c r="E19" s="1">
        <f t="shared" si="0"/>
        <v>644.54</v>
      </c>
      <c r="F19">
        <v>2020</v>
      </c>
    </row>
    <row r="20" spans="1:6" x14ac:dyDescent="0.35">
      <c r="A20" t="s">
        <v>17</v>
      </c>
      <c r="D20" t="s">
        <v>13</v>
      </c>
      <c r="E20" s="1">
        <f t="shared" si="0"/>
        <v>644.54</v>
      </c>
      <c r="F20">
        <v>2021</v>
      </c>
    </row>
    <row r="21" spans="1:6" x14ac:dyDescent="0.35">
      <c r="D21" t="s">
        <v>24</v>
      </c>
      <c r="E21" s="1">
        <f>($B$22/5)*(106/365)</f>
        <v>187.18147945205476</v>
      </c>
      <c r="F21">
        <v>2022</v>
      </c>
    </row>
    <row r="22" spans="1:6" x14ac:dyDescent="0.35">
      <c r="B22" s="1">
        <f>SUM(B16:B21)</f>
        <v>3222.7</v>
      </c>
    </row>
    <row r="25" spans="1:6" x14ac:dyDescent="0.35">
      <c r="A25" t="s">
        <v>20</v>
      </c>
      <c r="B25" s="1">
        <v>65.819999999999993</v>
      </c>
      <c r="D2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2017-11-04T14:14:46Z</dcterms:created>
  <dcterms:modified xsi:type="dcterms:W3CDTF">2019-04-24T15:38:55Z</dcterms:modified>
</cp:coreProperties>
</file>