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tive\2023\Thorp\excel\"/>
    </mc:Choice>
  </mc:AlternateContent>
  <xr:revisionPtr revIDLastSave="0" documentId="13_ncr:1_{1B36978F-08DC-415F-BEB8-AA6CCDC8802C}" xr6:coauthVersionLast="47" xr6:coauthVersionMax="47" xr10:uidLastSave="{00000000-0000-0000-0000-000000000000}"/>
  <bookViews>
    <workbookView xWindow="4245" yWindow="4245" windowWidth="21600" windowHeight="12645" xr2:uid="{59E988D3-FB37-4F93-A996-89B322F779DC}"/>
  </bookViews>
  <sheets>
    <sheet name="Loan repayment" sheetId="1" r:id="rId1"/>
  </sheets>
  <definedNames>
    <definedName name="_xlnm.Print_Area" localSheetId="0">'Loan repayment'!$A$1:$H$158</definedName>
    <definedName name="_xlnm.Print_Titles" localSheetId="0">'Loan repayment'!$1:$5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6" i="1"/>
  <c r="H6" i="1" l="1"/>
  <c r="C7" i="1"/>
  <c r="C8" i="1" s="1"/>
  <c r="C9" i="1" s="1"/>
  <c r="C10" i="1" s="1"/>
  <c r="C11" i="1" s="1"/>
  <c r="C12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G7" i="1" l="1"/>
  <c r="C26" i="1"/>
  <c r="C27" i="1" s="1"/>
  <c r="C28" i="1" s="1"/>
  <c r="C29" i="1" s="1"/>
  <c r="C30" i="1" s="1"/>
  <c r="C31" i="1" s="1"/>
  <c r="C32" i="1" s="1"/>
  <c r="C33" i="1" s="1"/>
  <c r="C34" i="1" s="1"/>
  <c r="C35" i="1" s="1"/>
  <c r="C37" i="1" l="1"/>
  <c r="C39" i="1" s="1"/>
  <c r="C36" i="1"/>
  <c r="C41" i="1"/>
  <c r="C42" i="1" s="1"/>
  <c r="C43" i="1" s="1"/>
  <c r="C44" i="1" s="1"/>
  <c r="C45" i="1" s="1"/>
  <c r="C46" i="1" s="1"/>
  <c r="C47" i="1" s="1"/>
  <c r="C48" i="1" s="1"/>
  <c r="C49" i="1" s="1"/>
  <c r="C50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40" i="1"/>
  <c r="H7" i="1"/>
  <c r="G8" i="1" s="1"/>
  <c r="E8" i="1" l="1"/>
  <c r="F8" i="1" s="1"/>
  <c r="H8" i="1" l="1"/>
  <c r="G9" i="1" s="1"/>
  <c r="E9" i="1"/>
  <c r="F9" i="1" s="1"/>
  <c r="H9" i="1" l="1"/>
  <c r="G10" i="1" s="1"/>
  <c r="E10" i="1" l="1"/>
  <c r="F10" i="1" s="1"/>
  <c r="H10" i="1" l="1"/>
  <c r="E11" i="1" l="1"/>
  <c r="F11" i="1" s="1"/>
  <c r="G11" i="1" s="1"/>
  <c r="H11" i="1" l="1"/>
  <c r="E12" i="1" s="1"/>
  <c r="F12" i="1" s="1"/>
  <c r="M12" i="1" s="1"/>
  <c r="H12" i="1" l="1"/>
  <c r="E13" i="1" s="1"/>
  <c r="F13" i="1" s="1"/>
  <c r="H13" i="1" l="1"/>
  <c r="E14" i="1" l="1"/>
  <c r="F14" i="1" l="1"/>
  <c r="G14" i="1" l="1"/>
  <c r="H14" i="1" s="1"/>
  <c r="G15" i="1" l="1"/>
  <c r="E15" i="1"/>
  <c r="F15" i="1"/>
  <c r="H15" i="1" s="1"/>
  <c r="G16" i="1" l="1"/>
  <c r="E16" i="1"/>
  <c r="F16" i="1" l="1"/>
  <c r="H16" i="1" s="1"/>
  <c r="G17" i="1" l="1"/>
  <c r="E17" i="1"/>
  <c r="F17" i="1" l="1"/>
  <c r="H17" i="1" s="1"/>
  <c r="G18" i="1" l="1"/>
  <c r="E18" i="1"/>
  <c r="F18" i="1" l="1"/>
  <c r="H18" i="1" s="1"/>
  <c r="G19" i="1" l="1"/>
  <c r="E19" i="1"/>
  <c r="F19" i="1" l="1"/>
  <c r="H19" i="1" s="1"/>
  <c r="G20" i="1" l="1"/>
  <c r="E20" i="1"/>
  <c r="F20" i="1" l="1"/>
  <c r="H20" i="1" s="1"/>
  <c r="G21" i="1" l="1"/>
  <c r="E21" i="1"/>
  <c r="F21" i="1" l="1"/>
  <c r="H21" i="1" s="1"/>
  <c r="G22" i="1" l="1"/>
  <c r="E22" i="1"/>
  <c r="F22" i="1" l="1"/>
  <c r="H22" i="1" s="1"/>
  <c r="E23" i="1" l="1"/>
  <c r="F23" i="1" l="1"/>
  <c r="G23" i="1" l="1"/>
  <c r="H23" i="1" s="1"/>
  <c r="E24" i="1" l="1"/>
  <c r="F24" i="1"/>
  <c r="G24" i="1" l="1"/>
  <c r="H24" i="1" s="1"/>
  <c r="G25" i="1" l="1"/>
  <c r="E25" i="1"/>
  <c r="F25" i="1"/>
  <c r="H25" i="1" s="1"/>
  <c r="G26" i="1" l="1"/>
  <c r="E26" i="1"/>
  <c r="F26" i="1" l="1"/>
  <c r="H26" i="1" s="1"/>
  <c r="G27" i="1" l="1"/>
  <c r="E27" i="1"/>
  <c r="F27" i="1" l="1"/>
  <c r="H27" i="1"/>
  <c r="G28" i="1" l="1"/>
  <c r="E28" i="1"/>
  <c r="F28" i="1" l="1"/>
  <c r="H28" i="1" s="1"/>
  <c r="G29" i="1" l="1"/>
  <c r="E29" i="1"/>
  <c r="F29" i="1" l="1"/>
  <c r="H29" i="1" s="1"/>
  <c r="G30" i="1" l="1"/>
  <c r="E30" i="1"/>
  <c r="F30" i="1" l="1"/>
  <c r="H30" i="1" s="1"/>
  <c r="G31" i="1" l="1"/>
  <c r="E31" i="1"/>
  <c r="F31" i="1" l="1"/>
  <c r="H31" i="1" s="1"/>
  <c r="G32" i="1" l="1"/>
  <c r="E32" i="1"/>
  <c r="F32" i="1" l="1"/>
  <c r="H32" i="1" s="1"/>
  <c r="G33" i="1" l="1"/>
  <c r="E33" i="1"/>
  <c r="F33" i="1" l="1"/>
  <c r="H33" i="1" s="1"/>
  <c r="E34" i="1" l="1"/>
  <c r="G34" i="1"/>
  <c r="F34" i="1" l="1"/>
  <c r="H34" i="1" s="1"/>
  <c r="G35" i="1" l="1"/>
  <c r="G36" i="1" s="1"/>
  <c r="E35" i="1"/>
  <c r="F35" i="1" l="1"/>
  <c r="H35" i="1" s="1"/>
  <c r="E36" i="1" s="1"/>
  <c r="F36" i="1" l="1"/>
  <c r="H36" i="1" s="1"/>
  <c r="E37" i="1" l="1"/>
  <c r="F37" i="1" l="1"/>
  <c r="G37" i="1" s="1"/>
  <c r="G38" i="1" s="1"/>
  <c r="H37" i="1"/>
  <c r="E38" i="1" s="1"/>
  <c r="F38" i="1" s="1"/>
  <c r="H38" i="1" s="1"/>
  <c r="E39" i="1" s="1"/>
  <c r="F39" i="1" l="1"/>
  <c r="G39" i="1" l="1"/>
  <c r="H39" i="1" l="1"/>
  <c r="E40" i="1" s="1"/>
  <c r="G40" i="1"/>
  <c r="G41" i="1" s="1"/>
  <c r="F40" i="1"/>
  <c r="H40" i="1" s="1"/>
  <c r="E41" i="1" s="1"/>
  <c r="F41" i="1" s="1"/>
  <c r="H41" i="1" s="1"/>
  <c r="E42" i="1" s="1"/>
  <c r="F42" i="1" l="1"/>
  <c r="G42" i="1" l="1"/>
  <c r="H42" i="1" s="1"/>
  <c r="G43" i="1" l="1"/>
  <c r="E43" i="1"/>
  <c r="F43" i="1" s="1"/>
  <c r="H43" i="1" l="1"/>
  <c r="G44" i="1" s="1"/>
  <c r="E44" i="1" l="1"/>
  <c r="F44" i="1" s="1"/>
  <c r="H44" i="1" s="1"/>
  <c r="G45" i="1" l="1"/>
  <c r="E45" i="1"/>
  <c r="F45" i="1" l="1"/>
  <c r="H45" i="1" s="1"/>
  <c r="G46" i="1" l="1"/>
  <c r="E46" i="1"/>
  <c r="F46" i="1" l="1"/>
  <c r="H46" i="1" s="1"/>
  <c r="G47" i="1" l="1"/>
  <c r="E47" i="1"/>
  <c r="F47" i="1" l="1"/>
  <c r="H47" i="1" s="1"/>
  <c r="G48" i="1" l="1"/>
  <c r="E48" i="1"/>
  <c r="F48" i="1" l="1"/>
  <c r="H48" i="1" s="1"/>
  <c r="G49" i="1" l="1"/>
  <c r="E49" i="1"/>
  <c r="F49" i="1" l="1"/>
  <c r="H49" i="1" s="1"/>
  <c r="G50" i="1" l="1"/>
  <c r="G51" i="1" s="1"/>
  <c r="E50" i="1"/>
  <c r="F50" i="1" l="1"/>
  <c r="H50" i="1" s="1"/>
  <c r="E51" i="1" l="1"/>
  <c r="F51" i="1" l="1"/>
  <c r="H51" i="1" s="1"/>
  <c r="G52" i="1" l="1"/>
  <c r="E52" i="1"/>
  <c r="F52" i="1" l="1"/>
  <c r="H52" i="1" s="1"/>
  <c r="G53" i="1" l="1"/>
  <c r="E53" i="1"/>
  <c r="F53" i="1" l="1"/>
  <c r="H53" i="1" s="1"/>
  <c r="G54" i="1" l="1"/>
  <c r="E54" i="1"/>
  <c r="F54" i="1" l="1"/>
  <c r="H54" i="1" s="1"/>
  <c r="G55" i="1" l="1"/>
  <c r="E55" i="1"/>
  <c r="F55" i="1" l="1"/>
  <c r="H55" i="1" s="1"/>
  <c r="G56" i="1" l="1"/>
  <c r="E56" i="1"/>
  <c r="F56" i="1" l="1"/>
  <c r="H56" i="1" s="1"/>
  <c r="G57" i="1" l="1"/>
  <c r="E57" i="1"/>
  <c r="F57" i="1" l="1"/>
  <c r="H57" i="1" s="1"/>
  <c r="G58" i="1" l="1"/>
  <c r="E58" i="1"/>
  <c r="F58" i="1" l="1"/>
  <c r="H58" i="1" s="1"/>
  <c r="G59" i="1" l="1"/>
  <c r="E59" i="1"/>
  <c r="F59" i="1" l="1"/>
  <c r="H59" i="1" s="1"/>
  <c r="G60" i="1" l="1"/>
  <c r="E60" i="1"/>
  <c r="F60" i="1" l="1"/>
  <c r="H60" i="1" s="1"/>
  <c r="G61" i="1" l="1"/>
  <c r="E61" i="1"/>
  <c r="F61" i="1" l="1"/>
  <c r="H61" i="1" s="1"/>
  <c r="G62" i="1" l="1"/>
  <c r="E62" i="1"/>
  <c r="F62" i="1" l="1"/>
  <c r="H62" i="1" s="1"/>
  <c r="G63" i="1" l="1"/>
  <c r="E63" i="1"/>
  <c r="F63" i="1" l="1"/>
  <c r="H63" i="1" s="1"/>
  <c r="G64" i="1" l="1"/>
  <c r="E64" i="1"/>
  <c r="F64" i="1" l="1"/>
  <c r="H64" i="1" s="1"/>
  <c r="G65" i="1" l="1"/>
  <c r="E65" i="1"/>
  <c r="F65" i="1" l="1"/>
  <c r="H65" i="1" s="1"/>
  <c r="G66" i="1" l="1"/>
  <c r="E66" i="1"/>
  <c r="F66" i="1" l="1"/>
  <c r="H66" i="1" s="1"/>
  <c r="E67" i="1" l="1"/>
  <c r="F67" i="1" l="1"/>
  <c r="G67" i="1" l="1"/>
  <c r="H67" i="1" s="1"/>
  <c r="E68" i="1" l="1"/>
  <c r="F68" i="1"/>
  <c r="G68" i="1" l="1"/>
  <c r="H68" i="1" s="1"/>
  <c r="G69" i="1" l="1"/>
  <c r="E69" i="1"/>
  <c r="F69" i="1"/>
  <c r="H69" i="1" s="1"/>
  <c r="E70" i="1" l="1"/>
  <c r="F70" i="1" l="1"/>
  <c r="G70" i="1" l="1"/>
  <c r="H70" i="1" s="1"/>
  <c r="E71" i="1" l="1"/>
  <c r="G71" i="1"/>
  <c r="F71" i="1"/>
  <c r="H71" i="1" l="1"/>
  <c r="G72" i="1" s="1"/>
  <c r="E72" i="1" l="1"/>
  <c r="F72" i="1" s="1"/>
  <c r="H72" i="1" l="1"/>
  <c r="G73" i="1" s="1"/>
  <c r="E73" i="1" l="1"/>
  <c r="F73" i="1"/>
  <c r="H73" i="1" s="1"/>
  <c r="G74" i="1" s="1"/>
  <c r="E74" i="1" l="1"/>
  <c r="F74" i="1" l="1"/>
  <c r="H74" i="1" l="1"/>
  <c r="G75" i="1" s="1"/>
  <c r="E75" i="1" l="1"/>
  <c r="F75" i="1"/>
  <c r="H75" i="1" l="1"/>
  <c r="G76" i="1" s="1"/>
  <c r="E76" i="1" l="1"/>
  <c r="F76" i="1"/>
  <c r="H76" i="1" s="1"/>
  <c r="G77" i="1" s="1"/>
  <c r="E77" i="1" l="1"/>
  <c r="F77" i="1" l="1"/>
  <c r="H77" i="1" s="1"/>
  <c r="G78" i="1" s="1"/>
  <c r="E78" i="1" l="1"/>
  <c r="F78" i="1" l="1"/>
  <c r="H78" i="1" s="1"/>
  <c r="G79" i="1" s="1"/>
  <c r="E79" i="1" l="1"/>
  <c r="F79" i="1" l="1"/>
  <c r="H79" i="1" s="1"/>
  <c r="G80" i="1" s="1"/>
  <c r="E80" i="1" l="1"/>
  <c r="F80" i="1" l="1"/>
  <c r="H80" i="1" s="1"/>
  <c r="G81" i="1" s="1"/>
  <c r="E81" i="1" l="1"/>
  <c r="F81" i="1" l="1"/>
  <c r="H81" i="1" s="1"/>
  <c r="G82" i="1" s="1"/>
  <c r="E82" i="1" l="1"/>
  <c r="F82" i="1" l="1"/>
  <c r="H82" i="1" s="1"/>
  <c r="G83" i="1" s="1"/>
  <c r="E83" i="1" l="1"/>
  <c r="F83" i="1" l="1"/>
  <c r="H83" i="1" s="1"/>
  <c r="G84" i="1" s="1"/>
  <c r="E84" i="1" l="1"/>
  <c r="F84" i="1" l="1"/>
  <c r="H84" i="1" s="1"/>
  <c r="G85" i="1" s="1"/>
  <c r="E85" i="1" l="1"/>
  <c r="F85" i="1" l="1"/>
  <c r="H85" i="1" s="1"/>
  <c r="G86" i="1" s="1"/>
  <c r="E86" i="1" l="1"/>
  <c r="F86" i="1" l="1"/>
  <c r="H86" i="1" s="1"/>
  <c r="E87" i="1" l="1"/>
  <c r="F87" i="1" l="1"/>
  <c r="G87" i="1" l="1"/>
  <c r="H87" i="1" s="1"/>
  <c r="E88" i="1" l="1"/>
  <c r="F88" i="1"/>
  <c r="G88" i="1" l="1"/>
  <c r="H88" i="1" s="1"/>
  <c r="G89" i="1" l="1"/>
  <c r="E89" i="1"/>
  <c r="F89" i="1"/>
  <c r="H89" i="1" s="1"/>
  <c r="G90" i="1" s="1"/>
  <c r="E90" i="1" l="1"/>
  <c r="F90" i="1" l="1"/>
  <c r="H90" i="1" l="1"/>
  <c r="E91" i="1" l="1"/>
  <c r="G91" i="1"/>
  <c r="F91" i="1"/>
  <c r="H91" i="1" l="1"/>
  <c r="E92" i="1" l="1"/>
  <c r="G92" i="1"/>
  <c r="F92" i="1"/>
  <c r="H92" i="1" l="1"/>
  <c r="G93" i="1" s="1"/>
  <c r="E93" i="1"/>
  <c r="F93" i="1" s="1"/>
  <c r="H93" i="1" l="1"/>
  <c r="G94" i="1" s="1"/>
  <c r="E94" i="1" l="1"/>
  <c r="F94" i="1" s="1"/>
  <c r="H94" i="1" s="1"/>
  <c r="G95" i="1" s="1"/>
  <c r="E95" i="1" l="1"/>
  <c r="F95" i="1" l="1"/>
  <c r="H95" i="1" s="1"/>
  <c r="G96" i="1" s="1"/>
  <c r="E96" i="1" l="1"/>
  <c r="F96" i="1" l="1"/>
  <c r="H96" i="1" s="1"/>
  <c r="G97" i="1" s="1"/>
  <c r="E97" i="1" l="1"/>
  <c r="F97" i="1" s="1"/>
  <c r="H97" i="1" l="1"/>
  <c r="E98" i="1" l="1"/>
  <c r="G98" i="1"/>
  <c r="F98" i="1"/>
  <c r="H98" i="1" l="1"/>
  <c r="E99" i="1" l="1"/>
  <c r="G99" i="1"/>
  <c r="F99" i="1"/>
  <c r="H99" i="1" l="1"/>
  <c r="E100" i="1" l="1"/>
  <c r="F100" i="1" s="1"/>
  <c r="G100" i="1"/>
  <c r="H100" i="1"/>
  <c r="G101" i="1" s="1"/>
  <c r="E101" i="1" l="1"/>
  <c r="F101" i="1" l="1"/>
  <c r="H101" i="1" s="1"/>
  <c r="G102" i="1" s="1"/>
  <c r="E102" i="1" l="1"/>
  <c r="F102" i="1" l="1"/>
  <c r="H102" i="1" s="1"/>
  <c r="G103" i="1" s="1"/>
  <c r="E103" i="1" l="1"/>
  <c r="F103" i="1" s="1"/>
  <c r="H103" i="1" l="1"/>
  <c r="E104" i="1" l="1"/>
  <c r="F104" i="1" l="1"/>
  <c r="G104" i="1" l="1"/>
  <c r="H104" i="1" s="1"/>
  <c r="E105" i="1" l="1"/>
  <c r="F105" i="1" s="1"/>
  <c r="G105" i="1" s="1"/>
  <c r="H105" i="1" s="1"/>
  <c r="E106" i="1" l="1"/>
  <c r="F106" i="1" s="1"/>
  <c r="G106" i="1"/>
  <c r="H106" i="1"/>
  <c r="E107" i="1" l="1"/>
  <c r="F107" i="1" s="1"/>
  <c r="G107" i="1" s="1"/>
  <c r="H107" i="1" l="1"/>
  <c r="G108" i="1" s="1"/>
  <c r="E108" i="1" l="1"/>
  <c r="F108" i="1" l="1"/>
  <c r="H108" i="1" s="1"/>
  <c r="G109" i="1" s="1"/>
  <c r="E109" i="1" l="1"/>
  <c r="F109" i="1" s="1"/>
  <c r="H109" i="1" l="1"/>
  <c r="G110" i="1" s="1"/>
  <c r="E110" i="1" l="1"/>
  <c r="F110" i="1" l="1"/>
  <c r="H110" i="1" s="1"/>
  <c r="G111" i="1" s="1"/>
  <c r="E111" i="1" l="1"/>
  <c r="F111" i="1" l="1"/>
  <c r="H111" i="1" s="1"/>
  <c r="G112" i="1" s="1"/>
  <c r="E112" i="1" l="1"/>
  <c r="F112" i="1" s="1"/>
  <c r="H112" i="1" l="1"/>
  <c r="E113" i="1" l="1"/>
  <c r="F113" i="1" s="1"/>
  <c r="G113" i="1"/>
  <c r="H113" i="1"/>
  <c r="G114" i="1" s="1"/>
  <c r="E114" i="1" l="1"/>
  <c r="F114" i="1" l="1"/>
  <c r="H114" i="1" s="1"/>
  <c r="G115" i="1" s="1"/>
  <c r="E115" i="1" l="1"/>
  <c r="F115" i="1" l="1"/>
  <c r="H115" i="1" s="1"/>
  <c r="G116" i="1" s="1"/>
  <c r="E116" i="1" l="1"/>
  <c r="F116" i="1" l="1"/>
  <c r="H116" i="1" s="1"/>
  <c r="G117" i="1" s="1"/>
  <c r="E117" i="1" l="1"/>
  <c r="F117" i="1" l="1"/>
  <c r="H117" i="1" s="1"/>
  <c r="G118" i="1" s="1"/>
  <c r="E118" i="1" l="1"/>
  <c r="F118" i="1" l="1"/>
  <c r="H118" i="1" s="1"/>
  <c r="G119" i="1" s="1"/>
  <c r="E119" i="1" l="1"/>
  <c r="F119" i="1" l="1"/>
  <c r="H119" i="1" s="1"/>
  <c r="G120" i="1" s="1"/>
  <c r="E120" i="1" l="1"/>
  <c r="F120" i="1" l="1"/>
  <c r="H120" i="1" s="1"/>
  <c r="G121" i="1" s="1"/>
  <c r="E121" i="1" l="1"/>
  <c r="F121" i="1" s="1"/>
  <c r="H121" i="1" l="1"/>
  <c r="G122" i="1" s="1"/>
  <c r="E122" i="1" l="1"/>
  <c r="F122" i="1" l="1"/>
  <c r="H122" i="1" s="1"/>
  <c r="G123" i="1" s="1"/>
  <c r="E123" i="1" l="1"/>
  <c r="F123" i="1" l="1"/>
  <c r="H123" i="1" s="1"/>
  <c r="G124" i="1" s="1"/>
  <c r="E124" i="1" l="1"/>
  <c r="F124" i="1" l="1"/>
  <c r="H124" i="1" s="1"/>
  <c r="G125" i="1" s="1"/>
  <c r="E125" i="1" l="1"/>
  <c r="F125" i="1" l="1"/>
  <c r="H125" i="1" s="1"/>
  <c r="G126" i="1" s="1"/>
  <c r="E126" i="1" l="1"/>
  <c r="F126" i="1" l="1"/>
  <c r="H126" i="1" s="1"/>
  <c r="G127" i="1" s="1"/>
  <c r="E127" i="1" l="1"/>
  <c r="F127" i="1" l="1"/>
  <c r="H127" i="1" s="1"/>
  <c r="G128" i="1" s="1"/>
  <c r="E128" i="1" l="1"/>
  <c r="F128" i="1" l="1"/>
  <c r="H128" i="1" s="1"/>
  <c r="G129" i="1" s="1"/>
  <c r="E129" i="1" l="1"/>
  <c r="F129" i="1" l="1"/>
  <c r="H129" i="1" s="1"/>
  <c r="G130" i="1" s="1"/>
  <c r="E130" i="1" l="1"/>
  <c r="F130" i="1" l="1"/>
  <c r="H130" i="1" s="1"/>
  <c r="G131" i="1" s="1"/>
  <c r="E131" i="1" l="1"/>
  <c r="F131" i="1" l="1"/>
  <c r="H131" i="1" s="1"/>
  <c r="G132" i="1" s="1"/>
  <c r="E132" i="1" l="1"/>
  <c r="F132" i="1" l="1"/>
  <c r="H132" i="1" s="1"/>
  <c r="G133" i="1" s="1"/>
  <c r="E133" i="1" l="1"/>
  <c r="F133" i="1" l="1"/>
  <c r="H133" i="1" s="1"/>
  <c r="G134" i="1" s="1"/>
  <c r="E134" i="1" l="1"/>
  <c r="F134" i="1" l="1"/>
  <c r="H134" i="1" s="1"/>
  <c r="G135" i="1" s="1"/>
  <c r="E135" i="1" l="1"/>
  <c r="F135" i="1" l="1"/>
  <c r="H135" i="1" l="1"/>
  <c r="E136" i="1" l="1"/>
  <c r="G136" i="1"/>
  <c r="F136" i="1"/>
  <c r="H136" i="1" l="1"/>
  <c r="E137" i="1" l="1"/>
  <c r="G137" i="1"/>
  <c r="F137" i="1"/>
  <c r="H137" i="1" l="1"/>
  <c r="E138" i="1" l="1"/>
  <c r="G138" i="1"/>
  <c r="F138" i="1"/>
  <c r="H138" i="1" l="1"/>
  <c r="E139" i="1" l="1"/>
  <c r="G139" i="1"/>
  <c r="F139" i="1"/>
  <c r="H139" i="1" l="1"/>
  <c r="G140" i="1" s="1"/>
  <c r="E140" i="1" l="1"/>
  <c r="F140" i="1" s="1"/>
  <c r="H140" i="1" s="1"/>
  <c r="G141" i="1" s="1"/>
  <c r="E141" i="1" l="1"/>
  <c r="F141" i="1" l="1"/>
  <c r="H141" i="1" s="1"/>
  <c r="G142" i="1" s="1"/>
  <c r="E142" i="1" l="1"/>
  <c r="F142" i="1" l="1"/>
  <c r="H142" i="1" s="1"/>
  <c r="G143" i="1" s="1"/>
  <c r="E143" i="1" l="1"/>
  <c r="F143" i="1" l="1"/>
  <c r="H143" i="1" s="1"/>
  <c r="G144" i="1" s="1"/>
  <c r="E144" i="1" l="1"/>
  <c r="F144" i="1" l="1"/>
  <c r="H144" i="1" s="1"/>
  <c r="E145" i="1" l="1"/>
  <c r="F145" i="1" l="1"/>
  <c r="G145" i="1" s="1"/>
  <c r="H145" i="1" l="1"/>
  <c r="E146" i="1" l="1"/>
  <c r="F146" i="1" s="1"/>
  <c r="G146" i="1" s="1"/>
  <c r="H146" i="1" l="1"/>
  <c r="G147" i="1" s="1"/>
  <c r="E147" i="1" l="1"/>
  <c r="F147" i="1" s="1"/>
  <c r="H147" i="1" l="1"/>
  <c r="E148" i="1" l="1"/>
  <c r="F148" i="1" s="1"/>
  <c r="G148" i="1"/>
  <c r="H148" i="1"/>
  <c r="E149" i="1" l="1"/>
  <c r="G149" i="1"/>
  <c r="F149" i="1"/>
  <c r="H149" i="1" l="1"/>
  <c r="E150" i="1" l="1"/>
  <c r="F150" i="1"/>
  <c r="G150" i="1" s="1"/>
  <c r="H150" i="1" l="1"/>
  <c r="E151" i="1" l="1"/>
  <c r="F151" i="1"/>
  <c r="G151" i="1" s="1"/>
  <c r="H151" i="1" l="1"/>
  <c r="G152" i="1" s="1"/>
  <c r="E152" i="1" l="1"/>
  <c r="F152" i="1" s="1"/>
  <c r="H152" i="1" s="1"/>
  <c r="G153" i="1" s="1"/>
  <c r="E153" i="1" l="1"/>
  <c r="F153" i="1" l="1"/>
  <c r="H153" i="1" s="1"/>
  <c r="G154" i="1" s="1"/>
  <c r="E154" i="1" l="1"/>
  <c r="F154" i="1" l="1"/>
  <c r="H154" i="1" s="1"/>
  <c r="E155" i="1" l="1"/>
  <c r="F155" i="1" l="1"/>
  <c r="G155" i="1" s="1"/>
  <c r="H155" i="1" l="1"/>
  <c r="E156" i="1" l="1"/>
  <c r="F156" i="1" s="1"/>
  <c r="G156" i="1" s="1"/>
  <c r="H156" i="1" l="1"/>
  <c r="E157" i="1" l="1"/>
  <c r="G157" i="1"/>
  <c r="F157" i="1"/>
  <c r="H157" i="1" l="1"/>
  <c r="E158" i="1" l="1"/>
  <c r="G158" i="1"/>
  <c r="F158" i="1"/>
  <c r="H158" i="1" l="1"/>
  <c r="E159" i="1" l="1"/>
  <c r="G159" i="1"/>
  <c r="F159" i="1"/>
  <c r="H159" i="1" l="1"/>
  <c r="G160" i="1" s="1"/>
  <c r="E160" i="1" l="1"/>
  <c r="F160" i="1" s="1"/>
  <c r="H160" i="1" l="1"/>
  <c r="E161" i="1" l="1"/>
  <c r="G161" i="1"/>
  <c r="F161" i="1"/>
  <c r="H161" i="1" s="1"/>
  <c r="G162" i="1" s="1"/>
  <c r="E162" i="1" l="1"/>
  <c r="F162" i="1" l="1"/>
  <c r="H162" i="1" l="1"/>
  <c r="G163" i="1" s="1"/>
  <c r="E163" i="1" l="1"/>
  <c r="F163" i="1" s="1"/>
  <c r="H163" i="1" s="1"/>
  <c r="G164" i="1" s="1"/>
  <c r="E164" i="1" l="1"/>
  <c r="F164" i="1" l="1"/>
  <c r="H164" i="1" s="1"/>
  <c r="G165" i="1" s="1"/>
  <c r="E165" i="1" l="1"/>
  <c r="F165" i="1" l="1"/>
  <c r="H165" i="1" s="1"/>
  <c r="G166" i="1" s="1"/>
  <c r="E166" i="1" l="1"/>
  <c r="F166" i="1" l="1"/>
  <c r="H166" i="1" s="1"/>
  <c r="G167" i="1" s="1"/>
  <c r="E167" i="1" l="1"/>
  <c r="F167" i="1" l="1"/>
  <c r="H167" i="1" l="1"/>
  <c r="G168" i="1" s="1"/>
  <c r="E168" i="1" l="1"/>
  <c r="F168" i="1" s="1"/>
  <c r="H168" i="1" l="1"/>
  <c r="G169" i="1" s="1"/>
  <c r="E169" i="1" l="1"/>
  <c r="F169" i="1" s="1"/>
  <c r="H169" i="1" l="1"/>
  <c r="G170" i="1" s="1"/>
  <c r="E170" i="1" l="1"/>
  <c r="F170" i="1" s="1"/>
  <c r="H170" i="1" s="1"/>
  <c r="G171" i="1" s="1"/>
  <c r="E171" i="1" l="1"/>
  <c r="F171" i="1" l="1"/>
  <c r="H171" i="1" s="1"/>
  <c r="G172" i="1" s="1"/>
  <c r="E172" i="1" l="1"/>
  <c r="F172" i="1" l="1"/>
  <c r="H172" i="1" s="1"/>
  <c r="G173" i="1" s="1"/>
  <c r="E173" i="1" l="1"/>
  <c r="F173" i="1" l="1"/>
  <c r="H173" i="1" s="1"/>
  <c r="G174" i="1" s="1"/>
  <c r="E174" i="1" l="1"/>
  <c r="F174" i="1" l="1"/>
  <c r="H174" i="1" s="1"/>
  <c r="G175" i="1" s="1"/>
  <c r="E175" i="1" l="1"/>
  <c r="F175" i="1" l="1"/>
  <c r="H175" i="1" s="1"/>
  <c r="G176" i="1" s="1"/>
  <c r="E176" i="1" l="1"/>
  <c r="F176" i="1" l="1"/>
  <c r="H176" i="1" s="1"/>
  <c r="G177" i="1" s="1"/>
  <c r="E177" i="1" l="1"/>
  <c r="F177" i="1" s="1"/>
  <c r="H177" i="1" l="1"/>
  <c r="G178" i="1" s="1"/>
  <c r="E178" i="1" l="1"/>
  <c r="F178" i="1" l="1"/>
  <c r="H178" i="1" s="1"/>
  <c r="G179" i="1" s="1"/>
  <c r="E179" i="1" l="1"/>
  <c r="F179" i="1" l="1"/>
  <c r="H179" i="1" s="1"/>
  <c r="G180" i="1" s="1"/>
  <c r="E180" i="1" l="1"/>
  <c r="F180" i="1" l="1"/>
  <c r="H180" i="1" s="1"/>
  <c r="G181" i="1" s="1"/>
  <c r="E181" i="1" l="1"/>
  <c r="F181" i="1" l="1"/>
  <c r="H181" i="1" s="1"/>
  <c r="G182" i="1" s="1"/>
  <c r="E182" i="1" l="1"/>
  <c r="F182" i="1" l="1"/>
  <c r="H182" i="1" s="1"/>
  <c r="E183" i="1" l="1"/>
  <c r="F183" i="1" s="1"/>
  <c r="G183" i="1" s="1"/>
  <c r="H183" i="1" l="1"/>
  <c r="E184" i="1" l="1"/>
  <c r="F184" i="1" l="1"/>
  <c r="G184" i="1" l="1"/>
  <c r="H184" i="1" s="1"/>
  <c r="E185" i="1" s="1"/>
  <c r="F185" i="1" l="1"/>
  <c r="G185" i="1" l="1"/>
  <c r="H185" i="1" s="1"/>
  <c r="E186" i="1" l="1"/>
  <c r="F186" i="1" s="1"/>
  <c r="G186" i="1" l="1"/>
  <c r="H186" i="1" s="1"/>
  <c r="E187" i="1" s="1"/>
  <c r="F187" i="1" s="1"/>
  <c r="G187" i="1" s="1"/>
  <c r="H187" i="1" l="1"/>
</calcChain>
</file>

<file path=xl/sharedStrings.xml><?xml version="1.0" encoding="utf-8"?>
<sst xmlns="http://schemas.openxmlformats.org/spreadsheetml/2006/main" count="8" uniqueCount="8">
  <si>
    <t>Amount paid</t>
  </si>
  <si>
    <t>Interest rate</t>
  </si>
  <si>
    <t>Interest accrual</t>
  </si>
  <si>
    <t>Loan balance c/f</t>
  </si>
  <si>
    <t>Loan amount b/f</t>
  </si>
  <si>
    <r>
      <t xml:space="preserve">Loan repayment schedule - </t>
    </r>
    <r>
      <rPr>
        <i/>
        <sz val="11"/>
        <color rgb="FF0000FF"/>
        <rFont val="Arial Black"/>
        <family val="2"/>
      </rPr>
      <t>updated re FY2024 interest rate</t>
    </r>
  </si>
  <si>
    <t>THORP SUPERANNUATION FUND</t>
  </si>
  <si>
    <t>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</si>
</sst>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;[Red]\(&quot;$&quot;#,##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1"/>
      <name val="Arial Black"/>
      <family val="2"/>
    </font>
    <font>
      <i/>
      <sz val="11"/>
      <color rgb="FF0000FF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5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1" applyNumberFormat="1" applyFont="1" applyAlignment="1">
      <alignment horizontal="center" wrapText="1"/>
    </xf>
    <xf numFmtId="1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164" fontId="0" fillId="2" borderId="0" xfId="0" applyNumberFormat="1" applyFill="1"/>
    <xf numFmtId="10" fontId="3" fillId="2" borderId="0" xfId="1" applyNumberFormat="1" applyFont="1" applyFill="1" applyAlignment="1">
      <alignment horizontal="center"/>
    </xf>
    <xf numFmtId="10" fontId="3" fillId="3" borderId="0" xfId="1" applyNumberFormat="1" applyFont="1" applyFill="1" applyAlignment="1">
      <alignment horizontal="center"/>
    </xf>
    <xf numFmtId="0" fontId="4" fillId="0" borderId="0" xfId="1" applyNumberFormat="1" applyFont="1" applyFill="1" applyAlignment="1">
      <alignment horizontal="center" wrapText="1"/>
    </xf>
    <xf numFmtId="10" fontId="3" fillId="0" borderId="0" xfId="1" applyNumberFormat="1" applyFont="1" applyFill="1" applyAlignment="1">
      <alignment horizontal="center"/>
    </xf>
    <xf numFmtId="15" fontId="0" fillId="0" borderId="0" xfId="0" quotePrefix="1" applyNumberFormat="1" applyAlignment="1">
      <alignment horizontal="left"/>
    </xf>
    <xf numFmtId="164" fontId="0" fillId="0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1CE45-DE89-4DAB-A97D-0D88550FA364}">
  <dimension ref="A1:O187"/>
  <sheetViews>
    <sheetView tabSelected="1" workbookViewId="0">
      <selection activeCell="E8" sqref="E8"/>
    </sheetView>
  </sheetViews>
  <sheetFormatPr defaultRowHeight="15" x14ac:dyDescent="0.25"/>
  <cols>
    <col min="1" max="1" width="9.140625" style="5"/>
    <col min="2" max="2" width="12.28515625" customWidth="1"/>
    <col min="3" max="3" width="10.5703125" style="2" customWidth="1"/>
    <col min="4" max="4" width="2.5703125" style="2" customWidth="1"/>
    <col min="5" max="5" width="11" customWidth="1"/>
    <col min="6" max="6" width="11.7109375" customWidth="1"/>
    <col min="7" max="7" width="11.140625" customWidth="1"/>
    <col min="8" max="8" width="10.85546875" customWidth="1"/>
    <col min="9" max="9" width="9.5703125" bestFit="1" customWidth="1"/>
    <col min="10" max="10" width="10.140625" bestFit="1" customWidth="1"/>
    <col min="11" max="11" width="9.42578125" bestFit="1" customWidth="1"/>
    <col min="12" max="12" width="8.85546875" bestFit="1" customWidth="1"/>
    <col min="13" max="13" width="9.85546875" bestFit="1" customWidth="1"/>
    <col min="14" max="14" width="9.7109375" bestFit="1" customWidth="1"/>
    <col min="15" max="15" width="9.42578125" bestFit="1" customWidth="1"/>
    <col min="16" max="16" width="10" bestFit="1" customWidth="1"/>
    <col min="17" max="17" width="9.7109375" bestFit="1" customWidth="1"/>
    <col min="18" max="18" width="9.28515625" bestFit="1" customWidth="1"/>
    <col min="19" max="19" width="9.7109375" bestFit="1" customWidth="1"/>
    <col min="20" max="20" width="9.85546875" bestFit="1" customWidth="1"/>
    <col min="21" max="21" width="9.5703125" bestFit="1" customWidth="1"/>
    <col min="22" max="22" width="10.140625" bestFit="1" customWidth="1"/>
    <col min="23" max="23" width="9.42578125" bestFit="1" customWidth="1"/>
    <col min="24" max="24" width="8.85546875" bestFit="1" customWidth="1"/>
  </cols>
  <sheetData>
    <row r="1" spans="1:13" s="10" customFormat="1" ht="18.75" x14ac:dyDescent="0.4">
      <c r="A1" s="9" t="s">
        <v>6</v>
      </c>
    </row>
    <row r="2" spans="1:13" s="10" customFormat="1" ht="18.75" x14ac:dyDescent="0.4">
      <c r="A2" s="9" t="s">
        <v>5</v>
      </c>
    </row>
    <row r="4" spans="1:13" s="7" customFormat="1" ht="30" x14ac:dyDescent="0.25">
      <c r="C4" s="8" t="s">
        <v>1</v>
      </c>
      <c r="D4" s="14"/>
      <c r="E4" s="7" t="s">
        <v>4</v>
      </c>
      <c r="F4" s="7" t="s">
        <v>2</v>
      </c>
      <c r="G4" s="7" t="s">
        <v>0</v>
      </c>
      <c r="H4" s="7" t="s">
        <v>3</v>
      </c>
    </row>
    <row r="5" spans="1:13" s="1" customFormat="1" x14ac:dyDescent="0.25">
      <c r="A5" s="5"/>
      <c r="C5" s="3"/>
      <c r="D5" s="3"/>
    </row>
    <row r="6" spans="1:13" s="1" customFormat="1" x14ac:dyDescent="0.25">
      <c r="A6" s="6">
        <v>1</v>
      </c>
      <c r="B6" s="16">
        <v>44805</v>
      </c>
      <c r="C6" s="13">
        <v>5.3499999999999999E-2</v>
      </c>
      <c r="D6" s="15"/>
      <c r="E6" s="1">
        <v>40000</v>
      </c>
      <c r="F6" s="1">
        <f>E6*C6/12*3.5</f>
        <v>624.16666666666674</v>
      </c>
      <c r="G6" s="11"/>
      <c r="H6" s="1">
        <f>SUM(E6:G6)</f>
        <v>40624.166666666664</v>
      </c>
    </row>
    <row r="7" spans="1:13" s="1" customFormat="1" x14ac:dyDescent="0.25">
      <c r="A7" s="6">
        <v>2</v>
      </c>
      <c r="B7" s="4">
        <v>44944</v>
      </c>
      <c r="C7" s="12">
        <f t="shared" ref="C7:C24" si="0">C6</f>
        <v>5.3499999999999999E-2</v>
      </c>
      <c r="D7" s="15"/>
      <c r="E7" s="1">
        <v>540624</v>
      </c>
      <c r="F7" s="1">
        <f>E7*C7/12</f>
        <v>2410.2819999999997</v>
      </c>
      <c r="G7" s="11">
        <f>IF(H6&lt;-G6,-H6-F7,G6)</f>
        <v>0</v>
      </c>
      <c r="H7" s="1">
        <f>SUM(E7:G7)</f>
        <v>543034.28200000001</v>
      </c>
    </row>
    <row r="8" spans="1:13" s="1" customFormat="1" x14ac:dyDescent="0.25">
      <c r="A8" s="6">
        <v>3</v>
      </c>
      <c r="B8" s="4">
        <v>44985</v>
      </c>
      <c r="C8" s="12">
        <f t="shared" si="0"/>
        <v>5.3499999999999999E-2</v>
      </c>
      <c r="D8" s="15"/>
      <c r="E8" s="1">
        <f t="shared" ref="E8:E24" si="1">H7</f>
        <v>543034.28200000001</v>
      </c>
      <c r="F8" s="1">
        <f t="shared" ref="F8:F24" si="2">E8*C8/12</f>
        <v>2421.0278405833333</v>
      </c>
      <c r="G8" s="11">
        <f t="shared" ref="G8:G73" si="3">IF(H7&lt;-G7,-H7-F8,G7)</f>
        <v>0</v>
      </c>
      <c r="H8" s="1">
        <f t="shared" ref="H8:H24" si="4">SUM(E8:G8)</f>
        <v>545455.30984058336</v>
      </c>
    </row>
    <row r="9" spans="1:13" x14ac:dyDescent="0.25">
      <c r="A9" s="6">
        <v>4</v>
      </c>
      <c r="B9" s="4">
        <v>45016</v>
      </c>
      <c r="C9" s="12">
        <f t="shared" si="0"/>
        <v>5.3499999999999999E-2</v>
      </c>
      <c r="D9" s="15"/>
      <c r="E9" s="1">
        <f t="shared" si="1"/>
        <v>545455.30984058336</v>
      </c>
      <c r="F9" s="1">
        <f t="shared" si="2"/>
        <v>2431.821589705934</v>
      </c>
      <c r="G9" s="11">
        <f t="shared" si="3"/>
        <v>0</v>
      </c>
      <c r="H9" s="1">
        <f t="shared" si="4"/>
        <v>547887.13143028924</v>
      </c>
    </row>
    <row r="10" spans="1:13" x14ac:dyDescent="0.25">
      <c r="A10" s="6">
        <v>5</v>
      </c>
      <c r="B10" s="4">
        <v>45046</v>
      </c>
      <c r="C10" s="12">
        <f t="shared" si="0"/>
        <v>5.3499999999999999E-2</v>
      </c>
      <c r="D10" s="15"/>
      <c r="E10" s="1">
        <f t="shared" si="1"/>
        <v>547887.13143028924</v>
      </c>
      <c r="F10" s="1">
        <f t="shared" si="2"/>
        <v>2442.6634609600396</v>
      </c>
      <c r="G10" s="11">
        <f t="shared" si="3"/>
        <v>0</v>
      </c>
      <c r="H10" s="1">
        <f t="shared" si="4"/>
        <v>550329.79489124927</v>
      </c>
    </row>
    <row r="11" spans="1:13" x14ac:dyDescent="0.25">
      <c r="A11" s="6">
        <v>6</v>
      </c>
      <c r="B11" s="4">
        <v>45077</v>
      </c>
      <c r="C11" s="12">
        <f t="shared" si="0"/>
        <v>5.3499999999999999E-2</v>
      </c>
      <c r="D11" s="15"/>
      <c r="E11" s="1">
        <f t="shared" si="1"/>
        <v>550329.79489124927</v>
      </c>
      <c r="F11" s="1">
        <f t="shared" si="2"/>
        <v>2453.5536688901529</v>
      </c>
      <c r="G11" s="11">
        <f t="shared" si="3"/>
        <v>0</v>
      </c>
      <c r="H11" s="1">
        <f t="shared" si="4"/>
        <v>552783.34856013942</v>
      </c>
    </row>
    <row r="12" spans="1:13" x14ac:dyDescent="0.25">
      <c r="A12" s="6">
        <v>7</v>
      </c>
      <c r="B12" s="4">
        <v>45107</v>
      </c>
      <c r="C12" s="12">
        <f t="shared" si="0"/>
        <v>5.3499999999999999E-2</v>
      </c>
      <c r="D12" s="15"/>
      <c r="E12" s="1">
        <f t="shared" si="1"/>
        <v>552783.34856013942</v>
      </c>
      <c r="F12" s="1">
        <f t="shared" si="2"/>
        <v>2464.4924289972882</v>
      </c>
      <c r="G12" s="11">
        <v>-248000</v>
      </c>
      <c r="H12" s="1">
        <f t="shared" si="4"/>
        <v>307247.84098913672</v>
      </c>
      <c r="K12" t="s">
        <v>7</v>
      </c>
      <c r="L12">
        <v>2023</v>
      </c>
      <c r="M12" s="1">
        <f>SUM(F6:F12)</f>
        <v>15248.007655803412</v>
      </c>
    </row>
    <row r="13" spans="1:13" x14ac:dyDescent="0.25">
      <c r="A13" s="6">
        <v>8</v>
      </c>
      <c r="B13" s="4">
        <v>45138</v>
      </c>
      <c r="C13" s="13">
        <v>8.8499999999999995E-2</v>
      </c>
      <c r="D13" s="15"/>
      <c r="E13" s="1">
        <f t="shared" si="1"/>
        <v>307247.84098913672</v>
      </c>
      <c r="F13" s="1">
        <f t="shared" si="2"/>
        <v>2265.9528272948833</v>
      </c>
      <c r="G13" s="11">
        <v>-2612</v>
      </c>
      <c r="H13" s="1">
        <f t="shared" si="4"/>
        <v>306901.7938164316</v>
      </c>
    </row>
    <row r="14" spans="1:13" x14ac:dyDescent="0.25">
      <c r="A14" s="6">
        <v>9</v>
      </c>
      <c r="B14" s="4">
        <v>45169</v>
      </c>
      <c r="C14" s="12">
        <f t="shared" si="0"/>
        <v>8.8499999999999995E-2</v>
      </c>
      <c r="D14" s="15"/>
      <c r="E14" s="1">
        <f t="shared" si="1"/>
        <v>306901.7938164316</v>
      </c>
      <c r="F14" s="1">
        <f t="shared" si="2"/>
        <v>2263.4007293961827</v>
      </c>
      <c r="G14" s="11">
        <f t="shared" si="3"/>
        <v>-2612</v>
      </c>
      <c r="H14" s="1">
        <f t="shared" si="4"/>
        <v>306553.19454582781</v>
      </c>
    </row>
    <row r="15" spans="1:13" x14ac:dyDescent="0.25">
      <c r="A15" s="6">
        <v>10</v>
      </c>
      <c r="B15" s="4">
        <v>45199</v>
      </c>
      <c r="C15" s="12">
        <f t="shared" si="0"/>
        <v>8.8499999999999995E-2</v>
      </c>
      <c r="D15" s="15"/>
      <c r="E15" s="1">
        <f t="shared" si="1"/>
        <v>306553.19454582781</v>
      </c>
      <c r="F15" s="1">
        <f t="shared" si="2"/>
        <v>2260.82980977548</v>
      </c>
      <c r="G15" s="11">
        <f t="shared" si="3"/>
        <v>-2612</v>
      </c>
      <c r="H15" s="1">
        <f t="shared" si="4"/>
        <v>306202.02435560327</v>
      </c>
    </row>
    <row r="16" spans="1:13" x14ac:dyDescent="0.25">
      <c r="A16" s="6">
        <v>11</v>
      </c>
      <c r="B16" s="4">
        <v>45230</v>
      </c>
      <c r="C16" s="12">
        <f t="shared" si="0"/>
        <v>8.8499999999999995E-2</v>
      </c>
      <c r="D16" s="15"/>
      <c r="E16" s="1">
        <f t="shared" si="1"/>
        <v>306202.02435560327</v>
      </c>
      <c r="F16" s="1">
        <f t="shared" si="2"/>
        <v>2258.239929622574</v>
      </c>
      <c r="G16" s="11">
        <f t="shared" si="3"/>
        <v>-2612</v>
      </c>
      <c r="H16" s="1">
        <f t="shared" si="4"/>
        <v>305848.26428522583</v>
      </c>
    </row>
    <row r="17" spans="1:10" x14ac:dyDescent="0.25">
      <c r="A17" s="6">
        <v>12</v>
      </c>
      <c r="B17" s="4">
        <v>45260</v>
      </c>
      <c r="C17" s="12">
        <f t="shared" si="0"/>
        <v>8.8499999999999995E-2</v>
      </c>
      <c r="D17" s="15"/>
      <c r="E17" s="1">
        <f t="shared" si="1"/>
        <v>305848.26428522583</v>
      </c>
      <c r="F17" s="1">
        <f t="shared" si="2"/>
        <v>2255.6309491035404</v>
      </c>
      <c r="G17" s="11">
        <f t="shared" si="3"/>
        <v>-2612</v>
      </c>
      <c r="H17" s="1">
        <f t="shared" si="4"/>
        <v>305491.89523432939</v>
      </c>
    </row>
    <row r="18" spans="1:10" x14ac:dyDescent="0.25">
      <c r="A18" s="6">
        <v>13</v>
      </c>
      <c r="B18" s="4">
        <v>45291</v>
      </c>
      <c r="C18" s="12">
        <f t="shared" si="0"/>
        <v>8.8499999999999995E-2</v>
      </c>
      <c r="D18" s="15"/>
      <c r="E18" s="1">
        <f t="shared" si="1"/>
        <v>305491.89523432939</v>
      </c>
      <c r="F18" s="1">
        <f t="shared" si="2"/>
        <v>2253.0027273531791</v>
      </c>
      <c r="G18" s="11">
        <f t="shared" si="3"/>
        <v>-2612</v>
      </c>
      <c r="H18" s="1">
        <f t="shared" si="4"/>
        <v>305132.89796168258</v>
      </c>
    </row>
    <row r="19" spans="1:10" x14ac:dyDescent="0.25">
      <c r="A19" s="6">
        <v>14</v>
      </c>
      <c r="B19" s="4">
        <v>45322</v>
      </c>
      <c r="C19" s="12">
        <f t="shared" si="0"/>
        <v>8.8499999999999995E-2</v>
      </c>
      <c r="D19" s="15"/>
      <c r="E19" s="1">
        <f t="shared" si="1"/>
        <v>305132.89796168258</v>
      </c>
      <c r="F19" s="1">
        <f t="shared" si="2"/>
        <v>2250.3551224674088</v>
      </c>
      <c r="G19" s="11">
        <f t="shared" si="3"/>
        <v>-2612</v>
      </c>
      <c r="H19" s="1">
        <f t="shared" si="4"/>
        <v>304771.25308414997</v>
      </c>
    </row>
    <row r="20" spans="1:10" x14ac:dyDescent="0.25">
      <c r="A20" s="6">
        <v>15</v>
      </c>
      <c r="B20" s="4">
        <v>45351</v>
      </c>
      <c r="C20" s="12">
        <f t="shared" si="0"/>
        <v>8.8499999999999995E-2</v>
      </c>
      <c r="D20" s="15"/>
      <c r="E20" s="1">
        <f t="shared" si="1"/>
        <v>304771.25308414997</v>
      </c>
      <c r="F20" s="1">
        <f t="shared" si="2"/>
        <v>2247.6879914956057</v>
      </c>
      <c r="G20" s="11">
        <f t="shared" si="3"/>
        <v>-2612</v>
      </c>
      <c r="H20" s="1">
        <f t="shared" si="4"/>
        <v>304406.94107564556</v>
      </c>
    </row>
    <row r="21" spans="1:10" x14ac:dyDescent="0.25">
      <c r="A21" s="6">
        <v>16</v>
      </c>
      <c r="B21" s="4">
        <v>45382</v>
      </c>
      <c r="C21" s="12">
        <f t="shared" si="0"/>
        <v>8.8499999999999995E-2</v>
      </c>
      <c r="D21" s="15"/>
      <c r="E21" s="1">
        <f t="shared" si="1"/>
        <v>304406.94107564556</v>
      </c>
      <c r="F21" s="1">
        <f t="shared" si="2"/>
        <v>2245.0011904328858</v>
      </c>
      <c r="G21" s="11">
        <f t="shared" si="3"/>
        <v>-2612</v>
      </c>
      <c r="H21" s="1">
        <f t="shared" si="4"/>
        <v>304039.94226607843</v>
      </c>
    </row>
    <row r="22" spans="1:10" x14ac:dyDescent="0.25">
      <c r="A22" s="6">
        <v>17</v>
      </c>
      <c r="B22" s="4">
        <v>45412</v>
      </c>
      <c r="C22" s="12">
        <f t="shared" si="0"/>
        <v>8.8499999999999995E-2</v>
      </c>
      <c r="D22" s="15"/>
      <c r="E22" s="1">
        <f t="shared" si="1"/>
        <v>304039.94226607843</v>
      </c>
      <c r="F22" s="1">
        <f t="shared" si="2"/>
        <v>2242.2945742123284</v>
      </c>
      <c r="G22" s="11">
        <f t="shared" si="3"/>
        <v>-2612</v>
      </c>
      <c r="H22" s="1">
        <f t="shared" si="4"/>
        <v>303670.23684029077</v>
      </c>
    </row>
    <row r="23" spans="1:10" x14ac:dyDescent="0.25">
      <c r="A23" s="6">
        <v>18</v>
      </c>
      <c r="B23" s="4">
        <v>45443</v>
      </c>
      <c r="C23" s="12">
        <f t="shared" si="0"/>
        <v>8.8499999999999995E-2</v>
      </c>
      <c r="D23" s="15"/>
      <c r="E23" s="1">
        <f t="shared" si="1"/>
        <v>303670.23684029077</v>
      </c>
      <c r="F23" s="1">
        <f t="shared" si="2"/>
        <v>2239.5679966971443</v>
      </c>
      <c r="G23" s="11">
        <f t="shared" si="3"/>
        <v>-2612</v>
      </c>
      <c r="H23" s="1">
        <f t="shared" si="4"/>
        <v>303297.80483698793</v>
      </c>
    </row>
    <row r="24" spans="1:10" x14ac:dyDescent="0.25">
      <c r="A24" s="6">
        <v>19</v>
      </c>
      <c r="B24" s="4">
        <v>45473</v>
      </c>
      <c r="C24" s="12">
        <f t="shared" si="0"/>
        <v>8.8499999999999995E-2</v>
      </c>
      <c r="D24" s="15"/>
      <c r="E24" s="1">
        <f t="shared" si="1"/>
        <v>303297.80483698793</v>
      </c>
      <c r="F24" s="1">
        <f t="shared" si="2"/>
        <v>2236.8213106727858</v>
      </c>
      <c r="G24" s="11">
        <f t="shared" si="3"/>
        <v>-2612</v>
      </c>
      <c r="H24" s="17">
        <f t="shared" si="4"/>
        <v>302922.62614766072</v>
      </c>
      <c r="J24" s="1"/>
    </row>
    <row r="25" spans="1:10" x14ac:dyDescent="0.25">
      <c r="A25" s="6">
        <v>20</v>
      </c>
      <c r="B25" s="4">
        <v>45504</v>
      </c>
      <c r="C25" s="13">
        <v>5.3499999999999999E-2</v>
      </c>
      <c r="D25" s="15"/>
      <c r="E25" s="1">
        <f t="shared" ref="E25:E90" si="5">H24</f>
        <v>302922.62614766072</v>
      </c>
      <c r="F25" s="1">
        <f t="shared" ref="F25:F90" si="6">E25*C25/12</f>
        <v>1350.5300415749873</v>
      </c>
      <c r="G25" s="11">
        <f t="shared" si="3"/>
        <v>-2612</v>
      </c>
      <c r="H25" s="1">
        <f t="shared" ref="H25:H90" si="7">SUM(E25:G25)</f>
        <v>301661.15618923568</v>
      </c>
    </row>
    <row r="26" spans="1:10" x14ac:dyDescent="0.25">
      <c r="A26" s="6">
        <v>21</v>
      </c>
      <c r="B26" s="4">
        <v>45535</v>
      </c>
      <c r="C26" s="12">
        <f t="shared" ref="C26:C90" si="8">C25</f>
        <v>5.3499999999999999E-2</v>
      </c>
      <c r="D26" s="15"/>
      <c r="E26" s="1">
        <f t="shared" si="5"/>
        <v>301661.15618923568</v>
      </c>
      <c r="F26" s="1">
        <f t="shared" si="6"/>
        <v>1344.9059880103425</v>
      </c>
      <c r="G26" s="11">
        <f t="shared" si="3"/>
        <v>-2612</v>
      </c>
      <c r="H26" s="1">
        <f t="shared" si="7"/>
        <v>300394.06217724603</v>
      </c>
    </row>
    <row r="27" spans="1:10" x14ac:dyDescent="0.25">
      <c r="A27" s="6">
        <v>22</v>
      </c>
      <c r="B27" s="4">
        <v>45565</v>
      </c>
      <c r="C27" s="12">
        <f t="shared" si="8"/>
        <v>5.3499999999999999E-2</v>
      </c>
      <c r="D27" s="15"/>
      <c r="E27" s="1">
        <f t="shared" si="5"/>
        <v>300394.06217724603</v>
      </c>
      <c r="F27" s="1">
        <f t="shared" si="6"/>
        <v>1339.2568605402219</v>
      </c>
      <c r="G27" s="11">
        <f t="shared" si="3"/>
        <v>-2612</v>
      </c>
      <c r="H27" s="1">
        <f t="shared" si="7"/>
        <v>299121.31903778628</v>
      </c>
    </row>
    <row r="28" spans="1:10" x14ac:dyDescent="0.25">
      <c r="A28" s="6">
        <v>23</v>
      </c>
      <c r="B28" s="4">
        <v>45596</v>
      </c>
      <c r="C28" s="12">
        <f t="shared" si="8"/>
        <v>5.3499999999999999E-2</v>
      </c>
      <c r="D28" s="15"/>
      <c r="E28" s="1">
        <f t="shared" si="5"/>
        <v>299121.31903778628</v>
      </c>
      <c r="F28" s="1">
        <f t="shared" si="6"/>
        <v>1333.582547376797</v>
      </c>
      <c r="G28" s="11">
        <f t="shared" si="3"/>
        <v>-2612</v>
      </c>
      <c r="H28" s="1">
        <f t="shared" si="7"/>
        <v>297842.90158516308</v>
      </c>
    </row>
    <row r="29" spans="1:10" x14ac:dyDescent="0.25">
      <c r="A29" s="6">
        <v>24</v>
      </c>
      <c r="B29" s="4">
        <v>45626</v>
      </c>
      <c r="C29" s="12">
        <f t="shared" si="8"/>
        <v>5.3499999999999999E-2</v>
      </c>
      <c r="D29" s="15"/>
      <c r="E29" s="1">
        <f t="shared" si="5"/>
        <v>297842.90158516308</v>
      </c>
      <c r="F29" s="1">
        <f t="shared" si="6"/>
        <v>1327.882936233852</v>
      </c>
      <c r="G29" s="11">
        <f t="shared" si="3"/>
        <v>-2612</v>
      </c>
      <c r="H29" s="1">
        <f t="shared" si="7"/>
        <v>296558.78452139691</v>
      </c>
    </row>
    <row r="30" spans="1:10" x14ac:dyDescent="0.25">
      <c r="A30" s="6">
        <v>25</v>
      </c>
      <c r="B30" s="4">
        <v>45657</v>
      </c>
      <c r="C30" s="12">
        <f t="shared" si="8"/>
        <v>5.3499999999999999E-2</v>
      </c>
      <c r="D30" s="15"/>
      <c r="E30" s="1">
        <f t="shared" si="5"/>
        <v>296558.78452139691</v>
      </c>
      <c r="F30" s="1">
        <f t="shared" si="6"/>
        <v>1322.1579143245613</v>
      </c>
      <c r="G30" s="11">
        <f t="shared" si="3"/>
        <v>-2612</v>
      </c>
      <c r="H30" s="1">
        <f t="shared" si="7"/>
        <v>295268.94243572146</v>
      </c>
    </row>
    <row r="31" spans="1:10" x14ac:dyDescent="0.25">
      <c r="A31" s="6">
        <v>26</v>
      </c>
      <c r="B31" s="4">
        <v>45688</v>
      </c>
      <c r="C31" s="12">
        <f t="shared" si="8"/>
        <v>5.3499999999999999E-2</v>
      </c>
      <c r="D31" s="15"/>
      <c r="E31" s="1">
        <f t="shared" si="5"/>
        <v>295268.94243572146</v>
      </c>
      <c r="F31" s="1">
        <f t="shared" si="6"/>
        <v>1316.407368359258</v>
      </c>
      <c r="G31" s="11">
        <f t="shared" si="3"/>
        <v>-2612</v>
      </c>
      <c r="H31" s="1">
        <f t="shared" si="7"/>
        <v>293973.34980408073</v>
      </c>
    </row>
    <row r="32" spans="1:10" x14ac:dyDescent="0.25">
      <c r="A32" s="6">
        <v>27</v>
      </c>
      <c r="B32" s="4">
        <v>45716</v>
      </c>
      <c r="C32" s="12">
        <f t="shared" si="8"/>
        <v>5.3499999999999999E-2</v>
      </c>
      <c r="D32" s="15"/>
      <c r="E32" s="1">
        <f t="shared" si="5"/>
        <v>293973.34980408073</v>
      </c>
      <c r="F32" s="1">
        <f t="shared" si="6"/>
        <v>1310.6311845431933</v>
      </c>
      <c r="G32" s="11">
        <f t="shared" si="3"/>
        <v>-2612</v>
      </c>
      <c r="H32" s="1">
        <f t="shared" si="7"/>
        <v>292671.98098862392</v>
      </c>
    </row>
    <row r="33" spans="1:15" x14ac:dyDescent="0.25">
      <c r="A33" s="6">
        <v>28</v>
      </c>
      <c r="B33" s="4">
        <v>45747</v>
      </c>
      <c r="C33" s="12">
        <f t="shared" si="8"/>
        <v>5.3499999999999999E-2</v>
      </c>
      <c r="D33" s="15"/>
      <c r="E33" s="1">
        <f t="shared" si="5"/>
        <v>292671.98098862392</v>
      </c>
      <c r="F33" s="1">
        <f t="shared" si="6"/>
        <v>1304.8292485742816</v>
      </c>
      <c r="G33" s="11">
        <f t="shared" si="3"/>
        <v>-2612</v>
      </c>
      <c r="H33" s="1">
        <f t="shared" si="7"/>
        <v>291364.81023719819</v>
      </c>
    </row>
    <row r="34" spans="1:15" x14ac:dyDescent="0.25">
      <c r="A34" s="6">
        <v>29</v>
      </c>
      <c r="B34" s="4">
        <v>45777</v>
      </c>
      <c r="C34" s="12">
        <f t="shared" si="8"/>
        <v>5.3499999999999999E-2</v>
      </c>
      <c r="D34" s="15"/>
      <c r="E34" s="1">
        <f t="shared" si="5"/>
        <v>291364.81023719819</v>
      </c>
      <c r="F34" s="1">
        <f t="shared" si="6"/>
        <v>1299.0014456408419</v>
      </c>
      <c r="G34" s="11">
        <f t="shared" si="3"/>
        <v>-2612</v>
      </c>
      <c r="H34" s="1">
        <f t="shared" si="7"/>
        <v>290051.81168283906</v>
      </c>
    </row>
    <row r="35" spans="1:15" x14ac:dyDescent="0.25">
      <c r="A35" s="6">
        <v>30</v>
      </c>
      <c r="B35" s="4">
        <v>45808</v>
      </c>
      <c r="C35" s="12">
        <f t="shared" si="8"/>
        <v>5.3499999999999999E-2</v>
      </c>
      <c r="D35" s="15"/>
      <c r="E35" s="1">
        <f t="shared" si="5"/>
        <v>290051.81168283906</v>
      </c>
      <c r="F35" s="1">
        <f t="shared" si="6"/>
        <v>1293.1476604193242</v>
      </c>
      <c r="G35" s="11">
        <f t="shared" si="3"/>
        <v>-2612</v>
      </c>
      <c r="H35" s="1">
        <f t="shared" si="7"/>
        <v>288732.95934325841</v>
      </c>
    </row>
    <row r="36" spans="1:15" x14ac:dyDescent="0.25">
      <c r="A36" s="6"/>
      <c r="B36" s="4">
        <v>45838</v>
      </c>
      <c r="C36" s="12">
        <f t="shared" si="8"/>
        <v>5.3499999999999999E-2</v>
      </c>
      <c r="D36" s="15"/>
      <c r="E36" s="1">
        <f t="shared" si="5"/>
        <v>288732.95934325841</v>
      </c>
      <c r="F36" s="1">
        <f>E36*C36*4/365</f>
        <v>169.28452958755423</v>
      </c>
      <c r="G36" s="11">
        <f>G35</f>
        <v>-2612</v>
      </c>
      <c r="H36" s="1">
        <f t="shared" si="7"/>
        <v>286290.24387284595</v>
      </c>
    </row>
    <row r="37" spans="1:15" x14ac:dyDescent="0.25">
      <c r="A37" s="6">
        <v>31</v>
      </c>
      <c r="B37" s="4">
        <v>45869</v>
      </c>
      <c r="C37" s="12">
        <f>C35</f>
        <v>5.3499999999999999E-2</v>
      </c>
      <c r="D37" s="15"/>
      <c r="E37" s="1">
        <f t="shared" si="5"/>
        <v>286290.24387284595</v>
      </c>
      <c r="F37" s="1">
        <f>E37*C37*26/365</f>
        <v>1091.0403540469281</v>
      </c>
      <c r="G37" s="11">
        <f>IF(H36&lt;-G36,-H36-F37,G35)</f>
        <v>-2612</v>
      </c>
      <c r="H37" s="1">
        <f t="shared" si="7"/>
        <v>284769.28422689287</v>
      </c>
      <c r="O37" s="1"/>
    </row>
    <row r="38" spans="1:15" x14ac:dyDescent="0.25">
      <c r="A38" s="6">
        <v>32</v>
      </c>
      <c r="B38" s="4">
        <v>45900</v>
      </c>
      <c r="C38" s="13">
        <v>5.3499999999999999E-2</v>
      </c>
      <c r="D38" s="15"/>
      <c r="E38" s="1">
        <f t="shared" si="5"/>
        <v>284769.28422689287</v>
      </c>
      <c r="F38" s="1">
        <f t="shared" si="6"/>
        <v>1269.5963921782306</v>
      </c>
      <c r="G38" s="11">
        <f>G37</f>
        <v>-2612</v>
      </c>
      <c r="H38" s="1">
        <f t="shared" si="7"/>
        <v>283426.88061907107</v>
      </c>
    </row>
    <row r="39" spans="1:15" x14ac:dyDescent="0.25">
      <c r="A39" s="6">
        <v>33</v>
      </c>
      <c r="B39" s="4">
        <v>45930</v>
      </c>
      <c r="C39" s="12">
        <f t="shared" si="8"/>
        <v>5.3499999999999999E-2</v>
      </c>
      <c r="D39" s="15"/>
      <c r="E39" s="1">
        <f t="shared" si="5"/>
        <v>283426.88061907107</v>
      </c>
      <c r="F39" s="1">
        <f t="shared" si="6"/>
        <v>1263.6115094266918</v>
      </c>
      <c r="G39" s="11">
        <f t="shared" si="3"/>
        <v>-2612</v>
      </c>
      <c r="H39" s="1">
        <f t="shared" si="7"/>
        <v>282078.49212849775</v>
      </c>
    </row>
    <row r="40" spans="1:15" x14ac:dyDescent="0.25">
      <c r="A40" s="6">
        <v>34</v>
      </c>
      <c r="B40" s="4">
        <v>45961</v>
      </c>
      <c r="C40" s="12">
        <f t="shared" si="8"/>
        <v>5.3499999999999999E-2</v>
      </c>
      <c r="D40" s="15"/>
      <c r="E40" s="1">
        <f>H39</f>
        <v>282078.49212849775</v>
      </c>
      <c r="F40" s="1">
        <f t="shared" si="6"/>
        <v>1257.5999440728858</v>
      </c>
      <c r="G40" s="11">
        <f>G39</f>
        <v>-2612</v>
      </c>
      <c r="H40" s="1">
        <f t="shared" si="7"/>
        <v>280724.09207257064</v>
      </c>
    </row>
    <row r="41" spans="1:15" x14ac:dyDescent="0.25">
      <c r="A41" s="6">
        <v>35</v>
      </c>
      <c r="B41" s="4">
        <v>45991</v>
      </c>
      <c r="C41" s="12">
        <f>C39</f>
        <v>5.3499999999999999E-2</v>
      </c>
      <c r="D41" s="15"/>
      <c r="E41" s="1">
        <f>H40</f>
        <v>280724.09207257064</v>
      </c>
      <c r="F41" s="1">
        <f t="shared" si="6"/>
        <v>1251.5615771568775</v>
      </c>
      <c r="G41" s="11">
        <f>G40</f>
        <v>-2612</v>
      </c>
      <c r="H41" s="1">
        <f t="shared" si="7"/>
        <v>279363.65364972752</v>
      </c>
    </row>
    <row r="42" spans="1:15" x14ac:dyDescent="0.25">
      <c r="A42" s="6">
        <v>36</v>
      </c>
      <c r="B42" s="4">
        <v>46022</v>
      </c>
      <c r="C42" s="12">
        <f t="shared" si="8"/>
        <v>5.3499999999999999E-2</v>
      </c>
      <c r="D42" s="15"/>
      <c r="E42" s="1">
        <f t="shared" si="5"/>
        <v>279363.65364972752</v>
      </c>
      <c r="F42" s="1">
        <f t="shared" si="6"/>
        <v>1245.4962891883686</v>
      </c>
      <c r="G42" s="11">
        <f t="shared" si="3"/>
        <v>-2612</v>
      </c>
      <c r="H42" s="1">
        <f t="shared" si="7"/>
        <v>277997.14993891591</v>
      </c>
    </row>
    <row r="43" spans="1:15" x14ac:dyDescent="0.25">
      <c r="A43" s="6">
        <v>37</v>
      </c>
      <c r="B43" s="4">
        <v>46053</v>
      </c>
      <c r="C43" s="12">
        <f t="shared" si="8"/>
        <v>5.3499999999999999E-2</v>
      </c>
      <c r="D43" s="15"/>
      <c r="E43" s="1">
        <f t="shared" si="5"/>
        <v>277997.14993891591</v>
      </c>
      <c r="F43" s="1">
        <f t="shared" si="6"/>
        <v>1239.4039601443335</v>
      </c>
      <c r="G43" s="11">
        <f t="shared" si="3"/>
        <v>-2612</v>
      </c>
      <c r="H43" s="1">
        <f t="shared" si="7"/>
        <v>276624.55389906024</v>
      </c>
    </row>
    <row r="44" spans="1:15" x14ac:dyDescent="0.25">
      <c r="A44" s="6">
        <v>38</v>
      </c>
      <c r="B44" s="4">
        <v>46081</v>
      </c>
      <c r="C44" s="12">
        <f t="shared" si="8"/>
        <v>5.3499999999999999E-2</v>
      </c>
      <c r="D44" s="15"/>
      <c r="E44" s="1">
        <f t="shared" si="5"/>
        <v>276624.55389906024</v>
      </c>
      <c r="F44" s="1">
        <f t="shared" si="6"/>
        <v>1233.2844694666435</v>
      </c>
      <c r="G44" s="11">
        <f t="shared" si="3"/>
        <v>-2612</v>
      </c>
      <c r="H44" s="1">
        <f t="shared" si="7"/>
        <v>275245.83836852689</v>
      </c>
    </row>
    <row r="45" spans="1:15" x14ac:dyDescent="0.25">
      <c r="A45" s="6">
        <v>39</v>
      </c>
      <c r="B45" s="4">
        <v>46112</v>
      </c>
      <c r="C45" s="12">
        <f t="shared" si="8"/>
        <v>5.3499999999999999E-2</v>
      </c>
      <c r="D45" s="15"/>
      <c r="E45" s="1">
        <f t="shared" si="5"/>
        <v>275245.83836852689</v>
      </c>
      <c r="F45" s="1">
        <f t="shared" si="6"/>
        <v>1227.1376960596824</v>
      </c>
      <c r="G45" s="11">
        <f t="shared" si="3"/>
        <v>-2612</v>
      </c>
      <c r="H45" s="1">
        <f t="shared" si="7"/>
        <v>273860.97606458655</v>
      </c>
    </row>
    <row r="46" spans="1:15" x14ac:dyDescent="0.25">
      <c r="A46" s="6">
        <v>40</v>
      </c>
      <c r="B46" s="4">
        <v>46142</v>
      </c>
      <c r="C46" s="12">
        <f t="shared" si="8"/>
        <v>5.3499999999999999E-2</v>
      </c>
      <c r="D46" s="15"/>
      <c r="E46" s="1">
        <f t="shared" si="5"/>
        <v>273860.97606458655</v>
      </c>
      <c r="F46" s="1">
        <f t="shared" si="6"/>
        <v>1220.9635182879483</v>
      </c>
      <c r="G46" s="11">
        <f t="shared" si="3"/>
        <v>-2612</v>
      </c>
      <c r="H46" s="1">
        <f t="shared" si="7"/>
        <v>272469.93958287447</v>
      </c>
    </row>
    <row r="47" spans="1:15" x14ac:dyDescent="0.25">
      <c r="A47" s="6">
        <v>41</v>
      </c>
      <c r="B47" s="4">
        <v>46173</v>
      </c>
      <c r="C47" s="12">
        <f t="shared" si="8"/>
        <v>5.3499999999999999E-2</v>
      </c>
      <c r="D47" s="15"/>
      <c r="E47" s="1">
        <f t="shared" si="5"/>
        <v>272469.93958287447</v>
      </c>
      <c r="F47" s="1">
        <f t="shared" si="6"/>
        <v>1214.7618139736487</v>
      </c>
      <c r="G47" s="11">
        <f t="shared" si="3"/>
        <v>-2612</v>
      </c>
      <c r="H47" s="1">
        <f t="shared" si="7"/>
        <v>271072.70139684813</v>
      </c>
    </row>
    <row r="48" spans="1:15" x14ac:dyDescent="0.25">
      <c r="A48" s="6">
        <v>42</v>
      </c>
      <c r="B48" s="4">
        <v>46203</v>
      </c>
      <c r="C48" s="12">
        <f t="shared" si="8"/>
        <v>5.3499999999999999E-2</v>
      </c>
      <c r="D48" s="15"/>
      <c r="E48" s="1">
        <f t="shared" si="5"/>
        <v>271072.70139684813</v>
      </c>
      <c r="F48" s="1">
        <f t="shared" si="6"/>
        <v>1208.5324603942811</v>
      </c>
      <c r="G48" s="11">
        <f t="shared" si="3"/>
        <v>-2612</v>
      </c>
      <c r="H48" s="1">
        <f t="shared" si="7"/>
        <v>269669.23385724239</v>
      </c>
    </row>
    <row r="49" spans="1:8" x14ac:dyDescent="0.25">
      <c r="A49" s="6">
        <v>43</v>
      </c>
      <c r="B49" s="4">
        <v>46234</v>
      </c>
      <c r="C49" s="12">
        <f t="shared" si="8"/>
        <v>5.3499999999999999E-2</v>
      </c>
      <c r="D49" s="15"/>
      <c r="E49" s="1">
        <f t="shared" si="5"/>
        <v>269669.23385724239</v>
      </c>
      <c r="F49" s="1">
        <f t="shared" si="6"/>
        <v>1202.2753342802057</v>
      </c>
      <c r="G49" s="11">
        <f t="shared" si="3"/>
        <v>-2612</v>
      </c>
      <c r="H49" s="1">
        <f t="shared" si="7"/>
        <v>268259.50919152261</v>
      </c>
    </row>
    <row r="50" spans="1:8" x14ac:dyDescent="0.25">
      <c r="A50" s="6">
        <v>44</v>
      </c>
      <c r="B50" s="4">
        <v>46265</v>
      </c>
      <c r="C50" s="12">
        <f t="shared" si="8"/>
        <v>5.3499999999999999E-2</v>
      </c>
      <c r="D50" s="15"/>
      <c r="E50" s="1">
        <f t="shared" si="5"/>
        <v>268259.50919152261</v>
      </c>
      <c r="F50" s="1">
        <f t="shared" si="6"/>
        <v>1195.9903118122049</v>
      </c>
      <c r="G50" s="11">
        <f t="shared" si="3"/>
        <v>-2612</v>
      </c>
      <c r="H50" s="1">
        <f t="shared" si="7"/>
        <v>266843.49950333481</v>
      </c>
    </row>
    <row r="51" spans="1:8" x14ac:dyDescent="0.25">
      <c r="A51" s="6">
        <v>45</v>
      </c>
      <c r="B51" s="4">
        <v>46295</v>
      </c>
      <c r="C51" s="13">
        <v>5.3499999999999999E-2</v>
      </c>
      <c r="D51" s="15"/>
      <c r="E51" s="1">
        <f t="shared" si="5"/>
        <v>266843.49950333481</v>
      </c>
      <c r="F51" s="1">
        <f t="shared" si="6"/>
        <v>1189.6772686190343</v>
      </c>
      <c r="G51" s="11">
        <f>G50</f>
        <v>-2612</v>
      </c>
      <c r="H51" s="1">
        <f t="shared" si="7"/>
        <v>265421.17677195382</v>
      </c>
    </row>
    <row r="52" spans="1:8" x14ac:dyDescent="0.25">
      <c r="A52" s="6">
        <v>46</v>
      </c>
      <c r="B52" s="4">
        <v>46326</v>
      </c>
      <c r="C52" s="12">
        <f t="shared" si="8"/>
        <v>5.3499999999999999E-2</v>
      </c>
      <c r="D52" s="15"/>
      <c r="E52" s="1">
        <f t="shared" si="5"/>
        <v>265421.17677195382</v>
      </c>
      <c r="F52" s="1">
        <f t="shared" si="6"/>
        <v>1183.3360797749608</v>
      </c>
      <c r="G52" s="11">
        <f t="shared" si="3"/>
        <v>-2612</v>
      </c>
      <c r="H52" s="1">
        <f t="shared" si="7"/>
        <v>263992.51285172877</v>
      </c>
    </row>
    <row r="53" spans="1:8" x14ac:dyDescent="0.25">
      <c r="A53" s="6">
        <v>47</v>
      </c>
      <c r="B53" s="4">
        <v>46356</v>
      </c>
      <c r="C53" s="12">
        <f t="shared" si="8"/>
        <v>5.3499999999999999E-2</v>
      </c>
      <c r="D53" s="15"/>
      <c r="E53" s="1">
        <f t="shared" si="5"/>
        <v>263992.51285172877</v>
      </c>
      <c r="F53" s="1">
        <f t="shared" si="6"/>
        <v>1176.9666197972908</v>
      </c>
      <c r="G53" s="11">
        <f t="shared" si="3"/>
        <v>-2612</v>
      </c>
      <c r="H53" s="1">
        <f t="shared" si="7"/>
        <v>262557.47947152605</v>
      </c>
    </row>
    <row r="54" spans="1:8" x14ac:dyDescent="0.25">
      <c r="A54" s="6">
        <v>48</v>
      </c>
      <c r="B54" s="4">
        <v>46387</v>
      </c>
      <c r="C54" s="12">
        <f t="shared" si="8"/>
        <v>5.3499999999999999E-2</v>
      </c>
      <c r="D54" s="15"/>
      <c r="E54" s="1">
        <f t="shared" si="5"/>
        <v>262557.47947152605</v>
      </c>
      <c r="F54" s="1">
        <f t="shared" si="6"/>
        <v>1170.5687626438869</v>
      </c>
      <c r="G54" s="11">
        <f t="shared" si="3"/>
        <v>-2612</v>
      </c>
      <c r="H54" s="1">
        <f t="shared" si="7"/>
        <v>261116.04823416995</v>
      </c>
    </row>
    <row r="55" spans="1:8" x14ac:dyDescent="0.25">
      <c r="A55" s="6">
        <v>49</v>
      </c>
      <c r="B55" s="4">
        <v>46418</v>
      </c>
      <c r="C55" s="12">
        <f t="shared" si="8"/>
        <v>5.3499999999999999E-2</v>
      </c>
      <c r="D55" s="15"/>
      <c r="E55" s="1">
        <f t="shared" si="5"/>
        <v>261116.04823416995</v>
      </c>
      <c r="F55" s="1">
        <f t="shared" si="6"/>
        <v>1164.1423817106745</v>
      </c>
      <c r="G55" s="11">
        <f t="shared" si="3"/>
        <v>-2612</v>
      </c>
      <c r="H55" s="1">
        <f t="shared" si="7"/>
        <v>259668.19061588065</v>
      </c>
    </row>
    <row r="56" spans="1:8" x14ac:dyDescent="0.25">
      <c r="A56" s="6">
        <v>50</v>
      </c>
      <c r="B56" s="4">
        <v>46446</v>
      </c>
      <c r="C56" s="12">
        <f t="shared" si="8"/>
        <v>5.3499999999999999E-2</v>
      </c>
      <c r="D56" s="15"/>
      <c r="E56" s="1">
        <f t="shared" si="5"/>
        <v>259668.19061588065</v>
      </c>
      <c r="F56" s="1">
        <f t="shared" si="6"/>
        <v>1157.6873498291345</v>
      </c>
      <c r="G56" s="11">
        <f t="shared" si="3"/>
        <v>-2612</v>
      </c>
      <c r="H56" s="1">
        <f t="shared" si="7"/>
        <v>258213.87796570978</v>
      </c>
    </row>
    <row r="57" spans="1:8" x14ac:dyDescent="0.25">
      <c r="A57" s="6">
        <v>51</v>
      </c>
      <c r="B57" s="4">
        <v>46477</v>
      </c>
      <c r="C57" s="12">
        <f t="shared" si="8"/>
        <v>5.3499999999999999E-2</v>
      </c>
      <c r="D57" s="15"/>
      <c r="E57" s="1">
        <f t="shared" si="5"/>
        <v>258213.87796570978</v>
      </c>
      <c r="F57" s="1">
        <f t="shared" si="6"/>
        <v>1151.2035392637893</v>
      </c>
      <c r="G57" s="11">
        <f t="shared" si="3"/>
        <v>-2612</v>
      </c>
      <c r="H57" s="1">
        <f t="shared" si="7"/>
        <v>256753.08150497355</v>
      </c>
    </row>
    <row r="58" spans="1:8" x14ac:dyDescent="0.25">
      <c r="A58" s="6">
        <v>52</v>
      </c>
      <c r="B58" s="4">
        <v>46507</v>
      </c>
      <c r="C58" s="12">
        <f t="shared" si="8"/>
        <v>5.3499999999999999E-2</v>
      </c>
      <c r="D58" s="15"/>
      <c r="E58" s="1">
        <f t="shared" si="5"/>
        <v>256753.08150497355</v>
      </c>
      <c r="F58" s="1">
        <f t="shared" si="6"/>
        <v>1144.6908217096736</v>
      </c>
      <c r="G58" s="11">
        <f t="shared" si="3"/>
        <v>-2612</v>
      </c>
      <c r="H58" s="1">
        <f t="shared" si="7"/>
        <v>255285.77232668322</v>
      </c>
    </row>
    <row r="59" spans="1:8" x14ac:dyDescent="0.25">
      <c r="A59" s="6">
        <v>53</v>
      </c>
      <c r="B59" s="4">
        <v>46538</v>
      </c>
      <c r="C59" s="12">
        <f t="shared" si="8"/>
        <v>5.3499999999999999E-2</v>
      </c>
      <c r="D59" s="15"/>
      <c r="E59" s="1">
        <f t="shared" si="5"/>
        <v>255285.77232668322</v>
      </c>
      <c r="F59" s="1">
        <f t="shared" si="6"/>
        <v>1138.1490682897959</v>
      </c>
      <c r="G59" s="11">
        <f t="shared" si="3"/>
        <v>-2612</v>
      </c>
      <c r="H59" s="1">
        <f t="shared" si="7"/>
        <v>253811.921394973</v>
      </c>
    </row>
    <row r="60" spans="1:8" x14ac:dyDescent="0.25">
      <c r="A60" s="6">
        <v>54</v>
      </c>
      <c r="B60" s="4">
        <v>46568</v>
      </c>
      <c r="C60" s="12">
        <f t="shared" si="8"/>
        <v>5.3499999999999999E-2</v>
      </c>
      <c r="D60" s="15"/>
      <c r="E60" s="1">
        <f t="shared" si="5"/>
        <v>253811.921394973</v>
      </c>
      <c r="F60" s="1">
        <f t="shared" si="6"/>
        <v>1131.578149552588</v>
      </c>
      <c r="G60" s="11">
        <f t="shared" si="3"/>
        <v>-2612</v>
      </c>
      <c r="H60" s="1">
        <f t="shared" si="7"/>
        <v>252331.49954452558</v>
      </c>
    </row>
    <row r="61" spans="1:8" x14ac:dyDescent="0.25">
      <c r="A61" s="6">
        <v>55</v>
      </c>
      <c r="B61" s="4">
        <v>46599</v>
      </c>
      <c r="C61" s="12">
        <f t="shared" si="8"/>
        <v>5.3499999999999999E-2</v>
      </c>
      <c r="D61" s="15"/>
      <c r="E61" s="1">
        <f t="shared" si="5"/>
        <v>252331.49954452558</v>
      </c>
      <c r="F61" s="1">
        <f t="shared" si="6"/>
        <v>1124.977935469343</v>
      </c>
      <c r="G61" s="11">
        <f t="shared" si="3"/>
        <v>-2612</v>
      </c>
      <c r="H61" s="1">
        <f t="shared" si="7"/>
        <v>250844.47747999491</v>
      </c>
    </row>
    <row r="62" spans="1:8" x14ac:dyDescent="0.25">
      <c r="A62" s="6">
        <v>56</v>
      </c>
      <c r="B62" s="4">
        <v>46630</v>
      </c>
      <c r="C62" s="12">
        <f t="shared" si="8"/>
        <v>5.3499999999999999E-2</v>
      </c>
      <c r="D62" s="15"/>
      <c r="E62" s="1">
        <f t="shared" si="5"/>
        <v>250844.47747999491</v>
      </c>
      <c r="F62" s="1">
        <f t="shared" si="6"/>
        <v>1118.3482954316439</v>
      </c>
      <c r="G62" s="11">
        <f t="shared" si="3"/>
        <v>-2612</v>
      </c>
      <c r="H62" s="1">
        <f t="shared" si="7"/>
        <v>249350.82577542655</v>
      </c>
    </row>
    <row r="63" spans="1:8" x14ac:dyDescent="0.25">
      <c r="A63" s="6">
        <v>57</v>
      </c>
      <c r="B63" s="4">
        <v>46660</v>
      </c>
      <c r="C63" s="13">
        <f t="shared" si="8"/>
        <v>5.3499999999999999E-2</v>
      </c>
      <c r="D63" s="15"/>
      <c r="E63" s="1">
        <f t="shared" si="5"/>
        <v>249350.82577542655</v>
      </c>
      <c r="F63" s="1">
        <f t="shared" si="6"/>
        <v>1111.6890982487766</v>
      </c>
      <c r="G63" s="11">
        <f t="shared" si="3"/>
        <v>-2612</v>
      </c>
      <c r="H63" s="1">
        <f t="shared" si="7"/>
        <v>247850.51487367533</v>
      </c>
    </row>
    <row r="64" spans="1:8" x14ac:dyDescent="0.25">
      <c r="A64" s="6">
        <v>58</v>
      </c>
      <c r="B64" s="4">
        <v>46691</v>
      </c>
      <c r="C64" s="12">
        <f t="shared" si="8"/>
        <v>5.3499999999999999E-2</v>
      </c>
      <c r="D64" s="15"/>
      <c r="E64" s="1">
        <f t="shared" si="5"/>
        <v>247850.51487367533</v>
      </c>
      <c r="F64" s="1">
        <f t="shared" si="6"/>
        <v>1105.0002121451359</v>
      </c>
      <c r="G64" s="11">
        <f t="shared" si="3"/>
        <v>-2612</v>
      </c>
      <c r="H64" s="1">
        <f t="shared" si="7"/>
        <v>246343.51508582046</v>
      </c>
    </row>
    <row r="65" spans="1:8" x14ac:dyDescent="0.25">
      <c r="A65" s="6">
        <v>59</v>
      </c>
      <c r="B65" s="4">
        <v>46721</v>
      </c>
      <c r="C65" s="12">
        <f t="shared" si="8"/>
        <v>5.3499999999999999E-2</v>
      </c>
      <c r="D65" s="15"/>
      <c r="E65" s="1">
        <f t="shared" si="5"/>
        <v>246343.51508582046</v>
      </c>
      <c r="F65" s="1">
        <f t="shared" si="6"/>
        <v>1098.2815047576162</v>
      </c>
      <c r="G65" s="11">
        <f t="shared" si="3"/>
        <v>-2612</v>
      </c>
      <c r="H65" s="1">
        <f t="shared" si="7"/>
        <v>244829.79659057807</v>
      </c>
    </row>
    <row r="66" spans="1:8" x14ac:dyDescent="0.25">
      <c r="A66" s="6">
        <v>60</v>
      </c>
      <c r="B66" s="4">
        <v>46752</v>
      </c>
      <c r="C66" s="12">
        <f t="shared" si="8"/>
        <v>5.3499999999999999E-2</v>
      </c>
      <c r="D66" s="15"/>
      <c r="E66" s="1">
        <f t="shared" si="5"/>
        <v>244829.79659057807</v>
      </c>
      <c r="F66" s="1">
        <f t="shared" si="6"/>
        <v>1091.5328431329938</v>
      </c>
      <c r="G66" s="11">
        <f t="shared" si="3"/>
        <v>-2612</v>
      </c>
      <c r="H66" s="1">
        <f t="shared" si="7"/>
        <v>243309.32943371107</v>
      </c>
    </row>
    <row r="67" spans="1:8" x14ac:dyDescent="0.25">
      <c r="A67" s="6">
        <v>61</v>
      </c>
      <c r="B67" s="4">
        <v>46783</v>
      </c>
      <c r="C67" s="12">
        <f t="shared" si="8"/>
        <v>5.3499999999999999E-2</v>
      </c>
      <c r="D67" s="15"/>
      <c r="E67" s="1">
        <f t="shared" si="5"/>
        <v>243309.32943371107</v>
      </c>
      <c r="F67" s="1">
        <f t="shared" si="6"/>
        <v>1084.7540937252952</v>
      </c>
      <c r="G67" s="11">
        <f t="shared" si="3"/>
        <v>-2612</v>
      </c>
      <c r="H67" s="1">
        <f t="shared" si="7"/>
        <v>241782.08352743636</v>
      </c>
    </row>
    <row r="68" spans="1:8" x14ac:dyDescent="0.25">
      <c r="A68" s="6">
        <v>62</v>
      </c>
      <c r="B68" s="4">
        <v>46812</v>
      </c>
      <c r="C68" s="12">
        <f t="shared" si="8"/>
        <v>5.3499999999999999E-2</v>
      </c>
      <c r="D68" s="15"/>
      <c r="E68" s="1">
        <f t="shared" si="5"/>
        <v>241782.08352743636</v>
      </c>
      <c r="F68" s="1">
        <f t="shared" si="6"/>
        <v>1077.9451223931537</v>
      </c>
      <c r="G68" s="11">
        <f t="shared" si="3"/>
        <v>-2612</v>
      </c>
      <c r="H68" s="1">
        <f t="shared" si="7"/>
        <v>240248.0286498295</v>
      </c>
    </row>
    <row r="69" spans="1:8" x14ac:dyDescent="0.25">
      <c r="A69" s="6">
        <v>63</v>
      </c>
      <c r="B69" s="4">
        <v>46843</v>
      </c>
      <c r="C69" s="12">
        <f t="shared" si="8"/>
        <v>5.3499999999999999E-2</v>
      </c>
      <c r="D69" s="15"/>
      <c r="E69" s="1">
        <f t="shared" si="5"/>
        <v>240248.0286498295</v>
      </c>
      <c r="F69" s="1">
        <f t="shared" si="6"/>
        <v>1071.1057943971566</v>
      </c>
      <c r="G69" s="11">
        <f t="shared" si="3"/>
        <v>-2612</v>
      </c>
      <c r="H69" s="1">
        <f t="shared" si="7"/>
        <v>238707.13444422666</v>
      </c>
    </row>
    <row r="70" spans="1:8" x14ac:dyDescent="0.25">
      <c r="A70" s="6">
        <v>64</v>
      </c>
      <c r="B70" s="4">
        <v>46873</v>
      </c>
      <c r="C70" s="12">
        <f t="shared" si="8"/>
        <v>5.3499999999999999E-2</v>
      </c>
      <c r="D70" s="15"/>
      <c r="E70" s="1">
        <f t="shared" si="5"/>
        <v>238707.13444422666</v>
      </c>
      <c r="F70" s="1">
        <f t="shared" si="6"/>
        <v>1064.2359743971772</v>
      </c>
      <c r="G70" s="11">
        <f t="shared" si="3"/>
        <v>-2612</v>
      </c>
      <c r="H70" s="1">
        <f t="shared" si="7"/>
        <v>237159.37041862385</v>
      </c>
    </row>
    <row r="71" spans="1:8" x14ac:dyDescent="0.25">
      <c r="A71" s="6">
        <v>65</v>
      </c>
      <c r="B71" s="4">
        <v>46904</v>
      </c>
      <c r="C71" s="12">
        <f t="shared" si="8"/>
        <v>5.3499999999999999E-2</v>
      </c>
      <c r="D71" s="15"/>
      <c r="E71" s="1">
        <f t="shared" si="5"/>
        <v>237159.37041862385</v>
      </c>
      <c r="F71" s="1">
        <f t="shared" si="6"/>
        <v>1057.3355264496979</v>
      </c>
      <c r="G71" s="11">
        <f t="shared" si="3"/>
        <v>-2612</v>
      </c>
      <c r="H71" s="1">
        <f t="shared" si="7"/>
        <v>235604.70594507354</v>
      </c>
    </row>
    <row r="72" spans="1:8" x14ac:dyDescent="0.25">
      <c r="A72" s="6">
        <v>66</v>
      </c>
      <c r="B72" s="4">
        <v>46934</v>
      </c>
      <c r="C72" s="12">
        <f t="shared" si="8"/>
        <v>5.3499999999999999E-2</v>
      </c>
      <c r="D72" s="15"/>
      <c r="E72" s="1">
        <f t="shared" si="5"/>
        <v>235604.70594507354</v>
      </c>
      <c r="F72" s="1">
        <f t="shared" si="6"/>
        <v>1050.4043140051197</v>
      </c>
      <c r="G72" s="11">
        <f t="shared" si="3"/>
        <v>-2612</v>
      </c>
      <c r="H72" s="1">
        <f t="shared" si="7"/>
        <v>234043.11025907865</v>
      </c>
    </row>
    <row r="73" spans="1:8" x14ac:dyDescent="0.25">
      <c r="A73" s="6">
        <v>67</v>
      </c>
      <c r="B73" s="4">
        <v>46965</v>
      </c>
      <c r="C73" s="12">
        <f t="shared" si="8"/>
        <v>5.3499999999999999E-2</v>
      </c>
      <c r="D73" s="15"/>
      <c r="E73" s="1">
        <f t="shared" si="5"/>
        <v>234043.11025907865</v>
      </c>
      <c r="F73" s="1">
        <f t="shared" si="6"/>
        <v>1043.4421999050589</v>
      </c>
      <c r="G73" s="11">
        <f t="shared" si="3"/>
        <v>-2612</v>
      </c>
      <c r="H73" s="1">
        <f t="shared" si="7"/>
        <v>232474.5524589837</v>
      </c>
    </row>
    <row r="74" spans="1:8" x14ac:dyDescent="0.25">
      <c r="A74" s="6">
        <v>68</v>
      </c>
      <c r="B74" s="4">
        <v>46996</v>
      </c>
      <c r="C74" s="12">
        <f t="shared" si="8"/>
        <v>5.3499999999999999E-2</v>
      </c>
      <c r="D74" s="15"/>
      <c r="E74" s="1">
        <f t="shared" si="5"/>
        <v>232474.5524589837</v>
      </c>
      <c r="F74" s="1">
        <f t="shared" si="6"/>
        <v>1036.4490463796358</v>
      </c>
      <c r="G74" s="11">
        <f t="shared" ref="G74:G137" si="9">IF(H73&lt;-G73,-H73-F74,G73)</f>
        <v>-2612</v>
      </c>
      <c r="H74" s="1">
        <f t="shared" si="7"/>
        <v>230899.00150536333</v>
      </c>
    </row>
    <row r="75" spans="1:8" x14ac:dyDescent="0.25">
      <c r="A75" s="6">
        <v>69</v>
      </c>
      <c r="B75" s="4">
        <v>47026</v>
      </c>
      <c r="C75" s="13">
        <f t="shared" si="8"/>
        <v>5.3499999999999999E-2</v>
      </c>
      <c r="D75" s="15"/>
      <c r="E75" s="1">
        <f t="shared" si="5"/>
        <v>230899.00150536333</v>
      </c>
      <c r="F75" s="1">
        <f t="shared" si="6"/>
        <v>1029.4247150447447</v>
      </c>
      <c r="G75" s="11">
        <f t="shared" si="9"/>
        <v>-2612</v>
      </c>
      <c r="H75" s="1">
        <f t="shared" si="7"/>
        <v>229316.42622040806</v>
      </c>
    </row>
    <row r="76" spans="1:8" x14ac:dyDescent="0.25">
      <c r="A76" s="6">
        <v>70</v>
      </c>
      <c r="B76" s="4">
        <v>47057</v>
      </c>
      <c r="C76" s="12">
        <f t="shared" si="8"/>
        <v>5.3499999999999999E-2</v>
      </c>
      <c r="D76" s="15"/>
      <c r="E76" s="1">
        <f t="shared" si="5"/>
        <v>229316.42622040806</v>
      </c>
      <c r="F76" s="1">
        <f t="shared" si="6"/>
        <v>1022.3690668993191</v>
      </c>
      <c r="G76" s="11">
        <f t="shared" si="9"/>
        <v>-2612</v>
      </c>
      <c r="H76" s="1">
        <f t="shared" si="7"/>
        <v>227726.79528730738</v>
      </c>
    </row>
    <row r="77" spans="1:8" x14ac:dyDescent="0.25">
      <c r="A77" s="6">
        <v>71</v>
      </c>
      <c r="B77" s="4">
        <v>47087</v>
      </c>
      <c r="C77" s="12">
        <f t="shared" si="8"/>
        <v>5.3499999999999999E-2</v>
      </c>
      <c r="D77" s="15"/>
      <c r="E77" s="1">
        <f t="shared" si="5"/>
        <v>227726.79528730738</v>
      </c>
      <c r="F77" s="1">
        <f t="shared" si="6"/>
        <v>1015.2819623225787</v>
      </c>
      <c r="G77" s="11">
        <f t="shared" si="9"/>
        <v>-2612</v>
      </c>
      <c r="H77" s="1">
        <f t="shared" si="7"/>
        <v>226130.07724962995</v>
      </c>
    </row>
    <row r="78" spans="1:8" x14ac:dyDescent="0.25">
      <c r="A78" s="6">
        <v>72</v>
      </c>
      <c r="B78" s="4">
        <v>47118</v>
      </c>
      <c r="C78" s="12">
        <f t="shared" si="8"/>
        <v>5.3499999999999999E-2</v>
      </c>
      <c r="D78" s="15"/>
      <c r="E78" s="1">
        <f t="shared" si="5"/>
        <v>226130.07724962995</v>
      </c>
      <c r="F78" s="1">
        <f t="shared" si="6"/>
        <v>1008.1632610712668</v>
      </c>
      <c r="G78" s="11">
        <f t="shared" si="9"/>
        <v>-2612</v>
      </c>
      <c r="H78" s="1">
        <f t="shared" si="7"/>
        <v>224526.2405107012</v>
      </c>
    </row>
    <row r="79" spans="1:8" x14ac:dyDescent="0.25">
      <c r="A79" s="6">
        <v>73</v>
      </c>
      <c r="B79" s="4">
        <v>47149</v>
      </c>
      <c r="C79" s="12">
        <f t="shared" si="8"/>
        <v>5.3499999999999999E-2</v>
      </c>
      <c r="D79" s="15"/>
      <c r="E79" s="1">
        <f t="shared" si="5"/>
        <v>224526.2405107012</v>
      </c>
      <c r="F79" s="1">
        <f t="shared" si="6"/>
        <v>1001.0128222768761</v>
      </c>
      <c r="G79" s="11">
        <f t="shared" si="9"/>
        <v>-2612</v>
      </c>
      <c r="H79" s="1">
        <f t="shared" si="7"/>
        <v>222915.25333297809</v>
      </c>
    </row>
    <row r="80" spans="1:8" x14ac:dyDescent="0.25">
      <c r="A80" s="6">
        <v>74</v>
      </c>
      <c r="B80" s="4">
        <v>47177</v>
      </c>
      <c r="C80" s="12">
        <f t="shared" si="8"/>
        <v>5.3499999999999999E-2</v>
      </c>
      <c r="D80" s="15"/>
      <c r="E80" s="1">
        <f t="shared" si="5"/>
        <v>222915.25333297809</v>
      </c>
      <c r="F80" s="1">
        <f t="shared" si="6"/>
        <v>993.83050444286062</v>
      </c>
      <c r="G80" s="11">
        <f t="shared" si="9"/>
        <v>-2612</v>
      </c>
      <c r="H80" s="1">
        <f t="shared" si="7"/>
        <v>221297.08383742094</v>
      </c>
    </row>
    <row r="81" spans="1:8" x14ac:dyDescent="0.25">
      <c r="A81" s="6">
        <v>75</v>
      </c>
      <c r="B81" s="4">
        <v>47208</v>
      </c>
      <c r="C81" s="12">
        <f t="shared" si="8"/>
        <v>5.3499999999999999E-2</v>
      </c>
      <c r="D81" s="15"/>
      <c r="E81" s="1">
        <f t="shared" si="5"/>
        <v>221297.08383742094</v>
      </c>
      <c r="F81" s="1">
        <f t="shared" si="6"/>
        <v>986.61616544183505</v>
      </c>
      <c r="G81" s="11">
        <f t="shared" si="9"/>
        <v>-2612</v>
      </c>
      <c r="H81" s="1">
        <f t="shared" si="7"/>
        <v>219671.70000286278</v>
      </c>
    </row>
    <row r="82" spans="1:8" x14ac:dyDescent="0.25">
      <c r="A82" s="6">
        <v>76</v>
      </c>
      <c r="B82" s="4">
        <v>47238</v>
      </c>
      <c r="C82" s="12">
        <f t="shared" si="8"/>
        <v>5.3499999999999999E-2</v>
      </c>
      <c r="D82" s="15"/>
      <c r="E82" s="1">
        <f t="shared" si="5"/>
        <v>219671.70000286278</v>
      </c>
      <c r="F82" s="1">
        <f t="shared" si="6"/>
        <v>979.36966251276317</v>
      </c>
      <c r="G82" s="11">
        <f t="shared" si="9"/>
        <v>-2612</v>
      </c>
      <c r="H82" s="1">
        <f t="shared" si="7"/>
        <v>218039.06966537554</v>
      </c>
    </row>
    <row r="83" spans="1:8" x14ac:dyDescent="0.25">
      <c r="A83" s="6">
        <v>77</v>
      </c>
      <c r="B83" s="4">
        <v>47269</v>
      </c>
      <c r="C83" s="12">
        <f t="shared" si="8"/>
        <v>5.3499999999999999E-2</v>
      </c>
      <c r="D83" s="15"/>
      <c r="E83" s="1">
        <f t="shared" si="5"/>
        <v>218039.06966537554</v>
      </c>
      <c r="F83" s="1">
        <f t="shared" si="6"/>
        <v>972.0908522581326</v>
      </c>
      <c r="G83" s="11">
        <f t="shared" si="9"/>
        <v>-2612</v>
      </c>
      <c r="H83" s="1">
        <f t="shared" si="7"/>
        <v>216399.16051763369</v>
      </c>
    </row>
    <row r="84" spans="1:8" x14ac:dyDescent="0.25">
      <c r="A84" s="6">
        <v>78</v>
      </c>
      <c r="B84" s="4">
        <v>47299</v>
      </c>
      <c r="C84" s="12">
        <f t="shared" si="8"/>
        <v>5.3499999999999999E-2</v>
      </c>
      <c r="D84" s="15"/>
      <c r="E84" s="1">
        <f t="shared" si="5"/>
        <v>216399.16051763369</v>
      </c>
      <c r="F84" s="1">
        <f t="shared" si="6"/>
        <v>964.7795906411169</v>
      </c>
      <c r="G84" s="11">
        <f t="shared" si="9"/>
        <v>-2612</v>
      </c>
      <c r="H84" s="1">
        <f t="shared" si="7"/>
        <v>214751.94010827481</v>
      </c>
    </row>
    <row r="85" spans="1:8" x14ac:dyDescent="0.25">
      <c r="A85" s="6">
        <v>79</v>
      </c>
      <c r="B85" s="4">
        <v>47330</v>
      </c>
      <c r="C85" s="12">
        <f t="shared" si="8"/>
        <v>5.3499999999999999E-2</v>
      </c>
      <c r="D85" s="15"/>
      <c r="E85" s="1">
        <f t="shared" si="5"/>
        <v>214751.94010827481</v>
      </c>
      <c r="F85" s="1">
        <f t="shared" si="6"/>
        <v>957.4357329827252</v>
      </c>
      <c r="G85" s="11">
        <f t="shared" si="9"/>
        <v>-2612</v>
      </c>
      <c r="H85" s="1">
        <f t="shared" si="7"/>
        <v>213097.37584125754</v>
      </c>
    </row>
    <row r="86" spans="1:8" x14ac:dyDescent="0.25">
      <c r="A86" s="6">
        <v>80</v>
      </c>
      <c r="B86" s="4">
        <v>47361</v>
      </c>
      <c r="C86" s="12">
        <f t="shared" si="8"/>
        <v>5.3499999999999999E-2</v>
      </c>
      <c r="D86" s="15"/>
      <c r="E86" s="1">
        <f t="shared" si="5"/>
        <v>213097.37584125754</v>
      </c>
      <c r="F86" s="1">
        <f t="shared" si="6"/>
        <v>950.05913395893992</v>
      </c>
      <c r="G86" s="11">
        <f t="shared" si="9"/>
        <v>-2612</v>
      </c>
      <c r="H86" s="1">
        <f t="shared" si="7"/>
        <v>211435.43497521649</v>
      </c>
    </row>
    <row r="87" spans="1:8" x14ac:dyDescent="0.25">
      <c r="A87" s="6">
        <v>81</v>
      </c>
      <c r="B87" s="4">
        <v>47391</v>
      </c>
      <c r="C87" s="13">
        <f t="shared" si="8"/>
        <v>5.3499999999999999E-2</v>
      </c>
      <c r="D87" s="15"/>
      <c r="E87" s="1">
        <f t="shared" si="5"/>
        <v>211435.43497521649</v>
      </c>
      <c r="F87" s="1">
        <f t="shared" si="6"/>
        <v>942.64964759784016</v>
      </c>
      <c r="G87" s="11">
        <f t="shared" si="9"/>
        <v>-2612</v>
      </c>
      <c r="H87" s="1">
        <f t="shared" si="7"/>
        <v>209766.08462281432</v>
      </c>
    </row>
    <row r="88" spans="1:8" x14ac:dyDescent="0.25">
      <c r="A88" s="6">
        <v>82</v>
      </c>
      <c r="B88" s="4">
        <v>47422</v>
      </c>
      <c r="C88" s="12">
        <f t="shared" si="8"/>
        <v>5.3499999999999999E-2</v>
      </c>
      <c r="D88" s="15"/>
      <c r="E88" s="1">
        <f t="shared" si="5"/>
        <v>209766.08462281432</v>
      </c>
      <c r="F88" s="1">
        <f t="shared" si="6"/>
        <v>935.20712727671389</v>
      </c>
      <c r="G88" s="11">
        <f t="shared" si="9"/>
        <v>-2612</v>
      </c>
      <c r="H88" s="1">
        <f t="shared" si="7"/>
        <v>208089.29175009104</v>
      </c>
    </row>
    <row r="89" spans="1:8" x14ac:dyDescent="0.25">
      <c r="A89" s="6">
        <v>83</v>
      </c>
      <c r="B89" s="4">
        <v>47452</v>
      </c>
      <c r="C89" s="12">
        <f t="shared" si="8"/>
        <v>5.3499999999999999E-2</v>
      </c>
      <c r="D89" s="15"/>
      <c r="E89" s="1">
        <f t="shared" si="5"/>
        <v>208089.29175009104</v>
      </c>
      <c r="F89" s="1">
        <f t="shared" si="6"/>
        <v>927.73142571915594</v>
      </c>
      <c r="G89" s="11">
        <f t="shared" si="9"/>
        <v>-2612</v>
      </c>
      <c r="H89" s="1">
        <f t="shared" si="7"/>
        <v>206405.0231758102</v>
      </c>
    </row>
    <row r="90" spans="1:8" x14ac:dyDescent="0.25">
      <c r="A90" s="6">
        <v>84</v>
      </c>
      <c r="B90" s="4">
        <v>47483</v>
      </c>
      <c r="C90" s="12">
        <f t="shared" si="8"/>
        <v>5.3499999999999999E-2</v>
      </c>
      <c r="D90" s="15"/>
      <c r="E90" s="1">
        <f t="shared" si="5"/>
        <v>206405.0231758102</v>
      </c>
      <c r="F90" s="1">
        <f t="shared" si="6"/>
        <v>920.22239499215391</v>
      </c>
      <c r="G90" s="11">
        <f t="shared" si="9"/>
        <v>-2612</v>
      </c>
      <c r="H90" s="1">
        <f t="shared" si="7"/>
        <v>204713.24557080236</v>
      </c>
    </row>
    <row r="91" spans="1:8" x14ac:dyDescent="0.25">
      <c r="A91" s="6">
        <v>85</v>
      </c>
      <c r="B91" s="4">
        <v>47514</v>
      </c>
      <c r="C91" s="12">
        <f t="shared" ref="C91:C154" si="10">C90</f>
        <v>5.3499999999999999E-2</v>
      </c>
      <c r="D91" s="15"/>
      <c r="E91" s="1">
        <f t="shared" ref="E91" si="11">H90</f>
        <v>204713.24557080236</v>
      </c>
      <c r="F91" s="1">
        <f t="shared" ref="F91" si="12">E91*C91/12</f>
        <v>912.67988650316056</v>
      </c>
      <c r="G91" s="11">
        <f t="shared" si="9"/>
        <v>-2612</v>
      </c>
      <c r="H91" s="1">
        <f t="shared" ref="H91" si="13">SUM(E91:G91)</f>
        <v>203013.92545730554</v>
      </c>
    </row>
    <row r="92" spans="1:8" x14ac:dyDescent="0.25">
      <c r="A92" s="6">
        <v>86</v>
      </c>
      <c r="B92" s="4">
        <v>47542</v>
      </c>
      <c r="C92" s="12">
        <f t="shared" si="10"/>
        <v>5.3499999999999999E-2</v>
      </c>
      <c r="E92" s="1">
        <f t="shared" ref="E92:E155" si="14">H91</f>
        <v>203013.92545730554</v>
      </c>
      <c r="F92" s="1">
        <f t="shared" ref="F92:F155" si="15">E92*C92/12</f>
        <v>905.10375099715384</v>
      </c>
      <c r="G92" s="11">
        <f t="shared" si="9"/>
        <v>-2612</v>
      </c>
      <c r="H92" s="1">
        <f t="shared" ref="H92:H155" si="16">SUM(E92:G92)</f>
        <v>201307.0292083027</v>
      </c>
    </row>
    <row r="93" spans="1:8" x14ac:dyDescent="0.25">
      <c r="A93" s="6">
        <v>87</v>
      </c>
      <c r="B93" s="4">
        <v>47573</v>
      </c>
      <c r="C93" s="12">
        <f t="shared" si="10"/>
        <v>5.3499999999999999E-2</v>
      </c>
      <c r="E93" s="1">
        <f t="shared" si="14"/>
        <v>201307.0292083027</v>
      </c>
      <c r="F93" s="1">
        <f t="shared" si="15"/>
        <v>897.49383855368285</v>
      </c>
      <c r="G93" s="11">
        <f t="shared" si="9"/>
        <v>-2612</v>
      </c>
      <c r="H93" s="1">
        <f t="shared" si="16"/>
        <v>199592.5230468564</v>
      </c>
    </row>
    <row r="94" spans="1:8" x14ac:dyDescent="0.25">
      <c r="A94" s="6">
        <v>88</v>
      </c>
      <c r="B94" s="4">
        <v>47603</v>
      </c>
      <c r="C94" s="12">
        <f t="shared" si="10"/>
        <v>5.3499999999999999E-2</v>
      </c>
      <c r="E94" s="1">
        <f t="shared" si="14"/>
        <v>199592.5230468564</v>
      </c>
      <c r="F94" s="1">
        <f t="shared" si="15"/>
        <v>889.84999858390131</v>
      </c>
      <c r="G94" s="11">
        <f t="shared" si="9"/>
        <v>-2612</v>
      </c>
      <c r="H94" s="1">
        <f t="shared" si="16"/>
        <v>197870.3730454403</v>
      </c>
    </row>
    <row r="95" spans="1:8" x14ac:dyDescent="0.25">
      <c r="A95" s="6">
        <v>89</v>
      </c>
      <c r="B95" s="4">
        <v>47634</v>
      </c>
      <c r="C95" s="12">
        <f t="shared" si="10"/>
        <v>5.3499999999999999E-2</v>
      </c>
      <c r="E95" s="1">
        <f t="shared" si="14"/>
        <v>197870.3730454403</v>
      </c>
      <c r="F95" s="1">
        <f t="shared" si="15"/>
        <v>882.17207982758794</v>
      </c>
      <c r="G95" s="11">
        <f t="shared" si="9"/>
        <v>-2612</v>
      </c>
      <c r="H95" s="1">
        <f t="shared" si="16"/>
        <v>196140.54512526788</v>
      </c>
    </row>
    <row r="96" spans="1:8" x14ac:dyDescent="0.25">
      <c r="A96" s="6">
        <v>90</v>
      </c>
      <c r="B96" s="4">
        <v>47664</v>
      </c>
      <c r="C96" s="12">
        <f t="shared" si="10"/>
        <v>5.3499999999999999E-2</v>
      </c>
      <c r="E96" s="1">
        <f t="shared" si="14"/>
        <v>196140.54512526788</v>
      </c>
      <c r="F96" s="1">
        <f t="shared" si="15"/>
        <v>874.4599303501526</v>
      </c>
      <c r="G96" s="11">
        <f t="shared" si="9"/>
        <v>-2612</v>
      </c>
      <c r="H96" s="1">
        <f t="shared" si="16"/>
        <v>194403.00505561804</v>
      </c>
    </row>
    <row r="97" spans="1:8" x14ac:dyDescent="0.25">
      <c r="A97" s="6">
        <v>91</v>
      </c>
      <c r="B97" s="4">
        <v>47695</v>
      </c>
      <c r="C97" s="12">
        <f t="shared" si="10"/>
        <v>5.3499999999999999E-2</v>
      </c>
      <c r="E97" s="1">
        <f t="shared" si="14"/>
        <v>194403.00505561804</v>
      </c>
      <c r="F97" s="1">
        <f t="shared" si="15"/>
        <v>866.71339753963036</v>
      </c>
      <c r="G97" s="11">
        <f t="shared" si="9"/>
        <v>-2612</v>
      </c>
      <c r="H97" s="1">
        <f t="shared" si="16"/>
        <v>192657.71845315766</v>
      </c>
    </row>
    <row r="98" spans="1:8" x14ac:dyDescent="0.25">
      <c r="A98" s="6">
        <v>92</v>
      </c>
      <c r="B98" s="4">
        <v>47726</v>
      </c>
      <c r="C98" s="12">
        <f t="shared" si="10"/>
        <v>5.3499999999999999E-2</v>
      </c>
      <c r="E98" s="1">
        <f t="shared" si="14"/>
        <v>192657.71845315766</v>
      </c>
      <c r="F98" s="1">
        <f t="shared" si="15"/>
        <v>858.93232810366123</v>
      </c>
      <c r="G98" s="11">
        <f t="shared" si="9"/>
        <v>-2612</v>
      </c>
      <c r="H98" s="1">
        <f t="shared" si="16"/>
        <v>190904.65078126133</v>
      </c>
    </row>
    <row r="99" spans="1:8" x14ac:dyDescent="0.25">
      <c r="A99" s="6">
        <v>93</v>
      </c>
      <c r="B99" s="4">
        <v>47756</v>
      </c>
      <c r="C99" s="12">
        <f t="shared" si="10"/>
        <v>5.3499999999999999E-2</v>
      </c>
      <c r="E99" s="1">
        <f t="shared" si="14"/>
        <v>190904.65078126133</v>
      </c>
      <c r="F99" s="1">
        <f t="shared" si="15"/>
        <v>851.11656806645669</v>
      </c>
      <c r="G99" s="11">
        <f t="shared" si="9"/>
        <v>-2612</v>
      </c>
      <c r="H99" s="1">
        <f t="shared" si="16"/>
        <v>189143.7673493278</v>
      </c>
    </row>
    <row r="100" spans="1:8" x14ac:dyDescent="0.25">
      <c r="A100" s="6">
        <v>94</v>
      </c>
      <c r="B100" s="4">
        <v>47787</v>
      </c>
      <c r="C100" s="12">
        <f t="shared" si="10"/>
        <v>5.3499999999999999E-2</v>
      </c>
      <c r="E100" s="1">
        <f t="shared" si="14"/>
        <v>189143.7673493278</v>
      </c>
      <c r="F100" s="1">
        <f t="shared" si="15"/>
        <v>843.2659627657531</v>
      </c>
      <c r="G100" s="11">
        <f t="shared" si="9"/>
        <v>-2612</v>
      </c>
      <c r="H100" s="1">
        <f t="shared" si="16"/>
        <v>187375.03331209355</v>
      </c>
    </row>
    <row r="101" spans="1:8" x14ac:dyDescent="0.25">
      <c r="A101" s="6">
        <v>95</v>
      </c>
      <c r="B101" s="4">
        <v>47817</v>
      </c>
      <c r="C101" s="12">
        <f t="shared" si="10"/>
        <v>5.3499999999999999E-2</v>
      </c>
      <c r="E101" s="1">
        <f t="shared" si="14"/>
        <v>187375.03331209355</v>
      </c>
      <c r="F101" s="1">
        <f t="shared" si="15"/>
        <v>835.38035684975046</v>
      </c>
      <c r="G101" s="11">
        <f t="shared" si="9"/>
        <v>-2612</v>
      </c>
      <c r="H101" s="1">
        <f t="shared" si="16"/>
        <v>185598.41366894331</v>
      </c>
    </row>
    <row r="102" spans="1:8" x14ac:dyDescent="0.25">
      <c r="A102" s="6">
        <v>96</v>
      </c>
      <c r="B102" s="4">
        <v>47848</v>
      </c>
      <c r="C102" s="12">
        <f t="shared" si="10"/>
        <v>5.3499999999999999E-2</v>
      </c>
      <c r="E102" s="1">
        <f t="shared" si="14"/>
        <v>185598.41366894331</v>
      </c>
      <c r="F102" s="1">
        <f t="shared" si="15"/>
        <v>827.45959427403886</v>
      </c>
      <c r="G102" s="11">
        <f t="shared" si="9"/>
        <v>-2612</v>
      </c>
      <c r="H102" s="1">
        <f t="shared" si="16"/>
        <v>183813.87326321733</v>
      </c>
    </row>
    <row r="103" spans="1:8" x14ac:dyDescent="0.25">
      <c r="A103" s="6">
        <v>97</v>
      </c>
      <c r="B103" s="4">
        <v>47879</v>
      </c>
      <c r="C103" s="12">
        <f t="shared" si="10"/>
        <v>5.3499999999999999E-2</v>
      </c>
      <c r="E103" s="1">
        <f t="shared" si="14"/>
        <v>183813.87326321733</v>
      </c>
      <c r="F103" s="1">
        <f t="shared" si="15"/>
        <v>819.50351829851058</v>
      </c>
      <c r="G103" s="11">
        <f t="shared" si="9"/>
        <v>-2612</v>
      </c>
      <c r="H103" s="1">
        <f t="shared" si="16"/>
        <v>182021.37678151584</v>
      </c>
    </row>
    <row r="104" spans="1:8" x14ac:dyDescent="0.25">
      <c r="A104" s="6">
        <v>98</v>
      </c>
      <c r="B104" s="4">
        <v>47907</v>
      </c>
      <c r="C104" s="12">
        <f t="shared" si="10"/>
        <v>5.3499999999999999E-2</v>
      </c>
      <c r="E104" s="1">
        <f t="shared" si="14"/>
        <v>182021.37678151584</v>
      </c>
      <c r="F104" s="1">
        <f t="shared" si="15"/>
        <v>811.51197148425808</v>
      </c>
      <c r="G104" s="11">
        <f t="shared" si="9"/>
        <v>-2612</v>
      </c>
      <c r="H104" s="1">
        <f t="shared" si="16"/>
        <v>180220.88875300009</v>
      </c>
    </row>
    <row r="105" spans="1:8" x14ac:dyDescent="0.25">
      <c r="A105" s="6">
        <v>99</v>
      </c>
      <c r="B105" s="4">
        <v>47938</v>
      </c>
      <c r="C105" s="12">
        <f t="shared" si="10"/>
        <v>5.3499999999999999E-2</v>
      </c>
      <c r="E105" s="1">
        <f t="shared" si="14"/>
        <v>180220.88875300009</v>
      </c>
      <c r="F105" s="1">
        <f t="shared" si="15"/>
        <v>803.48479569045867</v>
      </c>
      <c r="G105" s="11">
        <f t="shared" si="9"/>
        <v>-2612</v>
      </c>
      <c r="H105" s="1">
        <f t="shared" si="16"/>
        <v>178412.37354869055</v>
      </c>
    </row>
    <row r="106" spans="1:8" x14ac:dyDescent="0.25">
      <c r="A106" s="6">
        <v>100</v>
      </c>
      <c r="B106" s="4">
        <v>47968</v>
      </c>
      <c r="C106" s="12">
        <f t="shared" si="10"/>
        <v>5.3499999999999999E-2</v>
      </c>
      <c r="E106" s="1">
        <f t="shared" si="14"/>
        <v>178412.37354869055</v>
      </c>
      <c r="F106" s="1">
        <f t="shared" si="15"/>
        <v>795.42183207124538</v>
      </c>
      <c r="G106" s="11">
        <f t="shared" si="9"/>
        <v>-2612</v>
      </c>
      <c r="H106" s="1">
        <f t="shared" si="16"/>
        <v>176595.79538076179</v>
      </c>
    </row>
    <row r="107" spans="1:8" x14ac:dyDescent="0.25">
      <c r="A107" s="6">
        <v>101</v>
      </c>
      <c r="B107" s="4">
        <v>47999</v>
      </c>
      <c r="C107" s="12">
        <f t="shared" si="10"/>
        <v>5.3499999999999999E-2</v>
      </c>
      <c r="E107" s="1">
        <f t="shared" si="14"/>
        <v>176595.79538076179</v>
      </c>
      <c r="F107" s="1">
        <f t="shared" si="15"/>
        <v>787.32292107256296</v>
      </c>
      <c r="G107" s="11">
        <f t="shared" si="9"/>
        <v>-2612</v>
      </c>
      <c r="H107" s="1">
        <f t="shared" si="16"/>
        <v>174771.11830183436</v>
      </c>
    </row>
    <row r="108" spans="1:8" x14ac:dyDescent="0.25">
      <c r="A108" s="6">
        <v>102</v>
      </c>
      <c r="B108" s="4">
        <v>48029</v>
      </c>
      <c r="C108" s="12">
        <f t="shared" si="10"/>
        <v>5.3499999999999999E-2</v>
      </c>
      <c r="E108" s="1">
        <f t="shared" si="14"/>
        <v>174771.11830183436</v>
      </c>
      <c r="F108" s="1">
        <f t="shared" si="15"/>
        <v>779.1879024290115</v>
      </c>
      <c r="G108" s="11">
        <f t="shared" si="9"/>
        <v>-2612</v>
      </c>
      <c r="H108" s="1">
        <f t="shared" si="16"/>
        <v>172938.30620426338</v>
      </c>
    </row>
    <row r="109" spans="1:8" x14ac:dyDescent="0.25">
      <c r="A109" s="6">
        <v>103</v>
      </c>
      <c r="B109" s="4">
        <v>48060</v>
      </c>
      <c r="C109" s="12">
        <f t="shared" si="10"/>
        <v>5.3499999999999999E-2</v>
      </c>
      <c r="E109" s="1">
        <f t="shared" si="14"/>
        <v>172938.30620426338</v>
      </c>
      <c r="F109" s="1">
        <f t="shared" si="15"/>
        <v>771.01661516067418</v>
      </c>
      <c r="G109" s="11">
        <f t="shared" si="9"/>
        <v>-2612</v>
      </c>
      <c r="H109" s="1">
        <f t="shared" si="16"/>
        <v>171097.32281942407</v>
      </c>
    </row>
    <row r="110" spans="1:8" x14ac:dyDescent="0.25">
      <c r="A110" s="6">
        <v>104</v>
      </c>
      <c r="B110" s="4">
        <v>48091</v>
      </c>
      <c r="C110" s="12">
        <f t="shared" si="10"/>
        <v>5.3499999999999999E-2</v>
      </c>
      <c r="E110" s="1">
        <f t="shared" si="14"/>
        <v>171097.32281942407</v>
      </c>
      <c r="F110" s="1">
        <f t="shared" si="15"/>
        <v>762.80889756993236</v>
      </c>
      <c r="G110" s="11">
        <f t="shared" si="9"/>
        <v>-2612</v>
      </c>
      <c r="H110" s="1">
        <f t="shared" si="16"/>
        <v>169248.13171699399</v>
      </c>
    </row>
    <row r="111" spans="1:8" x14ac:dyDescent="0.25">
      <c r="A111" s="6">
        <v>105</v>
      </c>
      <c r="B111" s="4">
        <v>48121</v>
      </c>
      <c r="C111" s="12">
        <f t="shared" si="10"/>
        <v>5.3499999999999999E-2</v>
      </c>
      <c r="E111" s="1">
        <f t="shared" si="14"/>
        <v>169248.13171699399</v>
      </c>
      <c r="F111" s="1">
        <f t="shared" si="15"/>
        <v>754.56458723826483</v>
      </c>
      <c r="G111" s="11">
        <f t="shared" si="9"/>
        <v>-2612</v>
      </c>
      <c r="H111" s="1">
        <f t="shared" si="16"/>
        <v>167390.69630423226</v>
      </c>
    </row>
    <row r="112" spans="1:8" x14ac:dyDescent="0.25">
      <c r="A112" s="6">
        <v>106</v>
      </c>
      <c r="B112" s="4">
        <v>48152</v>
      </c>
      <c r="C112" s="12">
        <f t="shared" si="10"/>
        <v>5.3499999999999999E-2</v>
      </c>
      <c r="E112" s="1">
        <f t="shared" si="14"/>
        <v>167390.69630423226</v>
      </c>
      <c r="F112" s="1">
        <f t="shared" si="15"/>
        <v>746.28352102303552</v>
      </c>
      <c r="G112" s="11">
        <f t="shared" si="9"/>
        <v>-2612</v>
      </c>
      <c r="H112" s="1">
        <f t="shared" si="16"/>
        <v>165524.97982525529</v>
      </c>
    </row>
    <row r="113" spans="1:8" x14ac:dyDescent="0.25">
      <c r="A113" s="6">
        <v>107</v>
      </c>
      <c r="B113" s="4">
        <v>48182</v>
      </c>
      <c r="C113" s="12">
        <f t="shared" si="10"/>
        <v>5.3499999999999999E-2</v>
      </c>
      <c r="E113" s="1">
        <f t="shared" si="14"/>
        <v>165524.97982525529</v>
      </c>
      <c r="F113" s="1">
        <f t="shared" si="15"/>
        <v>737.96553505426311</v>
      </c>
      <c r="G113" s="11">
        <f t="shared" si="9"/>
        <v>-2612</v>
      </c>
      <c r="H113" s="1">
        <f t="shared" si="16"/>
        <v>163650.94536030956</v>
      </c>
    </row>
    <row r="114" spans="1:8" x14ac:dyDescent="0.25">
      <c r="A114" s="6">
        <v>108</v>
      </c>
      <c r="B114" s="4">
        <v>48213</v>
      </c>
      <c r="C114" s="12">
        <f t="shared" si="10"/>
        <v>5.3499999999999999E-2</v>
      </c>
      <c r="E114" s="1">
        <f t="shared" si="14"/>
        <v>163650.94536030956</v>
      </c>
      <c r="F114" s="1">
        <f t="shared" si="15"/>
        <v>729.61046473138015</v>
      </c>
      <c r="G114" s="11">
        <f t="shared" si="9"/>
        <v>-2612</v>
      </c>
      <c r="H114" s="1">
        <f t="shared" si="16"/>
        <v>161768.55582504094</v>
      </c>
    </row>
    <row r="115" spans="1:8" x14ac:dyDescent="0.25">
      <c r="A115" s="6">
        <v>109</v>
      </c>
      <c r="B115" s="4">
        <v>48244</v>
      </c>
      <c r="C115" s="12">
        <f t="shared" si="10"/>
        <v>5.3499999999999999E-2</v>
      </c>
      <c r="E115" s="1">
        <f t="shared" si="14"/>
        <v>161768.55582504094</v>
      </c>
      <c r="F115" s="1">
        <f t="shared" si="15"/>
        <v>721.21814471997413</v>
      </c>
      <c r="G115" s="11">
        <f t="shared" si="9"/>
        <v>-2612</v>
      </c>
      <c r="H115" s="1">
        <f t="shared" si="16"/>
        <v>159877.77396976092</v>
      </c>
    </row>
    <row r="116" spans="1:8" x14ac:dyDescent="0.25">
      <c r="A116" s="6">
        <v>110</v>
      </c>
      <c r="B116" s="4">
        <v>48273</v>
      </c>
      <c r="C116" s="12">
        <f t="shared" si="10"/>
        <v>5.3499999999999999E-2</v>
      </c>
      <c r="E116" s="1">
        <f t="shared" si="14"/>
        <v>159877.77396976092</v>
      </c>
      <c r="F116" s="1">
        <f t="shared" si="15"/>
        <v>712.78840894851737</v>
      </c>
      <c r="G116" s="11">
        <f t="shared" si="9"/>
        <v>-2612</v>
      </c>
      <c r="H116" s="1">
        <f t="shared" si="16"/>
        <v>157978.56237870944</v>
      </c>
    </row>
    <row r="117" spans="1:8" x14ac:dyDescent="0.25">
      <c r="A117" s="6">
        <v>111</v>
      </c>
      <c r="B117" s="4">
        <v>48304</v>
      </c>
      <c r="C117" s="12">
        <f t="shared" si="10"/>
        <v>5.3499999999999999E-2</v>
      </c>
      <c r="E117" s="1">
        <f t="shared" si="14"/>
        <v>157978.56237870944</v>
      </c>
      <c r="F117" s="1">
        <f t="shared" si="15"/>
        <v>704.32109060507958</v>
      </c>
      <c r="G117" s="11">
        <f t="shared" si="9"/>
        <v>-2612</v>
      </c>
      <c r="H117" s="1">
        <f t="shared" si="16"/>
        <v>156070.88346931452</v>
      </c>
    </row>
    <row r="118" spans="1:8" x14ac:dyDescent="0.25">
      <c r="A118" s="6">
        <v>112</v>
      </c>
      <c r="B118" s="4">
        <v>48334</v>
      </c>
      <c r="C118" s="12">
        <f t="shared" si="10"/>
        <v>5.3499999999999999E-2</v>
      </c>
      <c r="E118" s="1">
        <f t="shared" si="14"/>
        <v>156070.88346931452</v>
      </c>
      <c r="F118" s="1">
        <f t="shared" si="15"/>
        <v>695.81602213402721</v>
      </c>
      <c r="G118" s="11">
        <f t="shared" si="9"/>
        <v>-2612</v>
      </c>
      <c r="H118" s="1">
        <f t="shared" si="16"/>
        <v>154154.69949144855</v>
      </c>
    </row>
    <row r="119" spans="1:8" x14ac:dyDescent="0.25">
      <c r="A119" s="6">
        <v>113</v>
      </c>
      <c r="B119" s="4">
        <v>48365</v>
      </c>
      <c r="C119" s="12">
        <f t="shared" si="10"/>
        <v>5.3499999999999999E-2</v>
      </c>
      <c r="E119" s="1">
        <f t="shared" si="14"/>
        <v>154154.69949144855</v>
      </c>
      <c r="F119" s="1">
        <f t="shared" si="15"/>
        <v>687.27303523270814</v>
      </c>
      <c r="G119" s="11">
        <f t="shared" si="9"/>
        <v>-2612</v>
      </c>
      <c r="H119" s="1">
        <f t="shared" si="16"/>
        <v>152229.97252668126</v>
      </c>
    </row>
    <row r="120" spans="1:8" x14ac:dyDescent="0.25">
      <c r="A120" s="6">
        <v>114</v>
      </c>
      <c r="B120" s="4">
        <v>48395</v>
      </c>
      <c r="C120" s="12">
        <f t="shared" si="10"/>
        <v>5.3499999999999999E-2</v>
      </c>
      <c r="E120" s="1">
        <f t="shared" si="14"/>
        <v>152229.97252668126</v>
      </c>
      <c r="F120" s="1">
        <f t="shared" si="15"/>
        <v>678.69196084812063</v>
      </c>
      <c r="G120" s="11">
        <f t="shared" si="9"/>
        <v>-2612</v>
      </c>
      <c r="H120" s="1">
        <f t="shared" si="16"/>
        <v>150296.66448752937</v>
      </c>
    </row>
    <row r="121" spans="1:8" x14ac:dyDescent="0.25">
      <c r="A121" s="6">
        <v>115</v>
      </c>
      <c r="B121" s="4">
        <v>48426</v>
      </c>
      <c r="C121" s="12">
        <f t="shared" si="10"/>
        <v>5.3499999999999999E-2</v>
      </c>
      <c r="E121" s="1">
        <f t="shared" si="14"/>
        <v>150296.66448752937</v>
      </c>
      <c r="F121" s="1">
        <f t="shared" si="15"/>
        <v>670.07262917356843</v>
      </c>
      <c r="G121" s="11">
        <f t="shared" si="9"/>
        <v>-2612</v>
      </c>
      <c r="H121" s="1">
        <f t="shared" si="16"/>
        <v>148354.73711670295</v>
      </c>
    </row>
    <row r="122" spans="1:8" x14ac:dyDescent="0.25">
      <c r="A122" s="6">
        <v>116</v>
      </c>
      <c r="B122" s="4">
        <v>48457</v>
      </c>
      <c r="C122" s="12">
        <f t="shared" si="10"/>
        <v>5.3499999999999999E-2</v>
      </c>
      <c r="E122" s="1">
        <f t="shared" si="14"/>
        <v>148354.73711670295</v>
      </c>
      <c r="F122" s="1">
        <f t="shared" si="15"/>
        <v>661.41486964530066</v>
      </c>
      <c r="G122" s="11">
        <f t="shared" si="9"/>
        <v>-2612</v>
      </c>
      <c r="H122" s="1">
        <f t="shared" si="16"/>
        <v>146404.15198634824</v>
      </c>
    </row>
    <row r="123" spans="1:8" x14ac:dyDescent="0.25">
      <c r="A123" s="6">
        <v>117</v>
      </c>
      <c r="B123" s="4">
        <v>48487</v>
      </c>
      <c r="C123" s="12">
        <f t="shared" si="10"/>
        <v>5.3499999999999999E-2</v>
      </c>
      <c r="E123" s="1">
        <f t="shared" si="14"/>
        <v>146404.15198634824</v>
      </c>
      <c r="F123" s="1">
        <f t="shared" si="15"/>
        <v>652.71851093913585</v>
      </c>
      <c r="G123" s="11">
        <f t="shared" si="9"/>
        <v>-2612</v>
      </c>
      <c r="H123" s="1">
        <f t="shared" si="16"/>
        <v>144444.87049728737</v>
      </c>
    </row>
    <row r="124" spans="1:8" x14ac:dyDescent="0.25">
      <c r="A124" s="6">
        <v>118</v>
      </c>
      <c r="B124" s="4">
        <v>48518</v>
      </c>
      <c r="C124" s="12">
        <f t="shared" si="10"/>
        <v>5.3499999999999999E-2</v>
      </c>
      <c r="E124" s="1">
        <f t="shared" si="14"/>
        <v>144444.87049728737</v>
      </c>
      <c r="F124" s="1">
        <f t="shared" si="15"/>
        <v>643.98338096707278</v>
      </c>
      <c r="G124" s="11">
        <f t="shared" si="9"/>
        <v>-2612</v>
      </c>
      <c r="H124" s="1">
        <f t="shared" si="16"/>
        <v>142476.85387825445</v>
      </c>
    </row>
    <row r="125" spans="1:8" x14ac:dyDescent="0.25">
      <c r="A125" s="6">
        <v>119</v>
      </c>
      <c r="B125" s="4">
        <v>48548</v>
      </c>
      <c r="C125" s="12">
        <f t="shared" si="10"/>
        <v>5.3499999999999999E-2</v>
      </c>
      <c r="E125" s="1">
        <f t="shared" si="14"/>
        <v>142476.85387825445</v>
      </c>
      <c r="F125" s="1">
        <f t="shared" si="15"/>
        <v>635.20930687388443</v>
      </c>
      <c r="G125" s="11">
        <f t="shared" si="9"/>
        <v>-2612</v>
      </c>
      <c r="H125" s="1">
        <f t="shared" si="16"/>
        <v>140500.06318512833</v>
      </c>
    </row>
    <row r="126" spans="1:8" x14ac:dyDescent="0.25">
      <c r="A126" s="6">
        <v>120</v>
      </c>
      <c r="B126" s="4">
        <v>48579</v>
      </c>
      <c r="C126" s="12">
        <f t="shared" si="10"/>
        <v>5.3499999999999999E-2</v>
      </c>
      <c r="E126" s="1">
        <f t="shared" si="14"/>
        <v>140500.06318512833</v>
      </c>
      <c r="F126" s="1">
        <f t="shared" si="15"/>
        <v>626.39611503369713</v>
      </c>
      <c r="G126" s="11">
        <f t="shared" si="9"/>
        <v>-2612</v>
      </c>
      <c r="H126" s="1">
        <f t="shared" si="16"/>
        <v>138514.45930016201</v>
      </c>
    </row>
    <row r="127" spans="1:8" x14ac:dyDescent="0.25">
      <c r="A127" s="6">
        <v>121</v>
      </c>
      <c r="B127" s="4">
        <v>48610</v>
      </c>
      <c r="C127" s="12">
        <f t="shared" si="10"/>
        <v>5.3499999999999999E-2</v>
      </c>
      <c r="E127" s="1">
        <f t="shared" si="14"/>
        <v>138514.45930016201</v>
      </c>
      <c r="F127" s="1">
        <f t="shared" si="15"/>
        <v>617.54363104655556</v>
      </c>
      <c r="G127" s="11">
        <f t="shared" si="9"/>
        <v>-2612</v>
      </c>
      <c r="H127" s="1">
        <f t="shared" si="16"/>
        <v>136520.00293120855</v>
      </c>
    </row>
    <row r="128" spans="1:8" x14ac:dyDescent="0.25">
      <c r="A128" s="6">
        <v>122</v>
      </c>
      <c r="B128" s="4">
        <v>48638</v>
      </c>
      <c r="C128" s="12">
        <f t="shared" si="10"/>
        <v>5.3499999999999999E-2</v>
      </c>
      <c r="E128" s="1">
        <f t="shared" si="14"/>
        <v>136520.00293120855</v>
      </c>
      <c r="F128" s="1">
        <f t="shared" si="15"/>
        <v>608.65167973497148</v>
      </c>
      <c r="G128" s="11">
        <f t="shared" si="9"/>
        <v>-2612</v>
      </c>
      <c r="H128" s="1">
        <f t="shared" si="16"/>
        <v>134516.65461094351</v>
      </c>
    </row>
    <row r="129" spans="1:8" x14ac:dyDescent="0.25">
      <c r="A129" s="6">
        <v>123</v>
      </c>
      <c r="B129" s="4">
        <v>48669</v>
      </c>
      <c r="C129" s="12">
        <f t="shared" si="10"/>
        <v>5.3499999999999999E-2</v>
      </c>
      <c r="E129" s="1">
        <f t="shared" si="14"/>
        <v>134516.65461094351</v>
      </c>
      <c r="F129" s="1">
        <f t="shared" si="15"/>
        <v>599.72008514045649</v>
      </c>
      <c r="G129" s="11">
        <f t="shared" si="9"/>
        <v>-2612</v>
      </c>
      <c r="H129" s="1">
        <f t="shared" si="16"/>
        <v>132504.37469608398</v>
      </c>
    </row>
    <row r="130" spans="1:8" x14ac:dyDescent="0.25">
      <c r="A130" s="6">
        <v>124</v>
      </c>
      <c r="B130" s="4">
        <v>48699</v>
      </c>
      <c r="C130" s="12">
        <f t="shared" si="10"/>
        <v>5.3499999999999999E-2</v>
      </c>
      <c r="E130" s="1">
        <f t="shared" si="14"/>
        <v>132504.37469608398</v>
      </c>
      <c r="F130" s="1">
        <f t="shared" si="15"/>
        <v>590.74867052004106</v>
      </c>
      <c r="G130" s="11">
        <f t="shared" si="9"/>
        <v>-2612</v>
      </c>
      <c r="H130" s="1">
        <f t="shared" si="16"/>
        <v>130483.12336660401</v>
      </c>
    </row>
    <row r="131" spans="1:8" x14ac:dyDescent="0.25">
      <c r="A131" s="6">
        <v>125</v>
      </c>
      <c r="B131" s="4">
        <v>48730</v>
      </c>
      <c r="C131" s="12">
        <f t="shared" si="10"/>
        <v>5.3499999999999999E-2</v>
      </c>
      <c r="E131" s="1">
        <f t="shared" si="14"/>
        <v>130483.12336660401</v>
      </c>
      <c r="F131" s="1">
        <f t="shared" si="15"/>
        <v>581.73725834277616</v>
      </c>
      <c r="G131" s="11">
        <f t="shared" si="9"/>
        <v>-2612</v>
      </c>
      <c r="H131" s="1">
        <f t="shared" si="16"/>
        <v>128452.86062494678</v>
      </c>
    </row>
    <row r="132" spans="1:8" x14ac:dyDescent="0.25">
      <c r="A132" s="6">
        <v>126</v>
      </c>
      <c r="B132" s="4">
        <v>48760</v>
      </c>
      <c r="C132" s="12">
        <f t="shared" si="10"/>
        <v>5.3499999999999999E-2</v>
      </c>
      <c r="E132" s="1">
        <f t="shared" si="14"/>
        <v>128452.86062494678</v>
      </c>
      <c r="F132" s="1">
        <f t="shared" si="15"/>
        <v>572.68567028622113</v>
      </c>
      <c r="G132" s="11">
        <f t="shared" si="9"/>
        <v>-2612</v>
      </c>
      <c r="H132" s="1">
        <f t="shared" si="16"/>
        <v>126413.54629523301</v>
      </c>
    </row>
    <row r="133" spans="1:8" x14ac:dyDescent="0.25">
      <c r="A133" s="6">
        <v>127</v>
      </c>
      <c r="B133" s="4">
        <v>48791</v>
      </c>
      <c r="C133" s="12">
        <f t="shared" si="10"/>
        <v>5.3499999999999999E-2</v>
      </c>
      <c r="E133" s="1">
        <f t="shared" si="14"/>
        <v>126413.54629523301</v>
      </c>
      <c r="F133" s="1">
        <f t="shared" si="15"/>
        <v>563.59372723291381</v>
      </c>
      <c r="G133" s="11">
        <f t="shared" si="9"/>
        <v>-2612</v>
      </c>
      <c r="H133" s="1">
        <f t="shared" si="16"/>
        <v>124365.14002246593</v>
      </c>
    </row>
    <row r="134" spans="1:8" x14ac:dyDescent="0.25">
      <c r="A134" s="6">
        <v>128</v>
      </c>
      <c r="B134" s="4">
        <v>48822</v>
      </c>
      <c r="C134" s="12">
        <f t="shared" si="10"/>
        <v>5.3499999999999999E-2</v>
      </c>
      <c r="E134" s="1">
        <f t="shared" si="14"/>
        <v>124365.14002246593</v>
      </c>
      <c r="F134" s="1">
        <f t="shared" si="15"/>
        <v>554.46124926682728</v>
      </c>
      <c r="G134" s="11">
        <f t="shared" si="9"/>
        <v>-2612</v>
      </c>
      <c r="H134" s="1">
        <f t="shared" si="16"/>
        <v>122307.60127173275</v>
      </c>
    </row>
    <row r="135" spans="1:8" x14ac:dyDescent="0.25">
      <c r="A135" s="6">
        <v>129</v>
      </c>
      <c r="B135" s="4">
        <v>48852</v>
      </c>
      <c r="C135" s="12">
        <f t="shared" si="10"/>
        <v>5.3499999999999999E-2</v>
      </c>
      <c r="E135" s="1">
        <f t="shared" si="14"/>
        <v>122307.60127173275</v>
      </c>
      <c r="F135" s="1">
        <f t="shared" si="15"/>
        <v>545.2880556698085</v>
      </c>
      <c r="G135" s="11">
        <f t="shared" si="9"/>
        <v>-2612</v>
      </c>
      <c r="H135" s="1">
        <f t="shared" si="16"/>
        <v>120240.88932740256</v>
      </c>
    </row>
    <row r="136" spans="1:8" x14ac:dyDescent="0.25">
      <c r="A136" s="6">
        <v>130</v>
      </c>
      <c r="B136" s="4">
        <v>48883</v>
      </c>
      <c r="C136" s="12">
        <f t="shared" si="10"/>
        <v>5.3499999999999999E-2</v>
      </c>
      <c r="E136" s="1">
        <f t="shared" si="14"/>
        <v>120240.88932740256</v>
      </c>
      <c r="F136" s="1">
        <f t="shared" si="15"/>
        <v>536.07396491800307</v>
      </c>
      <c r="G136" s="11">
        <f t="shared" si="9"/>
        <v>-2612</v>
      </c>
      <c r="H136" s="1">
        <f t="shared" si="16"/>
        <v>118164.96329232056</v>
      </c>
    </row>
    <row r="137" spans="1:8" x14ac:dyDescent="0.25">
      <c r="A137" s="6">
        <v>131</v>
      </c>
      <c r="B137" s="4">
        <v>48913</v>
      </c>
      <c r="C137" s="12">
        <f t="shared" si="10"/>
        <v>5.3499999999999999E-2</v>
      </c>
      <c r="E137" s="1">
        <f t="shared" si="14"/>
        <v>118164.96329232056</v>
      </c>
      <c r="F137" s="1">
        <f t="shared" si="15"/>
        <v>526.81879467826252</v>
      </c>
      <c r="G137" s="11">
        <f t="shared" si="9"/>
        <v>-2612</v>
      </c>
      <c r="H137" s="1">
        <f t="shared" si="16"/>
        <v>116079.78208699882</v>
      </c>
    </row>
    <row r="138" spans="1:8" x14ac:dyDescent="0.25">
      <c r="A138" s="6">
        <v>132</v>
      </c>
      <c r="B138" s="4">
        <v>48944</v>
      </c>
      <c r="C138" s="12">
        <f t="shared" si="10"/>
        <v>5.3499999999999999E-2</v>
      </c>
      <c r="E138" s="1">
        <f t="shared" si="14"/>
        <v>116079.78208699882</v>
      </c>
      <c r="F138" s="1">
        <f t="shared" si="15"/>
        <v>517.52236180453644</v>
      </c>
      <c r="G138" s="11">
        <f t="shared" ref="G138:G183" si="17">IF(H137&lt;-G137,-H137-F138,G137)</f>
        <v>-2612</v>
      </c>
      <c r="H138" s="1">
        <f t="shared" si="16"/>
        <v>113985.30444880336</v>
      </c>
    </row>
    <row r="139" spans="1:8" x14ac:dyDescent="0.25">
      <c r="A139" s="6">
        <v>133</v>
      </c>
      <c r="B139" s="4">
        <v>48975</v>
      </c>
      <c r="C139" s="12">
        <f t="shared" si="10"/>
        <v>5.3499999999999999E-2</v>
      </c>
      <c r="E139" s="1">
        <f t="shared" si="14"/>
        <v>113985.30444880336</v>
      </c>
      <c r="F139" s="1">
        <f t="shared" si="15"/>
        <v>508.18448233424829</v>
      </c>
      <c r="G139" s="11">
        <f t="shared" si="17"/>
        <v>-2612</v>
      </c>
      <c r="H139" s="1">
        <f t="shared" si="16"/>
        <v>111881.48893113762</v>
      </c>
    </row>
    <row r="140" spans="1:8" x14ac:dyDescent="0.25">
      <c r="A140" s="6">
        <v>134</v>
      </c>
      <c r="B140" s="4">
        <v>49003</v>
      </c>
      <c r="C140" s="12">
        <f t="shared" si="10"/>
        <v>5.3499999999999999E-2</v>
      </c>
      <c r="E140" s="1">
        <f t="shared" si="14"/>
        <v>111881.48893113762</v>
      </c>
      <c r="F140" s="1">
        <f t="shared" si="15"/>
        <v>498.8049714846552</v>
      </c>
      <c r="G140" s="11">
        <f t="shared" si="17"/>
        <v>-2612</v>
      </c>
      <c r="H140" s="1">
        <f t="shared" si="16"/>
        <v>109768.29390262227</v>
      </c>
    </row>
    <row r="141" spans="1:8" x14ac:dyDescent="0.25">
      <c r="A141" s="6">
        <v>135</v>
      </c>
      <c r="B141" s="4">
        <v>49034</v>
      </c>
      <c r="C141" s="12">
        <f t="shared" si="10"/>
        <v>5.3499999999999999E-2</v>
      </c>
      <c r="E141" s="1">
        <f t="shared" si="14"/>
        <v>109768.29390262227</v>
      </c>
      <c r="F141" s="1">
        <f t="shared" si="15"/>
        <v>489.38364364919101</v>
      </c>
      <c r="G141" s="11">
        <f t="shared" si="17"/>
        <v>-2612</v>
      </c>
      <c r="H141" s="1">
        <f t="shared" si="16"/>
        <v>107645.67754627146</v>
      </c>
    </row>
    <row r="142" spans="1:8" x14ac:dyDescent="0.25">
      <c r="A142" s="6">
        <v>136</v>
      </c>
      <c r="B142" s="4">
        <v>49064</v>
      </c>
      <c r="C142" s="12">
        <f t="shared" si="10"/>
        <v>5.3499999999999999E-2</v>
      </c>
      <c r="E142" s="1">
        <f t="shared" si="14"/>
        <v>107645.67754627146</v>
      </c>
      <c r="F142" s="1">
        <f t="shared" si="15"/>
        <v>479.92031239379361</v>
      </c>
      <c r="G142" s="11">
        <f t="shared" si="17"/>
        <v>-2612</v>
      </c>
      <c r="H142" s="1">
        <f t="shared" si="16"/>
        <v>105513.59785866525</v>
      </c>
    </row>
    <row r="143" spans="1:8" x14ac:dyDescent="0.25">
      <c r="A143" s="6">
        <v>137</v>
      </c>
      <c r="B143" s="4">
        <v>49095</v>
      </c>
      <c r="C143" s="12">
        <f t="shared" si="10"/>
        <v>5.3499999999999999E-2</v>
      </c>
      <c r="E143" s="1">
        <f t="shared" si="14"/>
        <v>105513.59785866525</v>
      </c>
      <c r="F143" s="1">
        <f t="shared" si="15"/>
        <v>470.41479045321586</v>
      </c>
      <c r="G143" s="11">
        <f t="shared" si="17"/>
        <v>-2612</v>
      </c>
      <c r="H143" s="1">
        <f t="shared" si="16"/>
        <v>103372.01264911846</v>
      </c>
    </row>
    <row r="144" spans="1:8" x14ac:dyDescent="0.25">
      <c r="A144" s="6">
        <v>138</v>
      </c>
      <c r="B144" s="4">
        <v>49125</v>
      </c>
      <c r="C144" s="12">
        <f t="shared" si="10"/>
        <v>5.3499999999999999E-2</v>
      </c>
      <c r="E144" s="1">
        <f t="shared" si="14"/>
        <v>103372.01264911846</v>
      </c>
      <c r="F144" s="1">
        <f t="shared" si="15"/>
        <v>460.8668897273198</v>
      </c>
      <c r="G144" s="11">
        <f t="shared" si="17"/>
        <v>-2612</v>
      </c>
      <c r="H144" s="1">
        <f t="shared" si="16"/>
        <v>101220.87953884578</v>
      </c>
    </row>
    <row r="145" spans="1:8" x14ac:dyDescent="0.25">
      <c r="A145" s="6">
        <v>139</v>
      </c>
      <c r="B145" s="4">
        <v>49156</v>
      </c>
      <c r="C145" s="12">
        <f t="shared" si="10"/>
        <v>5.3499999999999999E-2</v>
      </c>
      <c r="E145" s="1">
        <f t="shared" si="14"/>
        <v>101220.87953884578</v>
      </c>
      <c r="F145" s="1">
        <f t="shared" si="15"/>
        <v>451.27642127735407</v>
      </c>
      <c r="G145" s="11">
        <f t="shared" si="17"/>
        <v>-2612</v>
      </c>
      <c r="H145" s="1">
        <f t="shared" si="16"/>
        <v>99060.155960123127</v>
      </c>
    </row>
    <row r="146" spans="1:8" x14ac:dyDescent="0.25">
      <c r="A146" s="6">
        <v>140</v>
      </c>
      <c r="B146" s="4">
        <v>49187</v>
      </c>
      <c r="C146" s="12">
        <f t="shared" si="10"/>
        <v>5.3499999999999999E-2</v>
      </c>
      <c r="E146" s="1">
        <f t="shared" si="14"/>
        <v>99060.155960123127</v>
      </c>
      <c r="F146" s="1">
        <f t="shared" si="15"/>
        <v>441.6431953222156</v>
      </c>
      <c r="G146" s="11">
        <f t="shared" si="17"/>
        <v>-2612</v>
      </c>
      <c r="H146" s="1">
        <f t="shared" si="16"/>
        <v>96889.799155445347</v>
      </c>
    </row>
    <row r="147" spans="1:8" x14ac:dyDescent="0.25">
      <c r="A147" s="6">
        <v>141</v>
      </c>
      <c r="B147" s="4">
        <v>49217</v>
      </c>
      <c r="C147" s="12">
        <f t="shared" si="10"/>
        <v>5.3499999999999999E-2</v>
      </c>
      <c r="E147" s="1">
        <f t="shared" si="14"/>
        <v>96889.799155445347</v>
      </c>
      <c r="F147" s="1">
        <f t="shared" si="15"/>
        <v>431.96702123469385</v>
      </c>
      <c r="G147" s="11">
        <f t="shared" si="17"/>
        <v>-2612</v>
      </c>
      <c r="H147" s="1">
        <f t="shared" si="16"/>
        <v>94709.766176680045</v>
      </c>
    </row>
    <row r="148" spans="1:8" x14ac:dyDescent="0.25">
      <c r="A148" s="6">
        <v>142</v>
      </c>
      <c r="B148" s="4">
        <v>49248</v>
      </c>
      <c r="C148" s="12">
        <f t="shared" si="10"/>
        <v>5.3499999999999999E-2</v>
      </c>
      <c r="E148" s="1">
        <f t="shared" si="14"/>
        <v>94709.766176680045</v>
      </c>
      <c r="F148" s="1">
        <f t="shared" si="15"/>
        <v>422.24770753769849</v>
      </c>
      <c r="G148" s="11">
        <f t="shared" si="17"/>
        <v>-2612</v>
      </c>
      <c r="H148" s="1">
        <f t="shared" si="16"/>
        <v>92520.01388421774</v>
      </c>
    </row>
    <row r="149" spans="1:8" x14ac:dyDescent="0.25">
      <c r="A149" s="6">
        <v>143</v>
      </c>
      <c r="B149" s="4">
        <v>49278</v>
      </c>
      <c r="C149" s="12">
        <f t="shared" si="10"/>
        <v>5.3499999999999999E-2</v>
      </c>
      <c r="E149" s="1">
        <f t="shared" si="14"/>
        <v>92520.01388421774</v>
      </c>
      <c r="F149" s="1">
        <f t="shared" si="15"/>
        <v>412.48506190047078</v>
      </c>
      <c r="G149" s="11">
        <f t="shared" si="17"/>
        <v>-2612</v>
      </c>
      <c r="H149" s="1">
        <f t="shared" si="16"/>
        <v>90320.498946118212</v>
      </c>
    </row>
    <row r="150" spans="1:8" x14ac:dyDescent="0.25">
      <c r="A150" s="6">
        <v>144</v>
      </c>
      <c r="B150" s="4">
        <v>49309</v>
      </c>
      <c r="C150" s="12">
        <f t="shared" si="10"/>
        <v>5.3499999999999999E-2</v>
      </c>
      <c r="E150" s="1">
        <f t="shared" si="14"/>
        <v>90320.498946118212</v>
      </c>
      <c r="F150" s="1">
        <f t="shared" si="15"/>
        <v>402.67889113477707</v>
      </c>
      <c r="G150" s="11">
        <f t="shared" si="17"/>
        <v>-2612</v>
      </c>
      <c r="H150" s="1">
        <f t="shared" si="16"/>
        <v>88111.177837252995</v>
      </c>
    </row>
    <row r="151" spans="1:8" x14ac:dyDescent="0.25">
      <c r="A151" s="6">
        <v>145</v>
      </c>
      <c r="B151" s="4">
        <v>49340</v>
      </c>
      <c r="C151" s="12">
        <f t="shared" si="10"/>
        <v>5.3499999999999999E-2</v>
      </c>
      <c r="E151" s="1">
        <f t="shared" si="14"/>
        <v>88111.177837252995</v>
      </c>
      <c r="F151" s="1">
        <f t="shared" si="15"/>
        <v>392.82900119108626</v>
      </c>
      <c r="G151" s="11">
        <f t="shared" si="17"/>
        <v>-2612</v>
      </c>
      <c r="H151" s="1">
        <f t="shared" si="16"/>
        <v>85892.006838444082</v>
      </c>
    </row>
    <row r="152" spans="1:8" x14ac:dyDescent="0.25">
      <c r="A152" s="6">
        <v>146</v>
      </c>
      <c r="B152" s="4">
        <v>49368</v>
      </c>
      <c r="C152" s="12">
        <f t="shared" si="10"/>
        <v>5.3499999999999999E-2</v>
      </c>
      <c r="E152" s="1">
        <f t="shared" si="14"/>
        <v>85892.006838444082</v>
      </c>
      <c r="F152" s="1">
        <f t="shared" si="15"/>
        <v>382.93519715472985</v>
      </c>
      <c r="G152" s="11">
        <f t="shared" si="17"/>
        <v>-2612</v>
      </c>
      <c r="H152" s="1">
        <f t="shared" si="16"/>
        <v>83662.942035598811</v>
      </c>
    </row>
    <row r="153" spans="1:8" x14ac:dyDescent="0.25">
      <c r="A153" s="6">
        <v>147</v>
      </c>
      <c r="B153" s="4">
        <v>49399</v>
      </c>
      <c r="C153" s="12">
        <f t="shared" si="10"/>
        <v>5.3499999999999999E-2</v>
      </c>
      <c r="E153" s="1">
        <f t="shared" si="14"/>
        <v>83662.942035598811</v>
      </c>
      <c r="F153" s="1">
        <f t="shared" si="15"/>
        <v>372.99728324204466</v>
      </c>
      <c r="G153" s="11">
        <f t="shared" si="17"/>
        <v>-2612</v>
      </c>
      <c r="H153" s="1">
        <f t="shared" si="16"/>
        <v>81423.939318840858</v>
      </c>
    </row>
    <row r="154" spans="1:8" x14ac:dyDescent="0.25">
      <c r="A154" s="6">
        <v>148</v>
      </c>
      <c r="B154" s="4">
        <v>49429</v>
      </c>
      <c r="C154" s="12">
        <f t="shared" si="10"/>
        <v>5.3499999999999999E-2</v>
      </c>
      <c r="E154" s="1">
        <f t="shared" si="14"/>
        <v>81423.939318840858</v>
      </c>
      <c r="F154" s="1">
        <f t="shared" si="15"/>
        <v>363.0150627964988</v>
      </c>
      <c r="G154" s="11">
        <f t="shared" si="17"/>
        <v>-2612</v>
      </c>
      <c r="H154" s="1">
        <f t="shared" si="16"/>
        <v>79174.954381637363</v>
      </c>
    </row>
    <row r="155" spans="1:8" x14ac:dyDescent="0.25">
      <c r="A155" s="6">
        <v>149</v>
      </c>
      <c r="B155" s="4">
        <v>49460</v>
      </c>
      <c r="C155" s="12">
        <f t="shared" ref="C155:C187" si="18">C154</f>
        <v>5.3499999999999999E-2</v>
      </c>
      <c r="E155" s="1">
        <f t="shared" si="14"/>
        <v>79174.954381637363</v>
      </c>
      <c r="F155" s="1">
        <f t="shared" si="15"/>
        <v>352.98833828479991</v>
      </c>
      <c r="G155" s="11">
        <f t="shared" si="17"/>
        <v>-2612</v>
      </c>
      <c r="H155" s="1">
        <f t="shared" si="16"/>
        <v>76915.942719922168</v>
      </c>
    </row>
    <row r="156" spans="1:8" x14ac:dyDescent="0.25">
      <c r="A156" s="6">
        <v>150</v>
      </c>
      <c r="B156" s="4">
        <v>49490</v>
      </c>
      <c r="C156" s="12">
        <f t="shared" si="18"/>
        <v>5.3499999999999999E-2</v>
      </c>
      <c r="E156" s="1">
        <f t="shared" ref="E156:E187" si="19">H155</f>
        <v>76915.942719922168</v>
      </c>
      <c r="F156" s="1">
        <f t="shared" ref="F156:F187" si="20">E156*C156/12</f>
        <v>342.9169112929863</v>
      </c>
      <c r="G156" s="11">
        <f t="shared" si="17"/>
        <v>-2612</v>
      </c>
      <c r="H156" s="1">
        <f t="shared" ref="H156:H187" si="21">SUM(E156:G156)</f>
        <v>74646.859631215149</v>
      </c>
    </row>
    <row r="157" spans="1:8" x14ac:dyDescent="0.25">
      <c r="A157" s="6">
        <v>151</v>
      </c>
      <c r="B157" s="4">
        <v>49521</v>
      </c>
      <c r="C157" s="12">
        <f t="shared" si="18"/>
        <v>5.3499999999999999E-2</v>
      </c>
      <c r="E157" s="1">
        <f t="shared" si="19"/>
        <v>74646.859631215149</v>
      </c>
      <c r="F157" s="1">
        <f t="shared" si="20"/>
        <v>332.80058252250086</v>
      </c>
      <c r="G157" s="11">
        <f t="shared" si="17"/>
        <v>-2612</v>
      </c>
      <c r="H157" s="1">
        <f t="shared" si="21"/>
        <v>72367.660213737647</v>
      </c>
    </row>
    <row r="158" spans="1:8" x14ac:dyDescent="0.25">
      <c r="A158" s="6">
        <v>152</v>
      </c>
      <c r="B158" s="4">
        <v>49552</v>
      </c>
      <c r="C158" s="12">
        <f t="shared" si="18"/>
        <v>5.3499999999999999E-2</v>
      </c>
      <c r="E158" s="1">
        <f t="shared" si="19"/>
        <v>72367.660213737647</v>
      </c>
      <c r="F158" s="1">
        <f t="shared" si="20"/>
        <v>322.639151786247</v>
      </c>
      <c r="G158" s="11">
        <f t="shared" si="17"/>
        <v>-2612</v>
      </c>
      <c r="H158" s="1">
        <f t="shared" si="21"/>
        <v>70078.299365523897</v>
      </c>
    </row>
    <row r="159" spans="1:8" x14ac:dyDescent="0.25">
      <c r="A159" s="6">
        <v>153</v>
      </c>
      <c r="B159" s="4">
        <v>49582</v>
      </c>
      <c r="C159" s="12">
        <f t="shared" si="18"/>
        <v>5.3499999999999999E-2</v>
      </c>
      <c r="E159" s="1">
        <f t="shared" si="19"/>
        <v>70078.299365523897</v>
      </c>
      <c r="F159" s="1">
        <f t="shared" si="20"/>
        <v>312.43241800462738</v>
      </c>
      <c r="G159" s="11">
        <f t="shared" si="17"/>
        <v>-2612</v>
      </c>
      <c r="H159" s="1">
        <f t="shared" si="21"/>
        <v>67778.731783528521</v>
      </c>
    </row>
    <row r="160" spans="1:8" x14ac:dyDescent="0.25">
      <c r="A160" s="6">
        <v>154</v>
      </c>
      <c r="B160" s="4">
        <v>49613</v>
      </c>
      <c r="C160" s="12">
        <f t="shared" si="18"/>
        <v>5.3499999999999999E-2</v>
      </c>
      <c r="E160" s="1">
        <f t="shared" si="19"/>
        <v>67778.731783528521</v>
      </c>
      <c r="F160" s="1">
        <f t="shared" si="20"/>
        <v>302.18017920156467</v>
      </c>
      <c r="G160" s="11">
        <f t="shared" si="17"/>
        <v>-2612</v>
      </c>
      <c r="H160" s="1">
        <f t="shared" si="21"/>
        <v>65468.911962730082</v>
      </c>
    </row>
    <row r="161" spans="1:8" x14ac:dyDescent="0.25">
      <c r="A161" s="6">
        <v>155</v>
      </c>
      <c r="B161" s="4">
        <v>49643</v>
      </c>
      <c r="C161" s="12">
        <f t="shared" si="18"/>
        <v>5.3499999999999999E-2</v>
      </c>
      <c r="E161" s="1">
        <f t="shared" si="19"/>
        <v>65468.911962730082</v>
      </c>
      <c r="F161" s="1">
        <f t="shared" si="20"/>
        <v>291.88223250050493</v>
      </c>
      <c r="G161" s="11">
        <f t="shared" si="17"/>
        <v>-2612</v>
      </c>
      <c r="H161" s="1">
        <f t="shared" si="21"/>
        <v>63148.794195230585</v>
      </c>
    </row>
    <row r="162" spans="1:8" x14ac:dyDescent="0.25">
      <c r="A162" s="6">
        <v>156</v>
      </c>
      <c r="B162" s="4">
        <v>49674</v>
      </c>
      <c r="C162" s="12">
        <f t="shared" si="18"/>
        <v>5.3499999999999999E-2</v>
      </c>
      <c r="E162" s="1">
        <f t="shared" si="19"/>
        <v>63148.794195230585</v>
      </c>
      <c r="F162" s="1">
        <f t="shared" si="20"/>
        <v>281.53837412040303</v>
      </c>
      <c r="G162" s="11">
        <f t="shared" si="17"/>
        <v>-2612</v>
      </c>
      <c r="H162" s="1">
        <f t="shared" si="21"/>
        <v>60818.332569350991</v>
      </c>
    </row>
    <row r="163" spans="1:8" x14ac:dyDescent="0.25">
      <c r="A163" s="6">
        <v>157</v>
      </c>
      <c r="B163" s="4">
        <v>49705</v>
      </c>
      <c r="C163" s="12">
        <f t="shared" si="18"/>
        <v>5.3499999999999999E-2</v>
      </c>
      <c r="E163" s="1">
        <f t="shared" si="19"/>
        <v>60818.332569350991</v>
      </c>
      <c r="F163" s="1">
        <f t="shared" si="20"/>
        <v>271.14839937168983</v>
      </c>
      <c r="G163" s="11">
        <f t="shared" si="17"/>
        <v>-2612</v>
      </c>
      <c r="H163" s="1">
        <f t="shared" si="21"/>
        <v>58477.480968722681</v>
      </c>
    </row>
    <row r="164" spans="1:8" x14ac:dyDescent="0.25">
      <c r="A164" s="6">
        <v>158</v>
      </c>
      <c r="B164" s="4">
        <v>49734</v>
      </c>
      <c r="C164" s="12">
        <f t="shared" si="18"/>
        <v>5.3499999999999999E-2</v>
      </c>
      <c r="E164" s="1">
        <f t="shared" si="19"/>
        <v>58477.480968722681</v>
      </c>
      <c r="F164" s="1">
        <f t="shared" si="20"/>
        <v>260.71210265222197</v>
      </c>
      <c r="G164" s="11">
        <f t="shared" si="17"/>
        <v>-2612</v>
      </c>
      <c r="H164" s="1">
        <f t="shared" si="21"/>
        <v>56126.193071374903</v>
      </c>
    </row>
    <row r="165" spans="1:8" x14ac:dyDescent="0.25">
      <c r="A165" s="6">
        <v>159</v>
      </c>
      <c r="B165" s="4">
        <v>49765</v>
      </c>
      <c r="C165" s="12">
        <f t="shared" si="18"/>
        <v>5.3499999999999999E-2</v>
      </c>
      <c r="E165" s="1">
        <f t="shared" si="19"/>
        <v>56126.193071374903</v>
      </c>
      <c r="F165" s="1">
        <f t="shared" si="20"/>
        <v>250.22927744321308</v>
      </c>
      <c r="G165" s="11">
        <f t="shared" si="17"/>
        <v>-2612</v>
      </c>
      <c r="H165" s="1">
        <f t="shared" si="21"/>
        <v>53764.422348818116</v>
      </c>
    </row>
    <row r="166" spans="1:8" x14ac:dyDescent="0.25">
      <c r="A166" s="6">
        <v>160</v>
      </c>
      <c r="B166" s="4">
        <v>49795</v>
      </c>
      <c r="C166" s="12">
        <f t="shared" si="18"/>
        <v>5.3499999999999999E-2</v>
      </c>
      <c r="E166" s="1">
        <f t="shared" si="19"/>
        <v>53764.422348818116</v>
      </c>
      <c r="F166" s="1">
        <f t="shared" si="20"/>
        <v>239.6997163051474</v>
      </c>
      <c r="G166" s="11">
        <f t="shared" si="17"/>
        <v>-2612</v>
      </c>
      <c r="H166" s="1">
        <f t="shared" si="21"/>
        <v>51392.122065123265</v>
      </c>
    </row>
    <row r="167" spans="1:8" x14ac:dyDescent="0.25">
      <c r="A167" s="6">
        <v>161</v>
      </c>
      <c r="B167" s="4">
        <v>49826</v>
      </c>
      <c r="C167" s="12">
        <f t="shared" si="18"/>
        <v>5.3499999999999999E-2</v>
      </c>
      <c r="E167" s="1">
        <f t="shared" si="19"/>
        <v>51392.122065123265</v>
      </c>
      <c r="F167" s="1">
        <f t="shared" si="20"/>
        <v>229.12321087367457</v>
      </c>
      <c r="G167" s="11">
        <f t="shared" si="17"/>
        <v>-2612</v>
      </c>
      <c r="H167" s="1">
        <f t="shared" si="21"/>
        <v>49009.245275996938</v>
      </c>
    </row>
    <row r="168" spans="1:8" x14ac:dyDescent="0.25">
      <c r="A168" s="6">
        <v>162</v>
      </c>
      <c r="B168" s="4">
        <v>49856</v>
      </c>
      <c r="C168" s="12">
        <f t="shared" si="18"/>
        <v>5.3499999999999999E-2</v>
      </c>
      <c r="E168" s="1">
        <f t="shared" si="19"/>
        <v>49009.245275996938</v>
      </c>
      <c r="F168" s="1">
        <f t="shared" si="20"/>
        <v>218.49955185548637</v>
      </c>
      <c r="G168" s="11">
        <f t="shared" si="17"/>
        <v>-2612</v>
      </c>
      <c r="H168" s="1">
        <f t="shared" si="21"/>
        <v>46615.744827852424</v>
      </c>
    </row>
    <row r="169" spans="1:8" x14ac:dyDescent="0.25">
      <c r="A169" s="6">
        <v>163</v>
      </c>
      <c r="B169" s="4">
        <v>49887</v>
      </c>
      <c r="C169" s="12">
        <f t="shared" si="18"/>
        <v>5.3499999999999999E-2</v>
      </c>
      <c r="E169" s="1">
        <f t="shared" si="19"/>
        <v>46615.744827852424</v>
      </c>
      <c r="F169" s="1">
        <f t="shared" si="20"/>
        <v>207.8285290241754</v>
      </c>
      <c r="G169" s="11">
        <f t="shared" si="17"/>
        <v>-2612</v>
      </c>
      <c r="H169" s="1">
        <f t="shared" si="21"/>
        <v>44211.573356876601</v>
      </c>
    </row>
    <row r="170" spans="1:8" x14ac:dyDescent="0.25">
      <c r="A170" s="6">
        <v>164</v>
      </c>
      <c r="B170" s="4">
        <v>49918</v>
      </c>
      <c r="C170" s="12">
        <f t="shared" si="18"/>
        <v>5.3499999999999999E-2</v>
      </c>
      <c r="E170" s="1">
        <f t="shared" si="19"/>
        <v>44211.573356876601</v>
      </c>
      <c r="F170" s="1">
        <f t="shared" si="20"/>
        <v>197.10993121607484</v>
      </c>
      <c r="G170" s="11">
        <f t="shared" si="17"/>
        <v>-2612</v>
      </c>
      <c r="H170" s="1">
        <f t="shared" si="21"/>
        <v>41796.683288092674</v>
      </c>
    </row>
    <row r="171" spans="1:8" x14ac:dyDescent="0.25">
      <c r="A171" s="6">
        <v>165</v>
      </c>
      <c r="B171" s="4">
        <v>49948</v>
      </c>
      <c r="C171" s="12">
        <f t="shared" si="18"/>
        <v>5.3499999999999999E-2</v>
      </c>
      <c r="E171" s="1">
        <f t="shared" si="19"/>
        <v>41796.683288092674</v>
      </c>
      <c r="F171" s="1">
        <f t="shared" si="20"/>
        <v>186.34354632607983</v>
      </c>
      <c r="G171" s="11">
        <f t="shared" si="17"/>
        <v>-2612</v>
      </c>
      <c r="H171" s="1">
        <f t="shared" si="21"/>
        <v>39371.026834418757</v>
      </c>
    </row>
    <row r="172" spans="1:8" x14ac:dyDescent="0.25">
      <c r="A172" s="6">
        <v>166</v>
      </c>
      <c r="B172" s="4">
        <v>49979</v>
      </c>
      <c r="C172" s="12">
        <f t="shared" si="18"/>
        <v>5.3499999999999999E-2</v>
      </c>
      <c r="E172" s="1">
        <f t="shared" si="19"/>
        <v>39371.026834418757</v>
      </c>
      <c r="F172" s="1">
        <f t="shared" si="20"/>
        <v>175.52916130345031</v>
      </c>
      <c r="G172" s="11">
        <f t="shared" si="17"/>
        <v>-2612</v>
      </c>
      <c r="H172" s="1">
        <f t="shared" si="21"/>
        <v>36934.555995722207</v>
      </c>
    </row>
    <row r="173" spans="1:8" x14ac:dyDescent="0.25">
      <c r="A173" s="6">
        <v>167</v>
      </c>
      <c r="B173" s="4">
        <v>50009</v>
      </c>
      <c r="C173" s="12">
        <f t="shared" si="18"/>
        <v>5.3499999999999999E-2</v>
      </c>
      <c r="E173" s="1">
        <f t="shared" si="19"/>
        <v>36934.555995722207</v>
      </c>
      <c r="F173" s="1">
        <f t="shared" si="20"/>
        <v>164.66656214759482</v>
      </c>
      <c r="G173" s="11">
        <f t="shared" si="17"/>
        <v>-2612</v>
      </c>
      <c r="H173" s="1">
        <f t="shared" si="21"/>
        <v>34487.222557869798</v>
      </c>
    </row>
    <row r="174" spans="1:8" x14ac:dyDescent="0.25">
      <c r="A174" s="6">
        <v>168</v>
      </c>
      <c r="B174" s="4">
        <v>50040</v>
      </c>
      <c r="C174" s="12">
        <f t="shared" si="18"/>
        <v>5.3499999999999999E-2</v>
      </c>
      <c r="E174" s="1">
        <f t="shared" si="19"/>
        <v>34487.222557869798</v>
      </c>
      <c r="F174" s="1">
        <f t="shared" si="20"/>
        <v>153.75553390383618</v>
      </c>
      <c r="G174" s="11">
        <f t="shared" si="17"/>
        <v>-2612</v>
      </c>
      <c r="H174" s="1">
        <f t="shared" si="21"/>
        <v>32028.978091773635</v>
      </c>
    </row>
    <row r="175" spans="1:8" x14ac:dyDescent="0.25">
      <c r="A175" s="6">
        <v>169</v>
      </c>
      <c r="B175" s="4">
        <v>50071</v>
      </c>
      <c r="C175" s="12">
        <f t="shared" si="18"/>
        <v>5.3499999999999999E-2</v>
      </c>
      <c r="E175" s="1">
        <f t="shared" si="19"/>
        <v>32028.978091773635</v>
      </c>
      <c r="F175" s="1">
        <f t="shared" si="20"/>
        <v>142.79586065915746</v>
      </c>
      <c r="G175" s="11">
        <f t="shared" si="17"/>
        <v>-2612</v>
      </c>
      <c r="H175" s="1">
        <f t="shared" si="21"/>
        <v>29559.773952432792</v>
      </c>
    </row>
    <row r="176" spans="1:8" x14ac:dyDescent="0.25">
      <c r="A176" s="6">
        <v>170</v>
      </c>
      <c r="B176" s="4">
        <v>50099</v>
      </c>
      <c r="C176" s="12">
        <f t="shared" si="18"/>
        <v>5.3499999999999999E-2</v>
      </c>
      <c r="E176" s="1">
        <f t="shared" si="19"/>
        <v>29559.773952432792</v>
      </c>
      <c r="F176" s="1">
        <f t="shared" si="20"/>
        <v>131.78732553792952</v>
      </c>
      <c r="G176" s="11">
        <f t="shared" si="17"/>
        <v>-2612</v>
      </c>
      <c r="H176" s="1">
        <f t="shared" si="21"/>
        <v>27079.561277970723</v>
      </c>
    </row>
    <row r="177" spans="1:8" x14ac:dyDescent="0.25">
      <c r="A177" s="6">
        <v>171</v>
      </c>
      <c r="B177" s="4">
        <v>50130</v>
      </c>
      <c r="C177" s="12">
        <f t="shared" si="18"/>
        <v>5.3499999999999999E-2</v>
      </c>
      <c r="E177" s="1">
        <f t="shared" si="19"/>
        <v>27079.561277970723</v>
      </c>
      <c r="F177" s="1">
        <f t="shared" si="20"/>
        <v>120.72971069761947</v>
      </c>
      <c r="G177" s="11">
        <f t="shared" si="17"/>
        <v>-2612</v>
      </c>
      <c r="H177" s="1">
        <f t="shared" si="21"/>
        <v>24588.290988668341</v>
      </c>
    </row>
    <row r="178" spans="1:8" x14ac:dyDescent="0.25">
      <c r="A178" s="6">
        <v>172</v>
      </c>
      <c r="B178" s="4">
        <v>50160</v>
      </c>
      <c r="C178" s="12">
        <f t="shared" si="18"/>
        <v>5.3499999999999999E-2</v>
      </c>
      <c r="E178" s="1">
        <f t="shared" si="19"/>
        <v>24588.290988668341</v>
      </c>
      <c r="F178" s="1">
        <f t="shared" si="20"/>
        <v>109.62279732447968</v>
      </c>
      <c r="G178" s="11">
        <f t="shared" si="17"/>
        <v>-2612</v>
      </c>
      <c r="H178" s="1">
        <f t="shared" si="21"/>
        <v>22085.91378599282</v>
      </c>
    </row>
    <row r="179" spans="1:8" x14ac:dyDescent="0.25">
      <c r="A179" s="6">
        <v>173</v>
      </c>
      <c r="B179" s="4">
        <v>50191</v>
      </c>
      <c r="C179" s="12">
        <f t="shared" si="18"/>
        <v>5.3499999999999999E-2</v>
      </c>
      <c r="E179" s="1">
        <f t="shared" si="19"/>
        <v>22085.91378599282</v>
      </c>
      <c r="F179" s="1">
        <f t="shared" si="20"/>
        <v>98.466365629217989</v>
      </c>
      <c r="G179" s="11">
        <f t="shared" si="17"/>
        <v>-2612</v>
      </c>
      <c r="H179" s="1">
        <f t="shared" si="21"/>
        <v>19572.380151622037</v>
      </c>
    </row>
    <row r="180" spans="1:8" x14ac:dyDescent="0.25">
      <c r="A180" s="6">
        <v>174</v>
      </c>
      <c r="B180" s="4">
        <v>50221</v>
      </c>
      <c r="C180" s="12">
        <f t="shared" si="18"/>
        <v>5.3499999999999999E-2</v>
      </c>
      <c r="E180" s="1">
        <f t="shared" si="19"/>
        <v>19572.380151622037</v>
      </c>
      <c r="F180" s="1">
        <f t="shared" si="20"/>
        <v>87.260194842648261</v>
      </c>
      <c r="G180" s="11">
        <f t="shared" si="17"/>
        <v>-2612</v>
      </c>
      <c r="H180" s="1">
        <f t="shared" si="21"/>
        <v>17047.640346464686</v>
      </c>
    </row>
    <row r="181" spans="1:8" x14ac:dyDescent="0.25">
      <c r="A181" s="6">
        <v>175</v>
      </c>
      <c r="B181" s="4">
        <v>50252</v>
      </c>
      <c r="C181" s="12">
        <f t="shared" si="18"/>
        <v>5.3499999999999999E-2</v>
      </c>
      <c r="E181" s="1">
        <f t="shared" si="19"/>
        <v>17047.640346464686</v>
      </c>
      <c r="F181" s="1">
        <f t="shared" si="20"/>
        <v>76.004063211321721</v>
      </c>
      <c r="G181" s="11">
        <f t="shared" si="17"/>
        <v>-2612</v>
      </c>
      <c r="H181" s="1">
        <f t="shared" si="21"/>
        <v>14511.64440967601</v>
      </c>
    </row>
    <row r="182" spans="1:8" x14ac:dyDescent="0.25">
      <c r="A182" s="6">
        <v>176</v>
      </c>
      <c r="B182" s="4">
        <v>50283</v>
      </c>
      <c r="C182" s="12">
        <f t="shared" si="18"/>
        <v>5.3499999999999999E-2</v>
      </c>
      <c r="E182" s="1">
        <f t="shared" si="19"/>
        <v>14511.64440967601</v>
      </c>
      <c r="F182" s="1">
        <f t="shared" si="20"/>
        <v>64.697747993138876</v>
      </c>
      <c r="G182" s="11">
        <f t="shared" si="17"/>
        <v>-2612</v>
      </c>
      <c r="H182" s="1">
        <f t="shared" si="21"/>
        <v>11964.342157669149</v>
      </c>
    </row>
    <row r="183" spans="1:8" x14ac:dyDescent="0.25">
      <c r="A183" s="6">
        <v>177</v>
      </c>
      <c r="B183" s="4">
        <v>50313</v>
      </c>
      <c r="C183" s="12">
        <f t="shared" si="18"/>
        <v>5.3499999999999999E-2</v>
      </c>
      <c r="E183" s="1">
        <f t="shared" si="19"/>
        <v>11964.342157669149</v>
      </c>
      <c r="F183" s="1">
        <f t="shared" si="20"/>
        <v>53.341025452941615</v>
      </c>
      <c r="G183" s="11">
        <f t="shared" si="17"/>
        <v>-2612</v>
      </c>
      <c r="H183" s="1">
        <f t="shared" si="21"/>
        <v>9405.6831831220898</v>
      </c>
    </row>
    <row r="184" spans="1:8" x14ac:dyDescent="0.25">
      <c r="A184" s="6">
        <v>178</v>
      </c>
      <c r="B184" s="4">
        <v>50344</v>
      </c>
      <c r="C184" s="12">
        <f t="shared" si="18"/>
        <v>5.3499999999999999E-2</v>
      </c>
      <c r="E184" s="1">
        <f t="shared" si="19"/>
        <v>9405.6831831220898</v>
      </c>
      <c r="F184" s="1">
        <f t="shared" si="20"/>
        <v>41.933670858085982</v>
      </c>
      <c r="G184" s="11">
        <f t="shared" ref="G156:G187" si="22">IF(H183&lt;-G183,-H183-F184,G183)</f>
        <v>-2612</v>
      </c>
      <c r="H184" s="1">
        <f t="shared" si="21"/>
        <v>6835.6168539801765</v>
      </c>
    </row>
    <row r="185" spans="1:8" x14ac:dyDescent="0.25">
      <c r="A185" s="6">
        <v>179</v>
      </c>
      <c r="B185" s="4">
        <v>50374</v>
      </c>
      <c r="C185" s="12">
        <f t="shared" si="18"/>
        <v>5.3499999999999999E-2</v>
      </c>
      <c r="E185" s="1">
        <f t="shared" si="19"/>
        <v>6835.6168539801765</v>
      </c>
      <c r="F185" s="1">
        <f t="shared" si="20"/>
        <v>30.475458473994951</v>
      </c>
      <c r="G185" s="11">
        <f t="shared" si="22"/>
        <v>-2612</v>
      </c>
      <c r="H185" s="1">
        <f t="shared" si="21"/>
        <v>4254.0923124541714</v>
      </c>
    </row>
    <row r="186" spans="1:8" x14ac:dyDescent="0.25">
      <c r="A186" s="6">
        <v>180</v>
      </c>
      <c r="B186" s="4">
        <v>50405</v>
      </c>
      <c r="C186" s="12">
        <f t="shared" si="18"/>
        <v>5.3499999999999999E-2</v>
      </c>
      <c r="E186" s="1">
        <f t="shared" si="19"/>
        <v>4254.0923124541714</v>
      </c>
      <c r="F186" s="1">
        <f t="shared" si="20"/>
        <v>18.966161559691514</v>
      </c>
      <c r="G186" s="11">
        <f t="shared" si="22"/>
        <v>-2612</v>
      </c>
      <c r="H186" s="1">
        <f t="shared" si="21"/>
        <v>1661.0584740138629</v>
      </c>
    </row>
    <row r="187" spans="1:8" x14ac:dyDescent="0.25">
      <c r="A187" s="6">
        <v>181</v>
      </c>
      <c r="B187" s="4">
        <v>50436</v>
      </c>
      <c r="C187" s="12">
        <f t="shared" si="18"/>
        <v>5.3499999999999999E-2</v>
      </c>
      <c r="E187" s="1">
        <f t="shared" si="19"/>
        <v>1661.0584740138629</v>
      </c>
      <c r="F187" s="1">
        <f t="shared" si="20"/>
        <v>7.4055523633118057</v>
      </c>
      <c r="G187" s="11">
        <f t="shared" si="22"/>
        <v>-1668.4640263771746</v>
      </c>
      <c r="H187" s="1">
        <f t="shared" si="21"/>
        <v>0</v>
      </c>
    </row>
  </sheetData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>
    <oddFooter>&amp;L&amp;9&amp;Z&amp;F&amp;D&amp;RPage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Loan repayment</vt:lpstr>
      <vt:lpstr>'Loan repayment'!Print_Area</vt:lpstr>
      <vt:lpstr>'Loan repayment'!Print_Titles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Crase</dc:creator>
  <cp:lastModifiedBy>Debbie Stirton</cp:lastModifiedBy>
  <cp:lastPrinted>2023-08-04T05:00:31Z</cp:lastPrinted>
  <dcterms:created xsi:type="dcterms:W3CDTF">2019-12-02T03:42:08Z</dcterms:created>
  <dcterms:modified xsi:type="dcterms:W3CDTF">2023-10-30T22:11:20Z</dcterms:modified>
</cp:coreProperties>
</file>