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S:\Clients\Superfund\A Joseph &amp; Co\Yolo\2021\"/>
    </mc:Choice>
  </mc:AlternateContent>
  <xr:revisionPtr revIDLastSave="0" documentId="13_ncr:1_{0B0B9DBD-8335-4827-A400-3E9DFB6603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5" l="1"/>
  <c r="D30" i="5"/>
  <c r="E28" i="5"/>
  <c r="C30" i="5"/>
  <c r="E30" i="5" s="1"/>
  <c r="E33" i="5" s="1"/>
  <c r="D20" i="5"/>
  <c r="D16" i="5"/>
  <c r="D12" i="5"/>
  <c r="D8" i="5"/>
  <c r="D28" i="5" s="1"/>
  <c r="C22" i="5"/>
  <c r="E22" i="5" s="1"/>
  <c r="C23" i="5"/>
  <c r="E23" i="5" s="1"/>
  <c r="C21" i="5"/>
  <c r="E21" i="5" s="1"/>
  <c r="C19" i="5"/>
  <c r="E19" i="5" s="1"/>
  <c r="C18" i="5"/>
  <c r="E18" i="5" s="1"/>
  <c r="C17" i="5"/>
  <c r="E17" i="5" s="1"/>
  <c r="C15" i="5"/>
  <c r="E15" i="5" s="1"/>
  <c r="C14" i="5"/>
  <c r="E14" i="5" s="1"/>
  <c r="C13" i="5"/>
  <c r="E13" i="5" s="1"/>
  <c r="C11" i="5"/>
  <c r="E11" i="5" s="1"/>
  <c r="C7" i="5"/>
  <c r="E7" i="5" s="1"/>
  <c r="C8" i="5"/>
  <c r="C9" i="5"/>
  <c r="E9" i="5" s="1"/>
  <c r="C10" i="5"/>
  <c r="E10" i="5" s="1"/>
  <c r="C6" i="5"/>
  <c r="E6" i="5" s="1"/>
  <c r="E8" i="5" l="1"/>
  <c r="D43" i="5" l="1"/>
  <c r="C42" i="5"/>
  <c r="E42" i="5" s="1"/>
  <c r="C41" i="5"/>
  <c r="E41" i="5" s="1"/>
  <c r="C40" i="5"/>
  <c r="E40" i="5" s="1"/>
  <c r="C39" i="5"/>
  <c r="C24" i="5"/>
  <c r="C20" i="5"/>
  <c r="C16" i="5"/>
  <c r="E16" i="5" s="1"/>
  <c r="C12" i="5"/>
  <c r="E12" i="5" s="1"/>
  <c r="E24" i="5" l="1"/>
  <c r="E20" i="5"/>
  <c r="E43" i="5"/>
</calcChain>
</file>

<file path=xl/sharedStrings.xml><?xml version="1.0" encoding="utf-8"?>
<sst xmlns="http://schemas.openxmlformats.org/spreadsheetml/2006/main" count="38" uniqueCount="16">
  <si>
    <t>Date</t>
  </si>
  <si>
    <t>Description</t>
  </si>
  <si>
    <t>Opening Balance</t>
  </si>
  <si>
    <t>Rate</t>
  </si>
  <si>
    <t>USD</t>
  </si>
  <si>
    <t>AUD</t>
  </si>
  <si>
    <t>Movement</t>
  </si>
  <si>
    <t>Withholding tax - AAPL</t>
  </si>
  <si>
    <t>YOLO Superannuation Fund</t>
  </si>
  <si>
    <t>Fee</t>
  </si>
  <si>
    <t>Fees on GST</t>
  </si>
  <si>
    <t>Interactive Broker Cash account 1-07-2020 to 30-06-2021</t>
  </si>
  <si>
    <t>AAPL(US0378331005) Cash Dividend USD 0.82 per Share (Ordinary Dividend)</t>
  </si>
  <si>
    <t>AAPL(US0378331005) Cash Dividend USD 0.205 per Share (Ordinary Dividend)</t>
  </si>
  <si>
    <t>AAPL(US0378331005) Cash Dividend USD 0.22 per Share (Ordinary Dividend)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</si>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</sst>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0"/>
    <numFmt numFmtId="165" formatCode="_(* #,##0.00000_);_(* \(#,##0.00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4" fontId="0" fillId="0" borderId="0" xfId="0" applyNumberFormat="1"/>
    <xf numFmtId="43" fontId="0" fillId="0" borderId="0" xfId="0" applyNumberFormat="1"/>
    <xf numFmtId="0" fontId="2" fillId="0" borderId="0" xfId="0" applyFont="1"/>
    <xf numFmtId="43" fontId="0" fillId="0" borderId="0" xfId="1" applyFont="1" applyBorder="1"/>
    <xf numFmtId="0" fontId="0" fillId="0" borderId="1" xfId="0" applyBorder="1"/>
    <xf numFmtId="43" fontId="0" fillId="0" borderId="1" xfId="1" applyFont="1" applyBorder="1"/>
    <xf numFmtId="14" fontId="3" fillId="0" borderId="1" xfId="0" applyNumberFormat="1" applyFont="1" applyBorder="1"/>
    <xf numFmtId="43" fontId="3" fillId="0" borderId="1" xfId="1" applyFont="1" applyBorder="1"/>
    <xf numFmtId="0" fontId="2" fillId="0" borderId="1" xfId="0" applyFont="1" applyBorder="1" applyAlignment="1">
      <alignment horizontal="center"/>
    </xf>
    <xf numFmtId="14" fontId="0" fillId="0" borderId="1" xfId="0" applyNumberFormat="1" applyBorder="1"/>
    <xf numFmtId="164" fontId="4" fillId="0" borderId="1" xfId="0" applyNumberFormat="1" applyFont="1" applyBorder="1" applyAlignment="1"/>
    <xf numFmtId="165" fontId="0" fillId="0" borderId="1" xfId="1" applyNumberFormat="1" applyFont="1" applyBorder="1"/>
    <xf numFmtId="43" fontId="3" fillId="0" borderId="0" xfId="1" applyFont="1" applyBorder="1"/>
    <xf numFmtId="164" fontId="4" fillId="0" borderId="0" xfId="0" applyNumberFormat="1" applyFont="1" applyAlignment="1"/>
    <xf numFmtId="0" fontId="2" fillId="2" borderId="1" xfId="0" applyFont="1" applyFill="1" applyBorder="1" applyAlignment="1">
      <alignment horizontal="center"/>
    </xf>
    <xf numFmtId="43" fontId="0" fillId="2" borderId="1" xfId="1" applyFont="1" applyFill="1" applyBorder="1"/>
    <xf numFmtId="0" fontId="0" fillId="2" borderId="0" xfId="0" applyFill="1"/>
    <xf numFmtId="43" fontId="3" fillId="2" borderId="1" xfId="1" applyFont="1" applyFill="1" applyBorder="1"/>
    <xf numFmtId="43" fontId="0" fillId="2" borderId="0" xfId="1" applyFont="1" applyFill="1" applyBorder="1"/>
    <xf numFmtId="43" fontId="0" fillId="2" borderId="0" xfId="0" applyNumberFormat="1" applyFill="1"/>
    <xf numFmtId="43" fontId="0" fillId="0" borderId="2" xfId="0" applyNumberFormat="1" applyBorder="1"/>
    <xf numFmtId="43" fontId="0" fillId="2" borderId="2" xfId="0" applyNumberFormat="1" applyFill="1" applyBorder="1"/>
    <xf numFmtId="14" fontId="0" fillId="0" borderId="0" xfId="0" applyNumberFormat="1" applyBorder="1"/>
    <xf numFmtId="165" fontId="0" fillId="0" borderId="0" xfId="1" applyNumberFormat="1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43" fontId="0" fillId="0" borderId="0" xfId="0" applyNumberFormat="1" applyBorder="1"/>
    <xf numFmtId="0" fontId="0" fillId="0" borderId="5" xfId="0" applyBorder="1"/>
    <xf numFmtId="14" fontId="0" fillId="0" borderId="1" xfId="0" applyNumberFormat="1" applyFill="1" applyBorder="1"/>
    <xf numFmtId="43" fontId="0" fillId="0" borderId="1" xfId="1" applyFont="1" applyFill="1" applyBorder="1"/>
    <xf numFmtId="0" fontId="0" fillId="0" borderId="1" xfId="0" applyFill="1" applyBorder="1"/>
    <xf numFmtId="165" fontId="0" fillId="0" borderId="1" xfId="1" applyNumberFormat="1" applyFont="1" applyFill="1" applyBorder="1"/>
    <xf numFmtId="0" fontId="0" fillId="0" borderId="4" xfId="0" applyFill="1" applyBorder="1"/>
    <xf numFmtId="43" fontId="0" fillId="0" borderId="1" xfId="0" applyNumberFormat="1" applyFill="1" applyBorder="1"/>
    <xf numFmtId="0" fontId="0" fillId="0" borderId="0" xfId="0" applyFill="1"/>
    <xf numFmtId="0" fontId="3" fillId="0" borderId="1" xfId="0" applyFont="1" applyFill="1" applyBorder="1"/>
    <xf numFmtId="43" fontId="3" fillId="0" borderId="1" xfId="1" applyFont="1" applyFill="1" applyBorder="1"/>
    <xf numFmtId="164" fontId="4" fillId="0" borderId="1" xfId="0" applyNumberFormat="1" applyFont="1" applyBorder="1"/>
    <xf numFmtId="164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workbookViewId="0">
      <selection activeCell="H34" sqref="H34"/>
    </sheetView>
  </sheetViews>
  <sheetFormatPr defaultRowHeight="15" x14ac:dyDescent="0.25"/>
  <cols>
    <col min="1" max="1" width="12.42578125" customWidth="1"/>
    <col min="2" max="2" width="9.7109375" customWidth="1"/>
    <col min="3" max="3" width="9" bestFit="1" customWidth="1"/>
    <col min="4" max="4" width="11.28515625" bestFit="1" customWidth="1"/>
    <col min="5" max="5" width="11.28515625" style="17" bestFit="1" customWidth="1"/>
    <col min="6" max="6" width="68" customWidth="1"/>
    <col min="7" max="7" width="10.5703125" customWidth="1"/>
  </cols>
  <sheetData>
    <row r="1" spans="1:7" x14ac:dyDescent="0.25">
      <c r="F1" s="3" t="s">
        <v>8</v>
      </c>
      <c r="G1" s="27"/>
    </row>
    <row r="2" spans="1:7" x14ac:dyDescent="0.25">
      <c r="F2" s="3" t="s">
        <v>11</v>
      </c>
      <c r="G2" s="27"/>
    </row>
    <row r="3" spans="1:7" x14ac:dyDescent="0.25">
      <c r="G3" s="27"/>
    </row>
    <row r="4" spans="1:7" x14ac:dyDescent="0.25">
      <c r="A4" s="9" t="s">
        <v>0</v>
      </c>
      <c r="B4" s="9"/>
      <c r="C4" s="9" t="s">
        <v>3</v>
      </c>
      <c r="D4" s="9" t="s">
        <v>4</v>
      </c>
      <c r="E4" s="15" t="s">
        <v>5</v>
      </c>
      <c r="F4" s="9" t="s">
        <v>1</v>
      </c>
      <c r="G4" s="28"/>
    </row>
    <row r="5" spans="1:7" x14ac:dyDescent="0.25">
      <c r="A5" s="31">
        <v>44013</v>
      </c>
      <c r="B5" s="31"/>
      <c r="C5" s="34"/>
      <c r="D5" s="32">
        <v>44821.72</v>
      </c>
      <c r="E5" s="32">
        <v>65309.22</v>
      </c>
      <c r="F5" s="33" t="s">
        <v>2</v>
      </c>
      <c r="G5" s="27"/>
    </row>
    <row r="6" spans="1:7" x14ac:dyDescent="0.25">
      <c r="A6" s="31">
        <v>44015</v>
      </c>
      <c r="B6" s="40">
        <v>0.69299999999999995</v>
      </c>
      <c r="C6" s="34">
        <f>1/B6</f>
        <v>1.4430014430014431</v>
      </c>
      <c r="D6" s="32">
        <v>-7.35</v>
      </c>
      <c r="E6" s="32">
        <f>+C6*D6</f>
        <v>-10.606060606060606</v>
      </c>
      <c r="F6" s="5" t="s">
        <v>9</v>
      </c>
      <c r="G6" s="27"/>
    </row>
    <row r="7" spans="1:7" x14ac:dyDescent="0.25">
      <c r="A7" s="31">
        <v>44049</v>
      </c>
      <c r="B7" s="41">
        <v>0.72070000000000001</v>
      </c>
      <c r="C7" s="34">
        <f t="shared" ref="C7:C11" si="0">1/B7</f>
        <v>1.3875398917718884</v>
      </c>
      <c r="D7" s="32">
        <v>-10</v>
      </c>
      <c r="E7" s="32">
        <f t="shared" ref="E7:E11" si="1">+C7*D7</f>
        <v>-13.875398917718885</v>
      </c>
      <c r="F7" s="5" t="s">
        <v>9</v>
      </c>
      <c r="G7" s="27"/>
    </row>
    <row r="8" spans="1:7" x14ac:dyDescent="0.25">
      <c r="A8" s="31">
        <v>44057</v>
      </c>
      <c r="B8" s="41">
        <v>0.7157</v>
      </c>
      <c r="C8" s="34">
        <f t="shared" si="0"/>
        <v>1.397233477714126</v>
      </c>
      <c r="D8" s="32">
        <f>35.26-5.29</f>
        <v>29.97</v>
      </c>
      <c r="E8" s="32">
        <f t="shared" si="1"/>
        <v>41.875087327092352</v>
      </c>
      <c r="F8" s="33" t="s">
        <v>12</v>
      </c>
      <c r="G8" s="27"/>
    </row>
    <row r="9" spans="1:7" x14ac:dyDescent="0.25">
      <c r="A9" s="31">
        <v>44077</v>
      </c>
      <c r="B9" s="41">
        <v>0.73060000000000003</v>
      </c>
      <c r="C9" s="34">
        <f t="shared" si="0"/>
        <v>1.3687380235422939</v>
      </c>
      <c r="D9" s="32">
        <v>-10</v>
      </c>
      <c r="E9" s="32">
        <f t="shared" si="1"/>
        <v>-13.687380235422939</v>
      </c>
      <c r="F9" s="5" t="s">
        <v>9</v>
      </c>
      <c r="G9" s="27"/>
    </row>
    <row r="10" spans="1:7" x14ac:dyDescent="0.25">
      <c r="A10" s="31">
        <v>44110</v>
      </c>
      <c r="B10" s="41">
        <v>0.71909999999999996</v>
      </c>
      <c r="C10" s="34">
        <f t="shared" si="0"/>
        <v>1.3906271728549577</v>
      </c>
      <c r="D10" s="32">
        <v>-10</v>
      </c>
      <c r="E10" s="32">
        <f t="shared" si="1"/>
        <v>-13.906271728549576</v>
      </c>
      <c r="F10" s="5" t="s">
        <v>9</v>
      </c>
      <c r="G10" s="27"/>
    </row>
    <row r="11" spans="1:7" x14ac:dyDescent="0.25">
      <c r="A11" s="31">
        <v>44139</v>
      </c>
      <c r="B11" s="41">
        <v>0.71050000000000002</v>
      </c>
      <c r="C11" s="34">
        <f t="shared" si="0"/>
        <v>1.4074595355383532</v>
      </c>
      <c r="D11" s="32">
        <v>-10</v>
      </c>
      <c r="E11" s="32">
        <f t="shared" si="1"/>
        <v>-14.074595355383533</v>
      </c>
      <c r="F11" s="5" t="s">
        <v>9</v>
      </c>
      <c r="G11" s="27"/>
    </row>
    <row r="12" spans="1:7" x14ac:dyDescent="0.25">
      <c r="A12" s="31">
        <v>44148</v>
      </c>
      <c r="B12" s="41">
        <v>0.72299999999999998</v>
      </c>
      <c r="C12" s="34">
        <f t="shared" ref="C12:C24" si="2">1/B12</f>
        <v>1.3831258644536653</v>
      </c>
      <c r="D12" s="32">
        <f>35.26-5.29</f>
        <v>29.97</v>
      </c>
      <c r="E12" s="32">
        <f t="shared" ref="E12:E24" si="3">+C12*D12</f>
        <v>41.452282157676343</v>
      </c>
      <c r="F12" s="33" t="s">
        <v>13</v>
      </c>
      <c r="G12" s="27"/>
    </row>
    <row r="13" spans="1:7" x14ac:dyDescent="0.25">
      <c r="A13" s="31">
        <v>44169</v>
      </c>
      <c r="B13" s="41">
        <v>0.74280000000000002</v>
      </c>
      <c r="C13" s="34">
        <f t="shared" si="2"/>
        <v>1.3462574044157243</v>
      </c>
      <c r="D13" s="32">
        <v>-10</v>
      </c>
      <c r="E13" s="32">
        <f t="shared" si="3"/>
        <v>-13.462574044157243</v>
      </c>
      <c r="F13" s="5" t="s">
        <v>9</v>
      </c>
      <c r="G13" s="27"/>
    </row>
    <row r="14" spans="1:7" x14ac:dyDescent="0.25">
      <c r="A14" s="31">
        <v>44202</v>
      </c>
      <c r="B14" s="41">
        <v>0.77659999999999996</v>
      </c>
      <c r="C14" s="34">
        <f t="shared" si="2"/>
        <v>1.2876641771825907</v>
      </c>
      <c r="D14" s="32">
        <v>-10</v>
      </c>
      <c r="E14" s="32">
        <f t="shared" si="3"/>
        <v>-12.876641771825907</v>
      </c>
      <c r="F14" s="5" t="s">
        <v>9</v>
      </c>
      <c r="G14" s="27"/>
    </row>
    <row r="15" spans="1:7" x14ac:dyDescent="0.25">
      <c r="A15" s="31">
        <v>44230</v>
      </c>
      <c r="B15" s="41">
        <v>0.76129999999999998</v>
      </c>
      <c r="C15" s="34">
        <f t="shared" si="2"/>
        <v>1.3135426244581636</v>
      </c>
      <c r="D15" s="32">
        <v>-10</v>
      </c>
      <c r="E15" s="32">
        <f t="shared" si="3"/>
        <v>-13.135426244581636</v>
      </c>
      <c r="F15" s="5" t="s">
        <v>9</v>
      </c>
      <c r="G15" s="27"/>
    </row>
    <row r="16" spans="1:7" x14ac:dyDescent="0.25">
      <c r="A16" s="31">
        <v>44239</v>
      </c>
      <c r="B16" s="41">
        <v>0.77449999999999997</v>
      </c>
      <c r="C16" s="34">
        <f t="shared" si="2"/>
        <v>1.2911555842479019</v>
      </c>
      <c r="D16" s="32">
        <f>35.26-10.58</f>
        <v>24.68</v>
      </c>
      <c r="E16" s="32">
        <f t="shared" si="3"/>
        <v>31.865719819238219</v>
      </c>
      <c r="F16" s="35" t="s">
        <v>13</v>
      </c>
      <c r="G16" s="29"/>
    </row>
    <row r="17" spans="1:12" x14ac:dyDescent="0.25">
      <c r="A17" s="31">
        <v>44258</v>
      </c>
      <c r="B17" s="41">
        <v>0.78220000000000001</v>
      </c>
      <c r="C17" s="34">
        <f t="shared" si="2"/>
        <v>1.2784454103809768</v>
      </c>
      <c r="D17" s="32">
        <v>-10</v>
      </c>
      <c r="E17" s="32">
        <f t="shared" si="3"/>
        <v>-12.784454103809768</v>
      </c>
      <c r="F17" s="5" t="s">
        <v>9</v>
      </c>
      <c r="G17" s="29"/>
    </row>
    <row r="18" spans="1:12" x14ac:dyDescent="0.25">
      <c r="A18" s="31">
        <v>44290</v>
      </c>
      <c r="B18" s="41">
        <v>0.76480000000000004</v>
      </c>
      <c r="C18" s="34">
        <f t="shared" si="2"/>
        <v>1.3075313807531379</v>
      </c>
      <c r="D18" s="32">
        <v>-10</v>
      </c>
      <c r="E18" s="32">
        <f t="shared" si="3"/>
        <v>-13.07531380753138</v>
      </c>
      <c r="F18" s="5" t="s">
        <v>9</v>
      </c>
      <c r="G18" s="29"/>
    </row>
    <row r="19" spans="1:12" x14ac:dyDescent="0.25">
      <c r="A19" s="31">
        <v>44321</v>
      </c>
      <c r="B19" s="41">
        <v>0.77249999999999996</v>
      </c>
      <c r="C19" s="34">
        <f t="shared" si="2"/>
        <v>1.2944983818770228</v>
      </c>
      <c r="D19" s="32">
        <v>-10</v>
      </c>
      <c r="E19" s="32">
        <f t="shared" si="3"/>
        <v>-12.944983818770229</v>
      </c>
      <c r="F19" s="5" t="s">
        <v>9</v>
      </c>
      <c r="G19" s="29"/>
    </row>
    <row r="20" spans="1:12" x14ac:dyDescent="0.25">
      <c r="A20" s="31">
        <v>44330</v>
      </c>
      <c r="B20" s="41">
        <v>0.77359999999999995</v>
      </c>
      <c r="C20" s="34">
        <f t="shared" si="2"/>
        <v>1.2926577042399174</v>
      </c>
      <c r="D20" s="36">
        <f>37.84-11.35</f>
        <v>26.490000000000002</v>
      </c>
      <c r="E20" s="32">
        <f t="shared" si="3"/>
        <v>34.242502585315414</v>
      </c>
      <c r="F20" s="35" t="s">
        <v>14</v>
      </c>
      <c r="G20" s="29"/>
    </row>
    <row r="21" spans="1:12" x14ac:dyDescent="0.25">
      <c r="A21" s="31">
        <v>44351</v>
      </c>
      <c r="B21" s="41">
        <v>0.76529999999999998</v>
      </c>
      <c r="C21" s="34">
        <f t="shared" si="2"/>
        <v>1.3066771200836274</v>
      </c>
      <c r="D21" s="36">
        <v>-10</v>
      </c>
      <c r="E21" s="32">
        <f t="shared" si="3"/>
        <v>-13.066771200836273</v>
      </c>
      <c r="F21" s="5" t="s">
        <v>9</v>
      </c>
      <c r="G21" s="29"/>
    </row>
    <row r="22" spans="1:12" x14ac:dyDescent="0.25">
      <c r="A22" s="31">
        <v>44351</v>
      </c>
      <c r="B22" s="41">
        <v>0.76529999999999998</v>
      </c>
      <c r="C22" s="34">
        <f t="shared" si="2"/>
        <v>1.3066771200836274</v>
      </c>
      <c r="D22" s="36">
        <v>-0.01</v>
      </c>
      <c r="E22" s="32">
        <f t="shared" si="3"/>
        <v>-1.3066771200836274E-2</v>
      </c>
      <c r="F22" s="5" t="s">
        <v>9</v>
      </c>
      <c r="G22" s="29"/>
    </row>
    <row r="23" spans="1:12" x14ac:dyDescent="0.25">
      <c r="A23" s="31">
        <v>44351</v>
      </c>
      <c r="B23" s="41">
        <v>0.76529999999999998</v>
      </c>
      <c r="C23" s="34">
        <f t="shared" si="2"/>
        <v>1.3066771200836274</v>
      </c>
      <c r="D23" s="36">
        <v>-0.01</v>
      </c>
      <c r="E23" s="32">
        <f t="shared" si="3"/>
        <v>-1.3066771200836274E-2</v>
      </c>
      <c r="F23" s="5" t="s">
        <v>9</v>
      </c>
      <c r="G23" s="29"/>
    </row>
    <row r="24" spans="1:12" x14ac:dyDescent="0.25">
      <c r="A24" s="31">
        <v>44376</v>
      </c>
      <c r="B24" s="41">
        <v>0.75629999999999997</v>
      </c>
      <c r="C24" s="34">
        <f t="shared" si="2"/>
        <v>1.322226629644321</v>
      </c>
      <c r="D24" s="36">
        <v>-11.74</v>
      </c>
      <c r="E24" s="32">
        <f t="shared" si="3"/>
        <v>-15.52294063202433</v>
      </c>
      <c r="F24" s="33" t="s">
        <v>10</v>
      </c>
      <c r="G24" s="29"/>
    </row>
    <row r="25" spans="1:12" x14ac:dyDescent="0.25">
      <c r="A25" s="33"/>
      <c r="B25" s="33"/>
      <c r="C25" s="33"/>
      <c r="D25" s="32"/>
      <c r="E25" s="32"/>
      <c r="F25" s="33"/>
      <c r="G25" s="27"/>
    </row>
    <row r="26" spans="1:12" x14ac:dyDescent="0.25">
      <c r="A26" s="37"/>
      <c r="B26" s="37"/>
      <c r="C26" s="37"/>
      <c r="D26" s="32"/>
      <c r="E26" s="32"/>
      <c r="F26" s="33"/>
      <c r="G26" s="27"/>
    </row>
    <row r="27" spans="1:12" x14ac:dyDescent="0.25">
      <c r="A27" s="33"/>
      <c r="B27" s="33"/>
      <c r="C27" s="33"/>
      <c r="D27" s="36"/>
      <c r="E27" s="36"/>
      <c r="F27" s="33"/>
      <c r="G27" s="27"/>
    </row>
    <row r="28" spans="1:12" x14ac:dyDescent="0.25">
      <c r="A28" s="38" t="s">
        <v>6</v>
      </c>
      <c r="B28" s="38"/>
      <c r="C28" s="38"/>
      <c r="D28" s="39">
        <f>SUM(D5:D27)+0.03</f>
        <v>44803.75</v>
      </c>
      <c r="E28" s="39">
        <f>SUM(E5:E27)</f>
        <v>65285.610645880246</v>
      </c>
      <c r="F28" s="36"/>
      <c r="G28" s="13"/>
    </row>
    <row r="29" spans="1:12" x14ac:dyDescent="0.25">
      <c r="A29" s="5"/>
      <c r="B29" s="5"/>
      <c r="C29" s="5"/>
      <c r="D29" s="6"/>
      <c r="E29" s="16"/>
      <c r="F29" s="5"/>
      <c r="G29" s="27"/>
    </row>
    <row r="30" spans="1:12" x14ac:dyDescent="0.25">
      <c r="A30" s="7">
        <v>44377</v>
      </c>
      <c r="B30" s="41">
        <v>0.75180000000000002</v>
      </c>
      <c r="C30" s="12">
        <f>1/B30</f>
        <v>1.3301409949454641</v>
      </c>
      <c r="D30" s="8">
        <f>+D28</f>
        <v>44803.75</v>
      </c>
      <c r="E30" s="18">
        <f>+C30*D30</f>
        <v>59595.304602287841</v>
      </c>
      <c r="F30" s="5"/>
      <c r="G30" s="27"/>
    </row>
    <row r="31" spans="1:12" x14ac:dyDescent="0.25">
      <c r="D31" s="4">
        <v>0</v>
      </c>
      <c r="E31" s="19">
        <v>0</v>
      </c>
      <c r="G31" s="27"/>
      <c r="L31" t="s">
        <v>15</v>
      </c>
    </row>
    <row r="32" spans="1:12" x14ac:dyDescent="0.25">
      <c r="D32" s="13"/>
      <c r="E32" s="19"/>
    </row>
    <row r="33" spans="1:8" x14ac:dyDescent="0.25">
      <c r="A33" s="10"/>
      <c r="B33" s="14"/>
      <c r="C33" s="12"/>
      <c r="D33" s="2"/>
      <c r="E33" s="20">
        <f>+E30-E28</f>
        <v>-5690.3060435924053</v>
      </c>
      <c r="F33" s="2"/>
    </row>
    <row r="34" spans="1:8" x14ac:dyDescent="0.25">
      <c r="A34" s="23"/>
      <c r="B34" s="14"/>
      <c r="C34" s="24"/>
      <c r="D34" s="2"/>
      <c r="E34" s="20"/>
      <c r="F34" s="2"/>
    </row>
    <row r="35" spans="1:8" x14ac:dyDescent="0.25">
      <c r="A35" s="23"/>
      <c r="B35" s="14"/>
      <c r="C35" s="24"/>
      <c r="D35" s="2"/>
      <c r="E35" s="20"/>
      <c r="F35" s="2"/>
      <c r="H35" s="2"/>
    </row>
    <row r="36" spans="1:8" x14ac:dyDescent="0.25">
      <c r="A36" s="23"/>
      <c r="B36" s="14"/>
      <c r="C36" s="24"/>
      <c r="D36" s="2"/>
      <c r="E36" s="20"/>
      <c r="F36" s="2"/>
    </row>
    <row r="37" spans="1:8" x14ac:dyDescent="0.25">
      <c r="A37" s="1"/>
      <c r="B37" s="1"/>
      <c r="C37" s="1"/>
      <c r="D37" s="2"/>
      <c r="E37" s="20"/>
      <c r="G37" s="27"/>
    </row>
    <row r="38" spans="1:8" x14ac:dyDescent="0.25">
      <c r="A38" s="9" t="s">
        <v>0</v>
      </c>
      <c r="B38" s="9"/>
      <c r="C38" s="9" t="s">
        <v>3</v>
      </c>
      <c r="D38" s="9" t="s">
        <v>4</v>
      </c>
      <c r="E38" s="15" t="s">
        <v>5</v>
      </c>
      <c r="F38" s="25" t="s">
        <v>1</v>
      </c>
      <c r="G38" s="28"/>
    </row>
    <row r="39" spans="1:8" x14ac:dyDescent="0.25">
      <c r="A39" s="31">
        <v>44057</v>
      </c>
      <c r="B39" s="41">
        <v>0.7157</v>
      </c>
      <c r="C39" s="12">
        <f t="shared" ref="C39:C42" si="4">1/B39</f>
        <v>1.397233477714126</v>
      </c>
      <c r="D39" s="2">
        <v>-5.29</v>
      </c>
      <c r="E39" s="16">
        <f>+C39*D39</f>
        <v>-7.3913650971077267</v>
      </c>
      <c r="F39" s="26" t="s">
        <v>7</v>
      </c>
      <c r="G39" s="27"/>
    </row>
    <row r="40" spans="1:8" x14ac:dyDescent="0.25">
      <c r="A40" s="31">
        <v>44148</v>
      </c>
      <c r="B40" s="41">
        <v>0.72299999999999998</v>
      </c>
      <c r="C40" s="12">
        <f t="shared" si="4"/>
        <v>1.3831258644536653</v>
      </c>
      <c r="D40" s="2">
        <v>-5.29</v>
      </c>
      <c r="E40" s="16">
        <f t="shared" ref="E39:E42" si="5">+C40*D40</f>
        <v>-7.3167358229598891</v>
      </c>
      <c r="F40" s="26" t="s">
        <v>7</v>
      </c>
      <c r="G40" s="27"/>
    </row>
    <row r="41" spans="1:8" x14ac:dyDescent="0.25">
      <c r="A41" s="31">
        <v>44239</v>
      </c>
      <c r="B41" s="41">
        <v>0.77449999999999997</v>
      </c>
      <c r="C41" s="12">
        <f t="shared" si="4"/>
        <v>1.2911555842479019</v>
      </c>
      <c r="D41" s="2">
        <v>-10.58</v>
      </c>
      <c r="E41" s="16">
        <f t="shared" si="5"/>
        <v>-13.660426081342802</v>
      </c>
      <c r="F41" s="26" t="s">
        <v>7</v>
      </c>
      <c r="G41" s="27"/>
    </row>
    <row r="42" spans="1:8" x14ac:dyDescent="0.25">
      <c r="A42" s="31">
        <v>44330</v>
      </c>
      <c r="B42" s="41">
        <v>0.77359999999999995</v>
      </c>
      <c r="C42" s="12">
        <f t="shared" si="4"/>
        <v>1.2926577042399174</v>
      </c>
      <c r="D42" s="2">
        <v>-11.35</v>
      </c>
      <c r="E42" s="16">
        <f t="shared" si="5"/>
        <v>-14.671664943123062</v>
      </c>
      <c r="F42" s="26" t="s">
        <v>7</v>
      </c>
      <c r="G42" s="27"/>
    </row>
    <row r="43" spans="1:8" ht="15.75" thickBot="1" x14ac:dyDescent="0.3">
      <c r="A43" s="10"/>
      <c r="B43" s="11"/>
      <c r="C43" s="12"/>
      <c r="D43" s="21">
        <f>SUM(D39:D42)</f>
        <v>-32.51</v>
      </c>
      <c r="E43" s="22">
        <f>SUM(E39:E42)</f>
        <v>-43.040191944533476</v>
      </c>
      <c r="F43" s="30"/>
      <c r="G43" s="27"/>
    </row>
    <row r="44" spans="1:8" ht="15.75" thickTop="1" x14ac:dyDescent="0.25">
      <c r="G44" s="27"/>
    </row>
  </sheetData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Maninder Jheetey</cp:lastModifiedBy>
  <cp:lastPrinted>2022-07-21T04:09:56Z</cp:lastPrinted>
  <dcterms:created xsi:type="dcterms:W3CDTF">2020-08-31T07:45:05Z</dcterms:created>
  <dcterms:modified xsi:type="dcterms:W3CDTF">2022-07-22T01:38:57Z</dcterms:modified>
</cp:coreProperties>
</file>