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OOM\2021\Workpapers\8. Income\Rent\"/>
    </mc:Choice>
  </mc:AlternateContent>
  <xr:revisionPtr revIDLastSave="0" documentId="13_ncr:1_{3BC7F0C9-144B-4A47-9CB2-621F3852573F}" xr6:coauthVersionLast="45" xr6:coauthVersionMax="47" xr10:uidLastSave="{00000000-0000-0000-0000-000000000000}"/>
  <bookViews>
    <workbookView xWindow="-120" yWindow="-120" windowWidth="29040" windowHeight="15840" xr2:uid="{706A2E09-83C2-4BBA-9B74-50E65550B33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G20" i="1"/>
  <c r="G18" i="1" l="1"/>
  <c r="F18" i="1"/>
  <c r="F25" i="1"/>
  <c r="E25" i="1" s="1"/>
  <c r="F36" i="1"/>
  <c r="E36" i="1" s="1"/>
  <c r="F35" i="1"/>
  <c r="E35" i="1" s="1"/>
  <c r="F34" i="1"/>
  <c r="E34" i="1" s="1"/>
  <c r="F33" i="1"/>
  <c r="E33" i="1"/>
  <c r="F32" i="1"/>
  <c r="E32" i="1" s="1"/>
  <c r="F31" i="1"/>
  <c r="E31" i="1" s="1"/>
  <c r="F30" i="1"/>
  <c r="E30" i="1" s="1"/>
  <c r="F29" i="1"/>
  <c r="E29" i="1"/>
  <c r="F28" i="1"/>
  <c r="E28" i="1" s="1"/>
  <c r="F27" i="1"/>
  <c r="E27" i="1" s="1"/>
  <c r="F26" i="1"/>
  <c r="E26" i="1" s="1"/>
  <c r="G17" i="1"/>
  <c r="N11" i="1"/>
  <c r="N12" i="1" s="1"/>
  <c r="N13" i="1" l="1"/>
  <c r="O19" i="1" s="1"/>
  <c r="P19" i="1" l="1"/>
  <c r="O18" i="1"/>
  <c r="O17" i="1" s="1"/>
  <c r="Q19" i="1" l="1"/>
  <c r="P18" i="1"/>
  <c r="P17" i="1" s="1"/>
  <c r="Q17" i="1" s="1"/>
  <c r="Q18" i="1"/>
  <c r="G21" i="1" l="1"/>
  <c r="G40" i="1" s="1"/>
  <c r="F20" i="1"/>
  <c r="E20" i="1" s="1"/>
  <c r="E21" i="1" l="1"/>
  <c r="E40" i="1" s="1"/>
  <c r="F21" i="1"/>
  <c r="F40" i="1" s="1"/>
</calcChain>
</file>

<file path=xl/sharedStrings.xml><?xml version="1.0" encoding="utf-8"?>
<sst xmlns="http://schemas.openxmlformats.org/spreadsheetml/2006/main" count="66" uniqueCount="62">
  <si>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</si>
  <si>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</si>
  <si>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</si>
  <si>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</si>
  <si>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</si>
  <si>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</si>
  <si>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</si>
  <si>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</si>
  <si>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</si>
  <si>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</si>
  <si>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Net</t>
  </si>
  <si>
    <t>GST</t>
  </si>
  <si>
    <t>Gross</t>
  </si>
  <si>
    <t>Lifesaver Superannuation Fund</t>
  </si>
  <si>
    <t>DB</t>
  </si>
  <si>
    <t>Lease agreement period</t>
  </si>
  <si>
    <t>Rent</t>
  </si>
  <si>
    <t>RENT RECONCILIATON</t>
  </si>
  <si>
    <t>Lease - Ahlec Pty Ltd - unrelated tenant</t>
  </si>
  <si>
    <t>21/08/2020 - 20/08/2022 (2 yrs)</t>
  </si>
  <si>
    <t>Option to renew</t>
  </si>
  <si>
    <t>Yes, for a further term of 1 yr</t>
  </si>
  <si>
    <t>Rent Review</t>
  </si>
  <si>
    <t>Annual indexed review on anniversary</t>
  </si>
  <si>
    <t>Deposit</t>
  </si>
  <si>
    <t>Monthly</t>
  </si>
  <si>
    <t>ex GST</t>
  </si>
  <si>
    <t>gross</t>
  </si>
  <si>
    <t xml:space="preserve">Tenant is paying </t>
  </si>
  <si>
    <t>Rent (excl outs)</t>
  </si>
  <si>
    <t>First week is rent free (Annexure B, clause 13)</t>
  </si>
  <si>
    <t>Split</t>
  </si>
  <si>
    <t>rent</t>
  </si>
  <si>
    <t>outs</t>
  </si>
  <si>
    <t>Expected rent &amp; outgoings</t>
  </si>
  <si>
    <t>Total expected rent &amp; outgoings</t>
  </si>
  <si>
    <t>Payments received:</t>
  </si>
  <si>
    <t>per month (incl GST)</t>
  </si>
  <si>
    <t>total</t>
  </si>
  <si>
    <t>Variance</t>
  </si>
  <si>
    <t>However must pay outgoings for this 1st week</t>
  </si>
  <si>
    <t>$35,280 plus Outgoings plus GST per annum, payable in advance</t>
  </si>
  <si>
    <t>$6,468 (equivalent to 2 mths rent) - item 11 of lease schedule says 'plus GST' but this amount already includes GST per Annexure A clause 5c (and calcs on the right)</t>
  </si>
  <si>
    <t>21/8/2020 - 27/08/2020</t>
  </si>
  <si>
    <t>28/08/2020 - 30/06/2021</t>
  </si>
  <si>
    <t>Sept - June (10 months)  @ $3,753.32 (incl GST)</t>
  </si>
  <si>
    <t>Aug outgoings</t>
  </si>
  <si>
    <t>Oct outgoings</t>
  </si>
  <si>
    <t>August (prorata) and Sept outgoings</t>
  </si>
  <si>
    <t>Nov rent &amp; outgoings</t>
  </si>
  <si>
    <t>Bond and prepayment of rent (Sept &amp; Oct)</t>
  </si>
  <si>
    <t>Dec rent &amp; outgoings</t>
  </si>
  <si>
    <t>Jan rent &amp; outgoings</t>
  </si>
  <si>
    <t>Feb rent &amp; outgoings</t>
  </si>
  <si>
    <t>March rent &amp; outgoings</t>
  </si>
  <si>
    <t>April rent &amp; outgoings</t>
  </si>
  <si>
    <t>May rent &amp; outgoings</t>
  </si>
  <si>
    <t>June rent &amp; outgoings</t>
  </si>
  <si>
    <t>July rent &amp; outgoings</t>
  </si>
  <si>
    <t>July paid In advance - taken up as income in accounts</t>
  </si>
  <si>
    <t>as the Fund is registered for GST on a cash basis</t>
  </si>
  <si>
    <t>Total rent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</si>
</sst>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3" xfId="0" applyFont="1" applyBorder="1" applyAlignment="1"/>
    <xf numFmtId="0" fontId="7" fillId="0" borderId="14" xfId="0" applyFont="1" applyBorder="1"/>
    <xf numFmtId="0" fontId="7" fillId="0" borderId="1" xfId="0" applyFont="1" applyBorder="1" applyAlignment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0" xfId="0" applyFont="1"/>
    <xf numFmtId="14" fontId="0" fillId="0" borderId="1" xfId="0" applyNumberFormat="1" applyFill="1" applyBorder="1"/>
    <xf numFmtId="0" fontId="7" fillId="0" borderId="1" xfId="0" applyFont="1" applyFill="1" applyBorder="1"/>
    <xf numFmtId="0" fontId="7" fillId="0" borderId="1" xfId="0" applyFont="1" applyFill="1" applyBorder="1" applyAlignment="1"/>
    <xf numFmtId="44" fontId="7" fillId="0" borderId="1" xfId="0" applyNumberFormat="1" applyFont="1" applyFill="1" applyBorder="1" applyAlignment="1"/>
    <xf numFmtId="44" fontId="7" fillId="0" borderId="1" xfId="0" applyNumberFormat="1" applyFont="1" applyFill="1" applyBorder="1"/>
    <xf numFmtId="0" fontId="7" fillId="0" borderId="1" xfId="0" applyFont="1" applyBorder="1" applyAlignment="1"/>
    <xf numFmtId="43" fontId="7" fillId="0" borderId="1" xfId="3" applyFont="1" applyFill="1" applyBorder="1" applyAlignment="1"/>
    <xf numFmtId="43" fontId="7" fillId="0" borderId="1" xfId="3" applyFont="1" applyFill="1" applyBorder="1"/>
    <xf numFmtId="43" fontId="7" fillId="0" borderId="1" xfId="0" applyNumberFormat="1" applyFont="1" applyBorder="1"/>
    <xf numFmtId="43" fontId="3" fillId="0" borderId="1" xfId="0" applyNumberFormat="1" applyFont="1" applyBorder="1"/>
    <xf numFmtId="43" fontId="7" fillId="0" borderId="1" xfId="3" applyFont="1" applyBorder="1" applyAlignment="1"/>
    <xf numFmtId="43" fontId="7" fillId="0" borderId="1" xfId="3" applyFont="1" applyBorder="1"/>
    <xf numFmtId="43" fontId="0" fillId="0" borderId="0" xfId="3" applyFont="1"/>
    <xf numFmtId="43" fontId="0" fillId="0" borderId="0" xfId="0" applyNumberFormat="1"/>
    <xf numFmtId="0" fontId="0" fillId="0" borderId="0" xfId="0" applyAlignment="1">
      <alignment horizontal="center"/>
    </xf>
    <xf numFmtId="43" fontId="0" fillId="0" borderId="21" xfId="3" applyFont="1" applyBorder="1"/>
    <xf numFmtId="43" fontId="0" fillId="0" borderId="21" xfId="0" applyNumberFormat="1" applyBorder="1"/>
    <xf numFmtId="43" fontId="0" fillId="0" borderId="12" xfId="3" applyFont="1" applyBorder="1"/>
    <xf numFmtId="43" fontId="0" fillId="0" borderId="12" xfId="0" applyNumberFormat="1" applyBorder="1"/>
    <xf numFmtId="43" fontId="3" fillId="0" borderId="1" xfId="3" applyFont="1" applyBorder="1" applyAlignment="1"/>
    <xf numFmtId="0" fontId="7" fillId="0" borderId="26" xfId="0" applyFont="1" applyBorder="1"/>
    <xf numFmtId="0" fontId="7" fillId="0" borderId="16" xfId="0" applyFont="1" applyBorder="1" applyAlignment="1"/>
    <xf numFmtId="0" fontId="7" fillId="0" borderId="1" xfId="0" applyFont="1" applyBorder="1" applyAlignment="1">
      <alignment horizontal="left"/>
    </xf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0" fontId="3" fillId="0" borderId="1" xfId="0" applyFont="1" applyFill="1" applyBorder="1" applyAlignment="1"/>
    <xf numFmtId="1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3" fillId="0" borderId="1" xfId="0" applyFont="1" applyBorder="1" applyAlignment="1"/>
    <xf numFmtId="44" fontId="7" fillId="0" borderId="11" xfId="1" applyFont="1" applyFill="1" applyBorder="1" applyAlignment="1"/>
    <xf numFmtId="44" fontId="7" fillId="0" borderId="12" xfId="1" applyFont="1" applyFill="1" applyBorder="1" applyAlignment="1"/>
    <xf numFmtId="44" fontId="7" fillId="0" borderId="13" xfId="1" applyFont="1" applyFill="1" applyBorder="1" applyAlignment="1"/>
    <xf numFmtId="0" fontId="7" fillId="0" borderId="1" xfId="0" applyFont="1" applyFill="1" applyBorder="1" applyAlignment="1">
      <alignment vertical="top"/>
    </xf>
    <xf numFmtId="0" fontId="3" fillId="0" borderId="11" xfId="0" applyFont="1" applyBorder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7" fillId="0" borderId="11" xfId="0" applyFont="1" applyFill="1" applyBorder="1" applyAlignment="1"/>
    <xf numFmtId="0" fontId="7" fillId="0" borderId="12" xfId="0" applyFont="1" applyFill="1" applyBorder="1" applyAlignment="1"/>
    <xf numFmtId="0" fontId="7" fillId="0" borderId="13" xfId="0" applyFont="1" applyFill="1" applyBorder="1" applyAlignment="1"/>
    <xf numFmtId="14" fontId="3" fillId="0" borderId="1" xfId="0" applyNumberFormat="1" applyFont="1" applyBorder="1" applyAlignment="1"/>
    <xf numFmtId="14" fontId="3" fillId="2" borderId="1" xfId="0" applyNumberFormat="1" applyFont="1" applyFill="1" applyBorder="1" applyAlignment="1"/>
    <xf numFmtId="0" fontId="3" fillId="2" borderId="1" xfId="0" applyFont="1" applyFill="1" applyBorder="1" applyAlignment="1"/>
    <xf numFmtId="43" fontId="3" fillId="2" borderId="1" xfId="3" applyFont="1" applyFill="1" applyBorder="1" applyAlignme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R161"/>
  <sheetViews>
    <sheetView tabSelected="1" topLeftCell="A19" zoomScale="145" zoomScaleNormal="145" workbookViewId="0">
      <selection activeCell="B37" sqref="B37:D37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3.28515625" customWidth="1"/>
    <col min="5" max="5" width="11.42578125" customWidth="1"/>
    <col min="6" max="8" width="12.7109375" customWidth="1"/>
    <col min="9" max="9" width="9.7109375" customWidth="1"/>
    <col min="10" max="10" width="11.140625" customWidth="1"/>
    <col min="11" max="11" width="13.28515625" customWidth="1"/>
    <col min="14" max="15" width="9.5703125" bestFit="1" customWidth="1"/>
    <col min="17" max="17" width="9.5703125" bestFit="1" customWidth="1"/>
  </cols>
  <sheetData>
    <row r="1" spans="1:17" ht="30" customHeight="1" x14ac:dyDescent="0.25">
      <c r="A1" s="1" t="s">
        <v>0</v>
      </c>
      <c r="B1" s="2"/>
      <c r="C1" s="3" t="s">
        <v>13</v>
      </c>
      <c r="D1" s="4"/>
      <c r="F1" s="4"/>
      <c r="J1" s="5" t="s">
        <v>1</v>
      </c>
      <c r="K1" s="5"/>
    </row>
    <row r="2" spans="1:17" ht="20.100000000000001" customHeight="1" x14ac:dyDescent="0.25">
      <c r="A2" s="6"/>
      <c r="B2" s="7"/>
      <c r="C2" s="7"/>
      <c r="D2" s="7"/>
      <c r="F2" s="7"/>
      <c r="J2" s="8" t="s">
        <v>2</v>
      </c>
      <c r="K2" s="8" t="s">
        <v>3</v>
      </c>
    </row>
    <row r="3" spans="1:17" ht="20.100000000000001" customHeight="1" x14ac:dyDescent="0.25">
      <c r="A3" s="9" t="s">
        <v>17</v>
      </c>
      <c r="I3" s="10" t="s">
        <v>4</v>
      </c>
      <c r="J3" s="11" t="s">
        <v>14</v>
      </c>
      <c r="K3" s="30">
        <v>44383</v>
      </c>
    </row>
    <row r="4" spans="1:17" ht="20.100000000000001" customHeight="1" x14ac:dyDescent="0.25">
      <c r="A4" s="13" t="s">
        <v>5</v>
      </c>
      <c r="B4" s="9"/>
      <c r="C4" s="14">
        <v>44377</v>
      </c>
      <c r="D4" s="9"/>
      <c r="F4" s="9"/>
      <c r="I4" s="10" t="s">
        <v>6</v>
      </c>
      <c r="J4" s="11"/>
      <c r="K4" s="12"/>
    </row>
    <row r="5" spans="1:17" ht="20.100000000000001" customHeight="1" x14ac:dyDescent="0.25"/>
    <row r="6" spans="1:17" ht="20.100000000000001" customHeight="1" thickBot="1" x14ac:dyDescent="0.3"/>
    <row r="7" spans="1:17" ht="26.25" thickBot="1" x14ac:dyDescent="0.3">
      <c r="A7" s="15" t="s">
        <v>7</v>
      </c>
      <c r="B7" s="69" t="s">
        <v>8</v>
      </c>
      <c r="C7" s="70"/>
      <c r="D7" s="71"/>
      <c r="E7" s="16" t="s">
        <v>10</v>
      </c>
      <c r="F7" s="17" t="s">
        <v>11</v>
      </c>
      <c r="G7" s="18" t="s">
        <v>12</v>
      </c>
      <c r="H7" s="69" t="s">
        <v>9</v>
      </c>
      <c r="I7" s="70"/>
      <c r="J7" s="70"/>
      <c r="K7" s="73"/>
    </row>
    <row r="8" spans="1:17" x14ac:dyDescent="0.25">
      <c r="A8" s="19"/>
      <c r="B8" s="72"/>
      <c r="C8" s="72"/>
      <c r="D8" s="72"/>
      <c r="E8" s="20"/>
      <c r="F8" s="21"/>
      <c r="G8" s="21"/>
      <c r="H8" s="74"/>
      <c r="I8" s="75"/>
      <c r="J8" s="75"/>
      <c r="K8" s="76"/>
    </row>
    <row r="9" spans="1:17" x14ac:dyDescent="0.25">
      <c r="A9" s="24"/>
      <c r="B9" s="58" t="s">
        <v>18</v>
      </c>
      <c r="C9" s="58"/>
      <c r="D9" s="58"/>
      <c r="E9" s="58"/>
      <c r="F9" s="58"/>
      <c r="G9" s="31"/>
      <c r="H9" s="52"/>
      <c r="I9" s="52"/>
      <c r="J9" s="52"/>
      <c r="K9" s="52"/>
    </row>
    <row r="10" spans="1:17" x14ac:dyDescent="0.25">
      <c r="A10" s="24"/>
      <c r="B10" s="60" t="s">
        <v>15</v>
      </c>
      <c r="C10" s="60"/>
      <c r="D10" s="60"/>
      <c r="E10" s="62" t="s">
        <v>19</v>
      </c>
      <c r="F10" s="63"/>
      <c r="G10" s="63"/>
      <c r="H10" s="63"/>
      <c r="I10" s="63"/>
      <c r="J10" s="63"/>
      <c r="K10" s="64"/>
      <c r="N10" t="s">
        <v>29</v>
      </c>
    </row>
    <row r="11" spans="1:17" x14ac:dyDescent="0.25">
      <c r="A11" s="24"/>
      <c r="B11" s="60" t="s">
        <v>20</v>
      </c>
      <c r="C11" s="60"/>
      <c r="D11" s="60"/>
      <c r="E11" s="62" t="s">
        <v>21</v>
      </c>
      <c r="F11" s="63"/>
      <c r="G11" s="63"/>
      <c r="H11" s="63"/>
      <c r="I11" s="63"/>
      <c r="J11" s="63"/>
      <c r="K11" s="64"/>
      <c r="M11" t="s">
        <v>25</v>
      </c>
      <c r="N11" s="42">
        <f>35280/12</f>
        <v>2940</v>
      </c>
      <c r="O11" t="s">
        <v>26</v>
      </c>
    </row>
    <row r="12" spans="1:17" x14ac:dyDescent="0.25">
      <c r="A12" s="24"/>
      <c r="B12" s="60" t="s">
        <v>16</v>
      </c>
      <c r="C12" s="60"/>
      <c r="D12" s="60"/>
      <c r="E12" s="89" t="s">
        <v>41</v>
      </c>
      <c r="F12" s="90"/>
      <c r="G12" s="90"/>
      <c r="H12" s="90"/>
      <c r="I12" s="90"/>
      <c r="J12" s="90"/>
      <c r="K12" s="91"/>
      <c r="N12" s="45">
        <f>+N11*0.1</f>
        <v>294</v>
      </c>
      <c r="O12" t="s">
        <v>11</v>
      </c>
    </row>
    <row r="13" spans="1:17" x14ac:dyDescent="0.25">
      <c r="A13" s="24"/>
      <c r="B13" s="60" t="s">
        <v>22</v>
      </c>
      <c r="C13" s="60"/>
      <c r="D13" s="60"/>
      <c r="E13" s="86" t="s">
        <v>23</v>
      </c>
      <c r="F13" s="87"/>
      <c r="G13" s="87"/>
      <c r="H13" s="87"/>
      <c r="I13" s="87"/>
      <c r="J13" s="87"/>
      <c r="K13" s="88"/>
      <c r="N13" s="47">
        <f>+N11+N12</f>
        <v>3234</v>
      </c>
      <c r="O13" t="s">
        <v>27</v>
      </c>
    </row>
    <row r="14" spans="1:17" ht="28.5" customHeight="1" x14ac:dyDescent="0.25">
      <c r="A14" s="24"/>
      <c r="B14" s="65" t="s">
        <v>24</v>
      </c>
      <c r="C14" s="65"/>
      <c r="D14" s="65"/>
      <c r="E14" s="83" t="s">
        <v>42</v>
      </c>
      <c r="F14" s="84"/>
      <c r="G14" s="84"/>
      <c r="H14" s="84"/>
      <c r="I14" s="84"/>
      <c r="J14" s="84"/>
      <c r="K14" s="85"/>
    </row>
    <row r="15" spans="1:17" x14ac:dyDescent="0.25">
      <c r="A15" s="24"/>
      <c r="B15" s="58"/>
      <c r="C15" s="58"/>
      <c r="D15" s="58"/>
      <c r="E15" s="32"/>
      <c r="F15" s="31"/>
      <c r="G15" s="31"/>
      <c r="H15" s="52"/>
      <c r="I15" s="52"/>
      <c r="J15" s="52"/>
      <c r="K15" s="52"/>
      <c r="M15" t="s">
        <v>28</v>
      </c>
      <c r="O15" s="42">
        <v>3753.32</v>
      </c>
      <c r="P15" t="s">
        <v>37</v>
      </c>
    </row>
    <row r="16" spans="1:17" x14ac:dyDescent="0.25">
      <c r="A16" s="24"/>
      <c r="B16" s="58" t="s">
        <v>34</v>
      </c>
      <c r="C16" s="58"/>
      <c r="D16" s="58"/>
      <c r="E16" s="33"/>
      <c r="F16" s="34"/>
      <c r="G16" s="34"/>
      <c r="H16" s="77"/>
      <c r="I16" s="78"/>
      <c r="J16" s="78"/>
      <c r="K16" s="79"/>
      <c r="M16" t="s">
        <v>31</v>
      </c>
      <c r="O16" s="44" t="s">
        <v>32</v>
      </c>
      <c r="P16" s="44" t="s">
        <v>33</v>
      </c>
      <c r="Q16" s="44" t="s">
        <v>38</v>
      </c>
    </row>
    <row r="17" spans="1:18" x14ac:dyDescent="0.25">
      <c r="A17" s="24"/>
      <c r="B17" s="59" t="s">
        <v>43</v>
      </c>
      <c r="C17" s="60"/>
      <c r="D17" s="60"/>
      <c r="E17" s="36">
        <v>0</v>
      </c>
      <c r="F17" s="37">
        <v>0</v>
      </c>
      <c r="G17" s="37">
        <f>SUM(E17:F17)</f>
        <v>0</v>
      </c>
      <c r="H17" s="80" t="s">
        <v>30</v>
      </c>
      <c r="I17" s="81"/>
      <c r="J17" s="81"/>
      <c r="K17" s="82"/>
      <c r="O17" s="42">
        <f>+O19-O18</f>
        <v>2940</v>
      </c>
      <c r="P17" s="42">
        <f>+P19-P18</f>
        <v>472.10909090909104</v>
      </c>
      <c r="Q17" s="43">
        <f>SUM(O17:P17)</f>
        <v>3412.1090909090908</v>
      </c>
      <c r="R17" t="s">
        <v>26</v>
      </c>
    </row>
    <row r="18" spans="1:18" x14ac:dyDescent="0.25">
      <c r="A18" s="24"/>
      <c r="B18" s="59" t="s">
        <v>46</v>
      </c>
      <c r="C18" s="60"/>
      <c r="D18" s="60"/>
      <c r="E18" s="36">
        <v>108.95</v>
      </c>
      <c r="F18" s="37">
        <f>E18*0.1</f>
        <v>10.895000000000001</v>
      </c>
      <c r="G18" s="37">
        <f>E18+F18</f>
        <v>119.845</v>
      </c>
      <c r="H18" s="80" t="s">
        <v>40</v>
      </c>
      <c r="I18" s="81"/>
      <c r="J18" s="81"/>
      <c r="K18" s="82"/>
      <c r="O18" s="45">
        <f>+O19/11</f>
        <v>294</v>
      </c>
      <c r="P18" s="45">
        <f>+P19/11</f>
        <v>47.210909090909105</v>
      </c>
      <c r="Q18" s="46">
        <f>SUM(O18:P18)</f>
        <v>341.21090909090913</v>
      </c>
      <c r="R18" t="s">
        <v>11</v>
      </c>
    </row>
    <row r="19" spans="1:18" x14ac:dyDescent="0.25">
      <c r="A19" s="24"/>
      <c r="B19" s="59"/>
      <c r="C19" s="60"/>
      <c r="D19" s="60"/>
      <c r="E19" s="36"/>
      <c r="F19" s="37"/>
      <c r="G19" s="37"/>
      <c r="H19" s="80"/>
      <c r="I19" s="81"/>
      <c r="J19" s="81"/>
      <c r="K19" s="82"/>
      <c r="O19" s="48">
        <f>+N13</f>
        <v>3234</v>
      </c>
      <c r="P19" s="48">
        <f>+O15-O19</f>
        <v>519.32000000000016</v>
      </c>
      <c r="Q19" s="48">
        <f>SUM(O19:P19)</f>
        <v>3753.32</v>
      </c>
      <c r="R19" t="s">
        <v>27</v>
      </c>
    </row>
    <row r="20" spans="1:18" x14ac:dyDescent="0.25">
      <c r="A20" s="24"/>
      <c r="B20" s="60" t="s">
        <v>44</v>
      </c>
      <c r="C20" s="60"/>
      <c r="D20" s="60"/>
      <c r="E20" s="36">
        <f>+G20-F20</f>
        <v>34121.090909090912</v>
      </c>
      <c r="F20" s="37">
        <f>+G20/11</f>
        <v>3412.1090909090913</v>
      </c>
      <c r="G20" s="37">
        <f>+Q19*10</f>
        <v>37533.200000000004</v>
      </c>
      <c r="H20" s="80" t="s">
        <v>45</v>
      </c>
      <c r="I20" s="81"/>
      <c r="J20" s="81"/>
      <c r="K20" s="82"/>
    </row>
    <row r="21" spans="1:18" x14ac:dyDescent="0.25">
      <c r="A21" s="24"/>
      <c r="B21" s="66" t="s">
        <v>35</v>
      </c>
      <c r="C21" s="67"/>
      <c r="D21" s="68"/>
      <c r="E21" s="39">
        <f>SUM(E17:E20)</f>
        <v>34230.040909090909</v>
      </c>
      <c r="F21" s="39">
        <f>SUM(F17:F20)</f>
        <v>3423.0040909090912</v>
      </c>
      <c r="G21" s="39">
        <f>SUM(G17:G20)</f>
        <v>37653.045000000006</v>
      </c>
      <c r="H21" s="52"/>
      <c r="I21" s="52"/>
      <c r="J21" s="52"/>
      <c r="K21" s="52"/>
    </row>
    <row r="22" spans="1:18" x14ac:dyDescent="0.25">
      <c r="A22" s="24"/>
      <c r="B22" s="57"/>
      <c r="C22" s="57"/>
      <c r="D22" s="57"/>
      <c r="E22" s="23"/>
      <c r="F22" s="22"/>
      <c r="G22" s="22"/>
      <c r="H22" s="52"/>
      <c r="I22" s="52"/>
      <c r="J22" s="52"/>
      <c r="K22" s="52"/>
    </row>
    <row r="23" spans="1:18" x14ac:dyDescent="0.25">
      <c r="A23" s="24"/>
      <c r="B23" s="57"/>
      <c r="C23" s="57"/>
      <c r="D23" s="57"/>
      <c r="E23" s="25"/>
      <c r="F23" s="22"/>
      <c r="G23" s="22"/>
      <c r="H23" s="52"/>
      <c r="I23" s="52"/>
      <c r="J23" s="52"/>
      <c r="K23" s="52"/>
    </row>
    <row r="24" spans="1:18" x14ac:dyDescent="0.25">
      <c r="A24" s="24"/>
      <c r="B24" s="57" t="s">
        <v>36</v>
      </c>
      <c r="C24" s="57"/>
      <c r="D24" s="57"/>
      <c r="E24" s="35"/>
      <c r="F24" s="22"/>
      <c r="G24" s="22"/>
      <c r="H24" s="52"/>
      <c r="I24" s="52"/>
      <c r="J24" s="52"/>
      <c r="K24" s="52"/>
    </row>
    <row r="25" spans="1:18" x14ac:dyDescent="0.25">
      <c r="A25" s="24"/>
      <c r="B25" s="56">
        <v>44068</v>
      </c>
      <c r="C25" s="57"/>
      <c r="D25" s="57"/>
      <c r="E25" s="40">
        <f t="shared" ref="E25:E36" si="0">+G25-F25</f>
        <v>5880</v>
      </c>
      <c r="F25" s="41">
        <f>+G25/11</f>
        <v>588</v>
      </c>
      <c r="G25" s="41">
        <v>6468</v>
      </c>
      <c r="H25" s="52" t="s">
        <v>50</v>
      </c>
      <c r="I25" s="52"/>
      <c r="J25" s="52"/>
      <c r="K25" s="52"/>
    </row>
    <row r="26" spans="1:18" x14ac:dyDescent="0.25">
      <c r="A26" s="24"/>
      <c r="B26" s="56">
        <v>44074</v>
      </c>
      <c r="C26" s="57"/>
      <c r="D26" s="57"/>
      <c r="E26" s="40">
        <f t="shared" si="0"/>
        <v>581.0545454545454</v>
      </c>
      <c r="F26" s="41">
        <f t="shared" ref="F26:F36" si="1">+G26/11</f>
        <v>58.105454545454542</v>
      </c>
      <c r="G26" s="41">
        <v>639.16</v>
      </c>
      <c r="H26" s="52" t="s">
        <v>48</v>
      </c>
      <c r="I26" s="52"/>
      <c r="J26" s="52"/>
      <c r="K26" s="52"/>
      <c r="O26" s="42"/>
    </row>
    <row r="27" spans="1:18" x14ac:dyDescent="0.25">
      <c r="A27" s="24"/>
      <c r="B27" s="56">
        <v>44103</v>
      </c>
      <c r="C27" s="57"/>
      <c r="D27" s="57"/>
      <c r="E27" s="40">
        <f t="shared" si="0"/>
        <v>472.10909090909092</v>
      </c>
      <c r="F27" s="41">
        <f t="shared" si="1"/>
        <v>47.210909090909098</v>
      </c>
      <c r="G27" s="41">
        <v>519.32000000000005</v>
      </c>
      <c r="H27" s="52" t="s">
        <v>47</v>
      </c>
      <c r="I27" s="52"/>
      <c r="J27" s="52"/>
      <c r="K27" s="52"/>
      <c r="O27" s="42"/>
    </row>
    <row r="28" spans="1:18" x14ac:dyDescent="0.25">
      <c r="A28" s="24"/>
      <c r="B28" s="56">
        <v>44124</v>
      </c>
      <c r="C28" s="57"/>
      <c r="D28" s="57"/>
      <c r="E28" s="40">
        <f t="shared" si="0"/>
        <v>3412.1090909090908</v>
      </c>
      <c r="F28" s="41">
        <f t="shared" si="1"/>
        <v>341.21090909090913</v>
      </c>
      <c r="G28" s="41">
        <v>3753.32</v>
      </c>
      <c r="H28" s="52" t="s">
        <v>49</v>
      </c>
      <c r="I28" s="52"/>
      <c r="J28" s="52"/>
      <c r="K28" s="52"/>
      <c r="O28" s="42"/>
    </row>
    <row r="29" spans="1:18" x14ac:dyDescent="0.25">
      <c r="A29" s="24"/>
      <c r="B29" s="56">
        <v>44165</v>
      </c>
      <c r="C29" s="57"/>
      <c r="D29" s="57"/>
      <c r="E29" s="40">
        <f t="shared" si="0"/>
        <v>3412.1090909090908</v>
      </c>
      <c r="F29" s="41">
        <f t="shared" si="1"/>
        <v>341.21090909090913</v>
      </c>
      <c r="G29" s="41">
        <v>3753.32</v>
      </c>
      <c r="H29" s="52" t="s">
        <v>51</v>
      </c>
      <c r="I29" s="52"/>
      <c r="J29" s="52"/>
      <c r="K29" s="52"/>
      <c r="O29" s="42"/>
    </row>
    <row r="30" spans="1:18" x14ac:dyDescent="0.25">
      <c r="A30" s="24"/>
      <c r="B30" s="56">
        <v>44187</v>
      </c>
      <c r="C30" s="57"/>
      <c r="D30" s="57"/>
      <c r="E30" s="40">
        <f t="shared" si="0"/>
        <v>3412.1090909090908</v>
      </c>
      <c r="F30" s="41">
        <f t="shared" si="1"/>
        <v>341.21090909090913</v>
      </c>
      <c r="G30" s="41">
        <v>3753.32</v>
      </c>
      <c r="H30" s="52" t="s">
        <v>52</v>
      </c>
      <c r="I30" s="52"/>
      <c r="J30" s="52"/>
      <c r="K30" s="52"/>
      <c r="O30" s="42"/>
    </row>
    <row r="31" spans="1:18" x14ac:dyDescent="0.25">
      <c r="A31" s="24"/>
      <c r="B31" s="56">
        <v>44223</v>
      </c>
      <c r="C31" s="57"/>
      <c r="D31" s="57"/>
      <c r="E31" s="40">
        <f t="shared" si="0"/>
        <v>3412.1090909090908</v>
      </c>
      <c r="F31" s="41">
        <f t="shared" si="1"/>
        <v>341.21090909090913</v>
      </c>
      <c r="G31" s="41">
        <v>3753.32</v>
      </c>
      <c r="H31" s="52" t="s">
        <v>53</v>
      </c>
      <c r="I31" s="52"/>
      <c r="J31" s="52"/>
      <c r="K31" s="52"/>
      <c r="O31" s="42"/>
    </row>
    <row r="32" spans="1:18" x14ac:dyDescent="0.25">
      <c r="A32" s="24"/>
      <c r="B32" s="56">
        <v>44250</v>
      </c>
      <c r="C32" s="57"/>
      <c r="D32" s="57"/>
      <c r="E32" s="40">
        <f t="shared" si="0"/>
        <v>3412.1090909090908</v>
      </c>
      <c r="F32" s="41">
        <f t="shared" si="1"/>
        <v>341.21090909090913</v>
      </c>
      <c r="G32" s="41">
        <v>3753.32</v>
      </c>
      <c r="H32" s="52" t="s">
        <v>54</v>
      </c>
      <c r="I32" s="52"/>
      <c r="J32" s="52"/>
      <c r="K32" s="52"/>
      <c r="O32" s="42"/>
    </row>
    <row r="33" spans="1:15" x14ac:dyDescent="0.25">
      <c r="A33" s="24"/>
      <c r="B33" s="56">
        <v>44278</v>
      </c>
      <c r="C33" s="57"/>
      <c r="D33" s="57"/>
      <c r="E33" s="40">
        <f t="shared" si="0"/>
        <v>3412.1090909090908</v>
      </c>
      <c r="F33" s="41">
        <f t="shared" si="1"/>
        <v>341.21090909090913</v>
      </c>
      <c r="G33" s="41">
        <v>3753.32</v>
      </c>
      <c r="H33" s="52" t="s">
        <v>55</v>
      </c>
      <c r="I33" s="52"/>
      <c r="J33" s="52"/>
      <c r="K33" s="52"/>
      <c r="O33" s="42"/>
    </row>
    <row r="34" spans="1:15" x14ac:dyDescent="0.25">
      <c r="A34" s="24"/>
      <c r="B34" s="56">
        <v>44314</v>
      </c>
      <c r="C34" s="57"/>
      <c r="D34" s="57"/>
      <c r="E34" s="40">
        <f t="shared" si="0"/>
        <v>3412.1090909090908</v>
      </c>
      <c r="F34" s="41">
        <f t="shared" si="1"/>
        <v>341.21090909090913</v>
      </c>
      <c r="G34" s="41">
        <v>3753.32</v>
      </c>
      <c r="H34" s="52" t="s">
        <v>56</v>
      </c>
      <c r="I34" s="52"/>
      <c r="J34" s="52"/>
      <c r="K34" s="52"/>
      <c r="O34" s="42"/>
    </row>
    <row r="35" spans="1:15" x14ac:dyDescent="0.25">
      <c r="A35" s="24"/>
      <c r="B35" s="56">
        <v>44341</v>
      </c>
      <c r="C35" s="57"/>
      <c r="D35" s="57"/>
      <c r="E35" s="40">
        <f t="shared" si="0"/>
        <v>3412.1090909090908</v>
      </c>
      <c r="F35" s="41">
        <f t="shared" si="1"/>
        <v>341.21090909090913</v>
      </c>
      <c r="G35" s="41">
        <v>3753.32</v>
      </c>
      <c r="H35" s="52" t="s">
        <v>57</v>
      </c>
      <c r="I35" s="52"/>
      <c r="J35" s="52"/>
      <c r="K35" s="52"/>
      <c r="O35" s="42"/>
    </row>
    <row r="36" spans="1:15" x14ac:dyDescent="0.25">
      <c r="A36" s="24"/>
      <c r="B36" s="56">
        <v>44369</v>
      </c>
      <c r="C36" s="57"/>
      <c r="D36" s="57"/>
      <c r="E36" s="40">
        <f t="shared" si="0"/>
        <v>3412.1090909090908</v>
      </c>
      <c r="F36" s="41">
        <f t="shared" si="1"/>
        <v>341.21090909090913</v>
      </c>
      <c r="G36" s="41">
        <v>3753.32</v>
      </c>
      <c r="H36" s="52" t="s">
        <v>58</v>
      </c>
      <c r="I36" s="52"/>
      <c r="J36" s="52"/>
      <c r="K36" s="52"/>
      <c r="O36" s="42"/>
    </row>
    <row r="37" spans="1:15" x14ac:dyDescent="0.25">
      <c r="A37" s="24"/>
      <c r="B37" s="93" t="s">
        <v>61</v>
      </c>
      <c r="C37" s="94"/>
      <c r="D37" s="94"/>
      <c r="E37" s="95">
        <f>SUM(E25:E36)</f>
        <v>37642.145454545462</v>
      </c>
      <c r="F37" s="49">
        <f>SUM(F25:F36)</f>
        <v>3764.2145454545443</v>
      </c>
      <c r="G37" s="49">
        <f>SUM(G25:G36)</f>
        <v>41406.36</v>
      </c>
      <c r="H37" s="52"/>
      <c r="I37" s="52"/>
      <c r="J37" s="52"/>
      <c r="K37" s="52"/>
      <c r="O37" s="42"/>
    </row>
    <row r="38" spans="1:15" x14ac:dyDescent="0.25">
      <c r="A38" s="24"/>
      <c r="B38" s="92"/>
      <c r="C38" s="61"/>
      <c r="D38" s="61"/>
      <c r="E38" s="40"/>
      <c r="F38" s="41"/>
      <c r="G38" s="41"/>
      <c r="H38" s="52"/>
      <c r="I38" s="52"/>
      <c r="J38" s="52"/>
      <c r="K38" s="52"/>
      <c r="O38" s="42"/>
    </row>
    <row r="39" spans="1:15" x14ac:dyDescent="0.25">
      <c r="A39" s="24"/>
      <c r="B39" s="56"/>
      <c r="C39" s="57"/>
      <c r="D39" s="57"/>
      <c r="E39" s="40"/>
      <c r="F39" s="41"/>
      <c r="G39" s="41"/>
      <c r="H39" s="52"/>
      <c r="I39" s="52"/>
      <c r="J39" s="52"/>
      <c r="K39" s="52"/>
      <c r="O39" s="42"/>
    </row>
    <row r="40" spans="1:15" x14ac:dyDescent="0.25">
      <c r="A40" s="24"/>
      <c r="B40" s="61" t="s">
        <v>39</v>
      </c>
      <c r="C40" s="61"/>
      <c r="D40" s="61"/>
      <c r="E40" s="39">
        <f>+E21-E37</f>
        <v>-3412.1045454545529</v>
      </c>
      <c r="F40" s="39">
        <f>+F21-F37</f>
        <v>-341.2104545454531</v>
      </c>
      <c r="G40" s="39">
        <f>+G21-G37</f>
        <v>-3753.3149999999951</v>
      </c>
      <c r="H40" s="52" t="s">
        <v>59</v>
      </c>
      <c r="I40" s="52"/>
      <c r="J40" s="52"/>
      <c r="K40" s="52"/>
    </row>
    <row r="41" spans="1:15" x14ac:dyDescent="0.25">
      <c r="A41" s="50"/>
      <c r="B41" s="57"/>
      <c r="C41" s="57"/>
      <c r="D41" s="57"/>
      <c r="E41" s="38"/>
      <c r="F41" s="38"/>
      <c r="G41" s="38"/>
      <c r="H41" s="52" t="s">
        <v>60</v>
      </c>
      <c r="I41" s="52"/>
      <c r="J41" s="52"/>
      <c r="K41" s="52"/>
    </row>
    <row r="42" spans="1:15" x14ac:dyDescent="0.25">
      <c r="A42" s="50"/>
      <c r="B42" s="60"/>
      <c r="C42" s="60"/>
      <c r="D42" s="60"/>
      <c r="E42" s="38"/>
      <c r="F42" s="38"/>
      <c r="G42" s="38"/>
      <c r="H42" s="52"/>
      <c r="I42" s="52"/>
      <c r="J42" s="52"/>
      <c r="K42" s="52"/>
    </row>
    <row r="43" spans="1:15" ht="15.75" thickBot="1" x14ac:dyDescent="0.3">
      <c r="A43" s="26"/>
      <c r="B43" s="51"/>
      <c r="C43" s="51"/>
      <c r="D43" s="51"/>
      <c r="E43" s="27"/>
      <c r="F43" s="28"/>
      <c r="G43" s="28"/>
      <c r="H43" s="53"/>
      <c r="I43" s="54"/>
      <c r="J43" s="54"/>
      <c r="K43" s="55"/>
    </row>
    <row r="44" spans="1:15" x14ac:dyDescent="0.25">
      <c r="E44" s="29"/>
    </row>
    <row r="45" spans="1:15" x14ac:dyDescent="0.25">
      <c r="E45" s="29"/>
    </row>
    <row r="46" spans="1:15" x14ac:dyDescent="0.25">
      <c r="E46" s="29"/>
    </row>
    <row r="47" spans="1:15" x14ac:dyDescent="0.25">
      <c r="E47" s="29"/>
    </row>
    <row r="48" spans="1:15" x14ac:dyDescent="0.25">
      <c r="E48" s="29"/>
    </row>
    <row r="49" spans="5:5" x14ac:dyDescent="0.25">
      <c r="E49" s="29"/>
    </row>
    <row r="50" spans="5:5" x14ac:dyDescent="0.25">
      <c r="E50" s="29"/>
    </row>
    <row r="51" spans="5:5" x14ac:dyDescent="0.25">
      <c r="E51" s="29"/>
    </row>
    <row r="52" spans="5:5" x14ac:dyDescent="0.25">
      <c r="E52" s="29"/>
    </row>
    <row r="53" spans="5:5" x14ac:dyDescent="0.25">
      <c r="E53" s="29"/>
    </row>
    <row r="54" spans="5:5" x14ac:dyDescent="0.25">
      <c r="E54" s="29"/>
    </row>
    <row r="55" spans="5:5" x14ac:dyDescent="0.25">
      <c r="E55" s="29"/>
    </row>
    <row r="56" spans="5:5" x14ac:dyDescent="0.25">
      <c r="E56" s="29"/>
    </row>
    <row r="57" spans="5:5" x14ac:dyDescent="0.25">
      <c r="E57" s="29"/>
    </row>
    <row r="58" spans="5:5" x14ac:dyDescent="0.25">
      <c r="E58" s="29"/>
    </row>
    <row r="59" spans="5:5" x14ac:dyDescent="0.25">
      <c r="E59" s="29"/>
    </row>
    <row r="60" spans="5:5" x14ac:dyDescent="0.25">
      <c r="E60" s="29"/>
    </row>
    <row r="61" spans="5:5" x14ac:dyDescent="0.25">
      <c r="E61" s="29"/>
    </row>
    <row r="62" spans="5:5" x14ac:dyDescent="0.25">
      <c r="E62" s="29"/>
    </row>
    <row r="63" spans="5:5" x14ac:dyDescent="0.25">
      <c r="E63" s="29"/>
    </row>
    <row r="64" spans="5:5" x14ac:dyDescent="0.25">
      <c r="E64" s="29"/>
    </row>
    <row r="65" spans="5:5" x14ac:dyDescent="0.25">
      <c r="E65" s="29"/>
    </row>
    <row r="66" spans="5:5" x14ac:dyDescent="0.25">
      <c r="E66" s="29"/>
    </row>
    <row r="67" spans="5:5" x14ac:dyDescent="0.25">
      <c r="E67" s="29"/>
    </row>
    <row r="68" spans="5:5" x14ac:dyDescent="0.25">
      <c r="E68" s="29"/>
    </row>
    <row r="69" spans="5:5" x14ac:dyDescent="0.25">
      <c r="E69" s="29"/>
    </row>
    <row r="70" spans="5:5" x14ac:dyDescent="0.25">
      <c r="E70" s="29"/>
    </row>
    <row r="71" spans="5:5" x14ac:dyDescent="0.25">
      <c r="E71" s="29"/>
    </row>
    <row r="72" spans="5:5" x14ac:dyDescent="0.25">
      <c r="E72" s="29"/>
    </row>
    <row r="73" spans="5:5" x14ac:dyDescent="0.25">
      <c r="E73" s="29"/>
    </row>
    <row r="74" spans="5:5" x14ac:dyDescent="0.25">
      <c r="E74" s="29"/>
    </row>
    <row r="75" spans="5:5" x14ac:dyDescent="0.25">
      <c r="E75" s="29"/>
    </row>
    <row r="76" spans="5:5" x14ac:dyDescent="0.25">
      <c r="E76" s="29"/>
    </row>
    <row r="77" spans="5:5" x14ac:dyDescent="0.25">
      <c r="E77" s="29"/>
    </row>
    <row r="78" spans="5:5" x14ac:dyDescent="0.25">
      <c r="E78" s="29"/>
    </row>
    <row r="79" spans="5:5" x14ac:dyDescent="0.25">
      <c r="E79" s="29"/>
    </row>
    <row r="80" spans="5:5" x14ac:dyDescent="0.25">
      <c r="E80" s="29"/>
    </row>
    <row r="81" spans="5:5" x14ac:dyDescent="0.25">
      <c r="E81" s="29"/>
    </row>
    <row r="82" spans="5:5" x14ac:dyDescent="0.25">
      <c r="E82" s="29"/>
    </row>
    <row r="83" spans="5:5" x14ac:dyDescent="0.25">
      <c r="E83" s="29"/>
    </row>
    <row r="84" spans="5:5" x14ac:dyDescent="0.25">
      <c r="E84" s="29"/>
    </row>
    <row r="85" spans="5:5" x14ac:dyDescent="0.25">
      <c r="E85" s="29"/>
    </row>
    <row r="86" spans="5:5" x14ac:dyDescent="0.25">
      <c r="E86" s="29"/>
    </row>
    <row r="87" spans="5:5" x14ac:dyDescent="0.25">
      <c r="E87" s="29"/>
    </row>
    <row r="88" spans="5:5" x14ac:dyDescent="0.25">
      <c r="E88" s="29"/>
    </row>
    <row r="89" spans="5:5" x14ac:dyDescent="0.25">
      <c r="E89" s="29"/>
    </row>
    <row r="90" spans="5:5" x14ac:dyDescent="0.25">
      <c r="E90" s="29"/>
    </row>
    <row r="91" spans="5:5" x14ac:dyDescent="0.25">
      <c r="E91" s="29"/>
    </row>
    <row r="92" spans="5:5" x14ac:dyDescent="0.25">
      <c r="E92" s="29"/>
    </row>
    <row r="93" spans="5:5" x14ac:dyDescent="0.25">
      <c r="E93" s="29"/>
    </row>
    <row r="94" spans="5:5" x14ac:dyDescent="0.25">
      <c r="E94" s="29"/>
    </row>
    <row r="95" spans="5:5" x14ac:dyDescent="0.25">
      <c r="E95" s="29"/>
    </row>
    <row r="96" spans="5:5" x14ac:dyDescent="0.25">
      <c r="E96" s="29"/>
    </row>
    <row r="97" spans="5:5" x14ac:dyDescent="0.25">
      <c r="E97" s="29"/>
    </row>
    <row r="98" spans="5:5" x14ac:dyDescent="0.25">
      <c r="E98" s="29"/>
    </row>
    <row r="99" spans="5:5" x14ac:dyDescent="0.25">
      <c r="E99" s="29"/>
    </row>
    <row r="100" spans="5:5" x14ac:dyDescent="0.25">
      <c r="E100" s="29"/>
    </row>
    <row r="101" spans="5:5" x14ac:dyDescent="0.25">
      <c r="E101" s="29"/>
    </row>
    <row r="102" spans="5:5" x14ac:dyDescent="0.25">
      <c r="E102" s="29"/>
    </row>
    <row r="103" spans="5:5" x14ac:dyDescent="0.25">
      <c r="E103" s="29"/>
    </row>
    <row r="104" spans="5:5" x14ac:dyDescent="0.25">
      <c r="E104" s="29"/>
    </row>
    <row r="105" spans="5:5" x14ac:dyDescent="0.25">
      <c r="E105" s="29"/>
    </row>
    <row r="106" spans="5:5" x14ac:dyDescent="0.25">
      <c r="E106" s="29"/>
    </row>
    <row r="107" spans="5:5" x14ac:dyDescent="0.25">
      <c r="E107" s="29"/>
    </row>
    <row r="108" spans="5:5" x14ac:dyDescent="0.25">
      <c r="E108" s="29"/>
    </row>
    <row r="109" spans="5:5" x14ac:dyDescent="0.25">
      <c r="E109" s="29"/>
    </row>
    <row r="110" spans="5:5" x14ac:dyDescent="0.25">
      <c r="E110" s="29"/>
    </row>
    <row r="111" spans="5:5" x14ac:dyDescent="0.25">
      <c r="E111" s="29"/>
    </row>
    <row r="112" spans="5:5" x14ac:dyDescent="0.25">
      <c r="E112" s="29"/>
    </row>
    <row r="113" spans="5:5" x14ac:dyDescent="0.25">
      <c r="E113" s="29"/>
    </row>
    <row r="114" spans="5:5" x14ac:dyDescent="0.25">
      <c r="E114" s="29"/>
    </row>
    <row r="115" spans="5:5" x14ac:dyDescent="0.25">
      <c r="E115" s="29"/>
    </row>
    <row r="116" spans="5:5" x14ac:dyDescent="0.25">
      <c r="E116" s="29"/>
    </row>
    <row r="117" spans="5:5" x14ac:dyDescent="0.25">
      <c r="E117" s="29"/>
    </row>
    <row r="118" spans="5:5" x14ac:dyDescent="0.25">
      <c r="E118" s="29"/>
    </row>
    <row r="119" spans="5:5" x14ac:dyDescent="0.25">
      <c r="E119" s="29"/>
    </row>
    <row r="120" spans="5:5" x14ac:dyDescent="0.25">
      <c r="E120" s="29"/>
    </row>
    <row r="121" spans="5:5" x14ac:dyDescent="0.25">
      <c r="E121" s="29"/>
    </row>
    <row r="122" spans="5:5" x14ac:dyDescent="0.25">
      <c r="E122" s="29"/>
    </row>
    <row r="123" spans="5:5" x14ac:dyDescent="0.25">
      <c r="E123" s="29"/>
    </row>
    <row r="124" spans="5:5" x14ac:dyDescent="0.25">
      <c r="E124" s="29"/>
    </row>
    <row r="125" spans="5:5" x14ac:dyDescent="0.25">
      <c r="E125" s="29"/>
    </row>
    <row r="126" spans="5:5" x14ac:dyDescent="0.25">
      <c r="E126" s="29"/>
    </row>
    <row r="127" spans="5:5" x14ac:dyDescent="0.25">
      <c r="E127" s="29"/>
    </row>
    <row r="128" spans="5:5" x14ac:dyDescent="0.25">
      <c r="E128" s="29"/>
    </row>
    <row r="129" spans="5:5" x14ac:dyDescent="0.25">
      <c r="E129" s="29"/>
    </row>
    <row r="130" spans="5:5" x14ac:dyDescent="0.25">
      <c r="E130" s="29"/>
    </row>
    <row r="131" spans="5:5" x14ac:dyDescent="0.25">
      <c r="E131" s="29"/>
    </row>
    <row r="132" spans="5:5" x14ac:dyDescent="0.25">
      <c r="E132" s="29"/>
    </row>
    <row r="133" spans="5:5" x14ac:dyDescent="0.25">
      <c r="E133" s="29"/>
    </row>
    <row r="134" spans="5:5" x14ac:dyDescent="0.25">
      <c r="E134" s="29"/>
    </row>
    <row r="135" spans="5:5" x14ac:dyDescent="0.25">
      <c r="E135" s="29"/>
    </row>
    <row r="136" spans="5:5" x14ac:dyDescent="0.25">
      <c r="E136" s="29"/>
    </row>
    <row r="137" spans="5:5" x14ac:dyDescent="0.25">
      <c r="E137" s="29"/>
    </row>
    <row r="138" spans="5:5" x14ac:dyDescent="0.25">
      <c r="E138" s="29"/>
    </row>
    <row r="139" spans="5:5" x14ac:dyDescent="0.25">
      <c r="E139" s="29"/>
    </row>
    <row r="140" spans="5:5" x14ac:dyDescent="0.25">
      <c r="E140" s="29"/>
    </row>
    <row r="141" spans="5:5" x14ac:dyDescent="0.25">
      <c r="E141" s="29"/>
    </row>
    <row r="142" spans="5:5" x14ac:dyDescent="0.25">
      <c r="E142" s="29"/>
    </row>
    <row r="143" spans="5:5" x14ac:dyDescent="0.25">
      <c r="E143" s="29"/>
    </row>
    <row r="144" spans="5:5" x14ac:dyDescent="0.25">
      <c r="E144" s="29"/>
    </row>
    <row r="145" spans="5:5" x14ac:dyDescent="0.25">
      <c r="E145" s="29"/>
    </row>
    <row r="146" spans="5:5" x14ac:dyDescent="0.25">
      <c r="E146" s="29"/>
    </row>
    <row r="147" spans="5:5" x14ac:dyDescent="0.25">
      <c r="E147" s="29"/>
    </row>
    <row r="148" spans="5:5" x14ac:dyDescent="0.25">
      <c r="E148" s="29"/>
    </row>
    <row r="149" spans="5:5" x14ac:dyDescent="0.25">
      <c r="E149" s="29"/>
    </row>
    <row r="150" spans="5:5" x14ac:dyDescent="0.25">
      <c r="E150" s="29"/>
    </row>
    <row r="151" spans="5:5" x14ac:dyDescent="0.25">
      <c r="E151" s="29"/>
    </row>
    <row r="152" spans="5:5" x14ac:dyDescent="0.25">
      <c r="E152" s="29"/>
    </row>
    <row r="153" spans="5:5" x14ac:dyDescent="0.25">
      <c r="E153" s="29"/>
    </row>
    <row r="154" spans="5:5" x14ac:dyDescent="0.25">
      <c r="E154" s="29"/>
    </row>
    <row r="155" spans="5:5" x14ac:dyDescent="0.25">
      <c r="E155" s="29"/>
    </row>
    <row r="156" spans="5:5" x14ac:dyDescent="0.25">
      <c r="E156" s="29"/>
    </row>
    <row r="157" spans="5:5" x14ac:dyDescent="0.25">
      <c r="E157" s="29"/>
    </row>
    <row r="158" spans="5:5" x14ac:dyDescent="0.25">
      <c r="E158" s="29"/>
    </row>
    <row r="159" spans="5:5" x14ac:dyDescent="0.25">
      <c r="E159" s="29"/>
    </row>
    <row r="160" spans="5:5" x14ac:dyDescent="0.25">
      <c r="E160" s="29"/>
    </row>
    <row r="161" spans="5:5" x14ac:dyDescent="0.25">
      <c r="E161" s="29"/>
    </row>
  </sheetData>
  <mergeCells count="74">
    <mergeCell ref="B41:D41"/>
    <mergeCell ref="B42:D42"/>
    <mergeCell ref="H41:K41"/>
    <mergeCell ref="H42:K42"/>
    <mergeCell ref="H19:K19"/>
    <mergeCell ref="B39:D39"/>
    <mergeCell ref="H39:K39"/>
    <mergeCell ref="B38:D38"/>
    <mergeCell ref="H38:K38"/>
    <mergeCell ref="B19:D19"/>
    <mergeCell ref="B26:D26"/>
    <mergeCell ref="H26:K26"/>
    <mergeCell ref="B27:D27"/>
    <mergeCell ref="H27:K27"/>
    <mergeCell ref="H23:K23"/>
    <mergeCell ref="H24:K24"/>
    <mergeCell ref="H31:K31"/>
    <mergeCell ref="B32:D32"/>
    <mergeCell ref="H32:K32"/>
    <mergeCell ref="B33:D33"/>
    <mergeCell ref="H33:K33"/>
    <mergeCell ref="B7:D7"/>
    <mergeCell ref="B8:D8"/>
    <mergeCell ref="H7:K7"/>
    <mergeCell ref="H8:K8"/>
    <mergeCell ref="H9:K9"/>
    <mergeCell ref="E11:K11"/>
    <mergeCell ref="E10:K10"/>
    <mergeCell ref="B14:D14"/>
    <mergeCell ref="B9:F9"/>
    <mergeCell ref="B18:D18"/>
    <mergeCell ref="B12:D12"/>
    <mergeCell ref="B10:D10"/>
    <mergeCell ref="B11:D11"/>
    <mergeCell ref="B13:D13"/>
    <mergeCell ref="H15:K15"/>
    <mergeCell ref="H16:K16"/>
    <mergeCell ref="H17:K17"/>
    <mergeCell ref="H18:K18"/>
    <mergeCell ref="E14:K14"/>
    <mergeCell ref="E13:K13"/>
    <mergeCell ref="E12:K12"/>
    <mergeCell ref="H25:K25"/>
    <mergeCell ref="B15:D15"/>
    <mergeCell ref="B16:D16"/>
    <mergeCell ref="B17:D17"/>
    <mergeCell ref="B40:D40"/>
    <mergeCell ref="B20:D20"/>
    <mergeCell ref="B25:D25"/>
    <mergeCell ref="B21:D21"/>
    <mergeCell ref="B22:D22"/>
    <mergeCell ref="B23:D23"/>
    <mergeCell ref="B24:D24"/>
    <mergeCell ref="H21:K21"/>
    <mergeCell ref="H22:K22"/>
    <mergeCell ref="H20:K20"/>
    <mergeCell ref="B37:D37"/>
    <mergeCell ref="H37:K37"/>
    <mergeCell ref="B43:D43"/>
    <mergeCell ref="H40:K40"/>
    <mergeCell ref="H43:K43"/>
    <mergeCell ref="B28:D28"/>
    <mergeCell ref="H28:K28"/>
    <mergeCell ref="B29:D29"/>
    <mergeCell ref="H29:K29"/>
    <mergeCell ref="B30:D30"/>
    <mergeCell ref="H30:K30"/>
    <mergeCell ref="B31:D31"/>
    <mergeCell ref="B34:D34"/>
    <mergeCell ref="H34:K34"/>
    <mergeCell ref="B35:D35"/>
    <mergeCell ref="H35:K35"/>
    <mergeCell ref="B36:D36"/>
    <mergeCell ref="H36:K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2018-08-15T04:33:00Z</dcterms:created>
  <dcterms:modified xsi:type="dcterms:W3CDTF">2021-07-08T05:46:06Z</dcterms:modified>
</cp:coreProperties>
</file>