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mpanyData\Client Folders\DANIEL STORCH SUPERANNUATION FUND\WORKPAPERS - THE DANIEL STORCH SUPERANNUATION FUND\2022\"/>
    </mc:Choice>
  </mc:AlternateContent>
  <xr:revisionPtr revIDLastSave="0" documentId="8_{A2E348B1-E831-4395-8422-C824BA5E4D3A}" xr6:coauthVersionLast="47" xr6:coauthVersionMax="47" xr10:uidLastSave="{00000000-0000-0000-0000-000000000000}"/>
  <bookViews>
    <workbookView xWindow="29625" yWindow="-120" windowWidth="28095" windowHeight="1644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I42" i="1" l="1"/>
  <c r="C13" i="1" l="1"/>
  <c r="C26" i="1"/>
  <c r="D23" i="1"/>
  <c r="D26" i="1" s="1"/>
  <c r="D40" i="1"/>
  <c r="C40" i="1"/>
  <c r="G40" i="1" s="1"/>
  <c r="I40" i="1" s="1"/>
  <c r="G32" i="1"/>
  <c r="I32" i="1" s="1"/>
  <c r="G30" i="1" l="1"/>
  <c r="I30" i="1" s="1"/>
  <c r="C17" i="1"/>
  <c r="D17" i="1"/>
  <c r="G26" i="1"/>
  <c r="I26" i="1" s="1"/>
  <c r="G17" i="1" l="1"/>
  <c r="G42" i="1" s="1"/>
  <c r="I17" i="1" l="1"/>
</calcChain>
</file>

<file path=xl/sharedStrings.xml><?xml version="1.0" encoding="utf-8"?>
<sst xmlns="http://schemas.openxmlformats.org/spreadsheetml/2006/main" count="26" uniqueCount="18">
  <si>
    <t>#</t>
  </si>
  <si>
    <t>Cost</t>
  </si>
  <si>
    <t>Artemis Resources</t>
  </si>
  <si>
    <t>reconstruction</t>
  </si>
  <si>
    <t>balance</t>
  </si>
  <si>
    <t>Silver Mines</t>
  </si>
  <si>
    <t>Value</t>
  </si>
  <si>
    <t>Journal</t>
  </si>
  <si>
    <t>Sold</t>
  </si>
  <si>
    <t>Ledger balance</t>
  </si>
  <si>
    <t>X0023282160</t>
  </si>
  <si>
    <t>PCODE 2026</t>
  </si>
  <si>
    <t>Fotescue</t>
  </si>
  <si>
    <t>X0083530120</t>
  </si>
  <si>
    <t>Blina Diamonds - Tenant Minerals</t>
  </si>
  <si>
    <t>Peak Resources</t>
  </si>
  <si>
    <t>before</t>
  </si>
  <si>
    <t>Consolidation 4 for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</si>
</sst>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tabSelected="1" topLeftCell="A8" workbookViewId="0">
      <selection activeCell="I43" sqref="I43"/>
    </sheetView>
  </sheetViews>
  <sheetFormatPr defaultRowHeight="15" x14ac:dyDescent="0.25"/>
  <cols>
    <col min="1" max="1" width="38" customWidth="1"/>
    <col min="2" max="2" width="10.7109375" bestFit="1" customWidth="1"/>
    <col min="4" max="4" width="10.28515625" style="2" bestFit="1" customWidth="1"/>
    <col min="6" max="6" width="10.7109375" bestFit="1" customWidth="1"/>
    <col min="8" max="8" width="10.7109375" bestFit="1" customWidth="1"/>
  </cols>
  <sheetData>
    <row r="1" spans="1:9" x14ac:dyDescent="0.25">
      <c r="A1" s="6" t="s">
        <v>10</v>
      </c>
    </row>
    <row r="2" spans="1:9" x14ac:dyDescent="0.25">
      <c r="A2" s="6" t="s">
        <v>11</v>
      </c>
    </row>
    <row r="3" spans="1:9" x14ac:dyDescent="0.25">
      <c r="A3" t="s">
        <v>13</v>
      </c>
    </row>
    <row r="4" spans="1:9" x14ac:dyDescent="0.25">
      <c r="A4">
        <v>2000</v>
      </c>
    </row>
    <row r="8" spans="1:9" x14ac:dyDescent="0.25">
      <c r="H8" t="s">
        <v>9</v>
      </c>
    </row>
    <row r="9" spans="1:9" x14ac:dyDescent="0.25">
      <c r="C9" t="s">
        <v>0</v>
      </c>
      <c r="D9" s="2" t="s">
        <v>1</v>
      </c>
      <c r="F9" s="1">
        <v>44742</v>
      </c>
      <c r="G9" t="s">
        <v>6</v>
      </c>
      <c r="H9" s="1" t="s">
        <v>16</v>
      </c>
      <c r="I9" t="s">
        <v>7</v>
      </c>
    </row>
    <row r="10" spans="1:9" x14ac:dyDescent="0.25">
      <c r="B10" s="1"/>
      <c r="F10" s="5"/>
    </row>
    <row r="11" spans="1:9" x14ac:dyDescent="0.25">
      <c r="A11" t="s">
        <v>14</v>
      </c>
      <c r="B11" s="1">
        <v>39640</v>
      </c>
      <c r="C11">
        <v>250000</v>
      </c>
      <c r="D11" s="2">
        <v>25275</v>
      </c>
      <c r="F11" s="5"/>
    </row>
    <row r="12" spans="1:9" x14ac:dyDescent="0.25">
      <c r="A12" t="s">
        <v>14</v>
      </c>
      <c r="B12" s="1">
        <v>40633</v>
      </c>
      <c r="C12">
        <v>750000</v>
      </c>
      <c r="D12" s="2">
        <v>15165</v>
      </c>
      <c r="F12" s="5"/>
    </row>
    <row r="13" spans="1:9" x14ac:dyDescent="0.25">
      <c r="A13" t="s">
        <v>3</v>
      </c>
      <c r="B13" s="1">
        <v>44285</v>
      </c>
      <c r="C13">
        <f>-980000</f>
        <v>-980000</v>
      </c>
      <c r="F13" s="5"/>
    </row>
    <row r="14" spans="1:9" x14ac:dyDescent="0.25">
      <c r="B14" s="1"/>
      <c r="F14" s="5"/>
    </row>
    <row r="15" spans="1:9" x14ac:dyDescent="0.25">
      <c r="B15" s="1"/>
      <c r="F15" s="5"/>
    </row>
    <row r="16" spans="1:9" ht="15.75" thickBot="1" x14ac:dyDescent="0.3">
      <c r="B16" s="1"/>
      <c r="F16" s="5"/>
    </row>
    <row r="17" spans="1:12" ht="15.75" thickBot="1" x14ac:dyDescent="0.3">
      <c r="B17" s="1"/>
      <c r="C17" s="3">
        <f t="shared" ref="C17:D17" si="0">SUM(C11:C16)</f>
        <v>20000</v>
      </c>
      <c r="D17" s="4">
        <f t="shared" si="0"/>
        <v>40440</v>
      </c>
      <c r="F17" s="5">
        <v>2.5999999999999999E-2</v>
      </c>
      <c r="G17">
        <f>C17*F17</f>
        <v>520</v>
      </c>
      <c r="H17">
        <v>460</v>
      </c>
      <c r="I17" s="2">
        <f>G17-H17</f>
        <v>60</v>
      </c>
    </row>
    <row r="18" spans="1:12" x14ac:dyDescent="0.25">
      <c r="B18" s="1"/>
      <c r="F18" s="5"/>
    </row>
    <row r="19" spans="1:12" x14ac:dyDescent="0.25">
      <c r="A19" t="s">
        <v>2</v>
      </c>
      <c r="B19" s="1">
        <v>40479</v>
      </c>
      <c r="C19">
        <v>200000</v>
      </c>
      <c r="D19" s="2">
        <v>15973.8</v>
      </c>
      <c r="F19" s="5"/>
    </row>
    <row r="20" spans="1:12" x14ac:dyDescent="0.25">
      <c r="A20" t="s">
        <v>2</v>
      </c>
      <c r="B20" s="1">
        <v>40633</v>
      </c>
      <c r="C20">
        <v>300000</v>
      </c>
      <c r="D20" s="2">
        <v>14558.4</v>
      </c>
      <c r="F20" s="5"/>
    </row>
    <row r="21" spans="1:12" x14ac:dyDescent="0.25">
      <c r="A21" t="s">
        <v>2</v>
      </c>
      <c r="B21" s="1">
        <v>40973</v>
      </c>
      <c r="C21">
        <v>500000</v>
      </c>
      <c r="D21" s="2">
        <v>15670.51</v>
      </c>
      <c r="F21" s="5"/>
    </row>
    <row r="22" spans="1:12" x14ac:dyDescent="0.25">
      <c r="A22" t="s">
        <v>3</v>
      </c>
      <c r="B22" s="1">
        <v>42772</v>
      </c>
      <c r="C22">
        <v>-950000</v>
      </c>
      <c r="F22" s="5"/>
    </row>
    <row r="23" spans="1:12" x14ac:dyDescent="0.25">
      <c r="A23" t="s">
        <v>8</v>
      </c>
      <c r="B23" s="1">
        <v>44235</v>
      </c>
      <c r="C23">
        <v>-25000</v>
      </c>
      <c r="D23" s="2">
        <f>-SUM(D19:D22)/2</f>
        <v>-23101.355</v>
      </c>
      <c r="F23" s="5"/>
      <c r="L23">
        <v>2223.5</v>
      </c>
    </row>
    <row r="24" spans="1:12" x14ac:dyDescent="0.25">
      <c r="B24" s="1"/>
      <c r="F24" s="5"/>
    </row>
    <row r="25" spans="1:12" ht="15.75" thickBot="1" x14ac:dyDescent="0.3">
      <c r="B25" s="1"/>
      <c r="F25" s="5"/>
    </row>
    <row r="26" spans="1:12" ht="15.75" thickBot="1" x14ac:dyDescent="0.3">
      <c r="A26" t="s">
        <v>4</v>
      </c>
      <c r="B26" s="1"/>
      <c r="C26" s="3">
        <f>SUM(C19:C25)</f>
        <v>25000</v>
      </c>
      <c r="D26" s="3">
        <f>SUM(D19:D25)</f>
        <v>23101.355</v>
      </c>
      <c r="F26" s="5">
        <v>2.7E-2</v>
      </c>
      <c r="G26">
        <f>C26*F26</f>
        <v>675</v>
      </c>
      <c r="H26">
        <v>1300</v>
      </c>
      <c r="I26" s="2">
        <f>G26-H26</f>
        <v>-625</v>
      </c>
    </row>
    <row r="27" spans="1:12" x14ac:dyDescent="0.25">
      <c r="B27" s="1"/>
      <c r="F27" s="5"/>
    </row>
    <row r="28" spans="1:12" x14ac:dyDescent="0.25">
      <c r="B28" s="1"/>
      <c r="F28" s="5"/>
      <c r="I28" s="2"/>
    </row>
    <row r="29" spans="1:12" x14ac:dyDescent="0.25">
      <c r="F29" s="5"/>
    </row>
    <row r="30" spans="1:12" x14ac:dyDescent="0.25">
      <c r="A30" t="s">
        <v>5</v>
      </c>
      <c r="B30" s="1">
        <v>42597</v>
      </c>
      <c r="C30">
        <v>250000</v>
      </c>
      <c r="D30" s="2">
        <v>67685.63</v>
      </c>
      <c r="F30" s="5">
        <v>0.13</v>
      </c>
      <c r="G30">
        <f>C30*F30</f>
        <v>32500</v>
      </c>
      <c r="H30">
        <v>62500</v>
      </c>
      <c r="I30" s="2">
        <f>G30-H30</f>
        <v>-30000</v>
      </c>
    </row>
    <row r="31" spans="1:12" x14ac:dyDescent="0.25">
      <c r="B31" s="1"/>
      <c r="F31" s="5"/>
      <c r="I31" s="2"/>
    </row>
    <row r="32" spans="1:12" x14ac:dyDescent="0.25">
      <c r="A32" t="s">
        <v>12</v>
      </c>
      <c r="B32" s="1">
        <v>43607</v>
      </c>
      <c r="C32">
        <v>3500</v>
      </c>
      <c r="D32" s="2">
        <v>32624.97</v>
      </c>
      <c r="F32" s="5">
        <v>17.53</v>
      </c>
      <c r="G32">
        <f>C32*F32</f>
        <v>61355.000000000007</v>
      </c>
      <c r="H32">
        <v>81690</v>
      </c>
      <c r="I32" s="2">
        <f>G32-H32</f>
        <v>-20334.999999999993</v>
      </c>
    </row>
    <row r="33" spans="1:9" x14ac:dyDescent="0.25">
      <c r="B33" s="1"/>
      <c r="F33" s="5"/>
      <c r="I33" s="2"/>
    </row>
    <row r="34" spans="1:9" x14ac:dyDescent="0.25">
      <c r="B34" s="1"/>
      <c r="F34" s="5"/>
      <c r="I34" s="2"/>
    </row>
    <row r="35" spans="1:9" x14ac:dyDescent="0.25">
      <c r="A35" t="s">
        <v>15</v>
      </c>
      <c r="B35" s="1">
        <v>44238</v>
      </c>
      <c r="C35">
        <v>200000</v>
      </c>
      <c r="D35" s="2">
        <v>21736.5</v>
      </c>
      <c r="F35" s="5"/>
    </row>
    <row r="36" spans="1:9" x14ac:dyDescent="0.25">
      <c r="A36" t="s">
        <v>15</v>
      </c>
      <c r="B36" s="1">
        <v>44242</v>
      </c>
      <c r="C36">
        <v>100000</v>
      </c>
      <c r="D36" s="2">
        <v>11121</v>
      </c>
      <c r="F36" s="5"/>
    </row>
    <row r="37" spans="1:9" x14ac:dyDescent="0.25">
      <c r="A37" t="s">
        <v>15</v>
      </c>
      <c r="B37" s="1">
        <v>44319</v>
      </c>
      <c r="C37">
        <v>200000</v>
      </c>
      <c r="D37" s="2">
        <v>18547.52</v>
      </c>
      <c r="F37" s="5"/>
    </row>
    <row r="38" spans="1:9" x14ac:dyDescent="0.25">
      <c r="A38" t="s">
        <v>17</v>
      </c>
      <c r="B38" s="1">
        <v>44540</v>
      </c>
      <c r="C38">
        <v>-450000</v>
      </c>
      <c r="D38" s="2">
        <v>0</v>
      </c>
      <c r="F38" s="5"/>
    </row>
    <row r="39" spans="1:9" ht="15.75" thickBot="1" x14ac:dyDescent="0.3">
      <c r="A39" t="s">
        <v>15</v>
      </c>
      <c r="B39" s="1"/>
      <c r="F39" s="5"/>
    </row>
    <row r="40" spans="1:9" ht="15.75" thickBot="1" x14ac:dyDescent="0.3">
      <c r="A40" t="s">
        <v>4</v>
      </c>
      <c r="B40" s="1"/>
      <c r="C40" s="3">
        <f t="shared" ref="C40:D40" si="1">SUM(C35:C39)</f>
        <v>50000</v>
      </c>
      <c r="D40" s="4">
        <f t="shared" si="1"/>
        <v>51405.020000000004</v>
      </c>
      <c r="F40" s="5">
        <v>0.29499999999999998</v>
      </c>
      <c r="G40">
        <f>C40*F40</f>
        <v>14750</v>
      </c>
      <c r="H40">
        <v>50000</v>
      </c>
      <c r="I40" s="2">
        <f>G40-H40</f>
        <v>-35250</v>
      </c>
    </row>
    <row r="42" spans="1:9" x14ac:dyDescent="0.25">
      <c r="G42">
        <f>SUM(G10:G41)</f>
        <v>109800</v>
      </c>
      <c r="I42">
        <f>SUM(I10:I41)</f>
        <v>-86150</v>
      </c>
    </row>
  </sheetData>
  <pageMargins left="0.7" right="0.7" top="0.75" bottom="0.75" header="0.3" footer="0.3"/>
  <pageSetup paperSize="9" orientation="portrait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cp:lastPrinted>2019-04-03T05:05:02Z</cp:lastPrinted>
  <dcterms:created xsi:type="dcterms:W3CDTF">2017-02-16T04:43:38Z</dcterms:created>
  <dcterms:modified xsi:type="dcterms:W3CDTF">2023-04-19T08:06:21Z</dcterms:modified>
</cp:coreProperties>
</file>