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827"/>
  <workbookPr defaultThemeVersion="124226"/>
  <mc:AlternateContent xmlns:mc="http://schemas.openxmlformats.org/markup-compatibility/2006">
    <mc:Choice Requires="x15">
      <x15ac:absPath xmlns:x15ac="http://schemas.microsoft.com/office/spreadsheetml/2010/11/ac" url="D:\Dropbox\KHAN Super DAB Financial\Superannuation\"/>
    </mc:Choice>
  </mc:AlternateContent>
  <xr:revisionPtr revIDLastSave="0" documentId="13_ncr:1_{E3F8CAD4-4E26-4A93-89B2-B08295E71C01}" xr6:coauthVersionLast="47" xr6:coauthVersionMax="47" xr10:uidLastSave="{00000000-0000-0000-0000-000000000000}"/>
  <bookViews>
    <workbookView xWindow="-120" yWindow="-120" windowWidth="24240" windowHeight="13290" xr2:uid="{00000000-000D-0000-FFFF-FFFF00000000}"/>
  </bookViews>
  <sheets>
    <sheet name="BBL (1)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612" i="1" l="1"/>
  <c r="I683" i="1"/>
  <c r="I674" i="1"/>
  <c r="I666" i="1"/>
  <c r="I658" i="1"/>
  <c r="I646" i="1"/>
  <c r="I638" i="1"/>
  <c r="I619" i="1"/>
  <c r="I627" i="1"/>
  <c r="H606" i="1"/>
  <c r="H607" i="1"/>
  <c r="H608" i="1"/>
  <c r="H609" i="1"/>
  <c r="H610" i="1"/>
  <c r="H611" i="1"/>
  <c r="H612" i="1"/>
  <c r="H613" i="1"/>
  <c r="H614" i="1"/>
  <c r="H615" i="1"/>
  <c r="H616" i="1"/>
  <c r="H617" i="1"/>
  <c r="H618" i="1"/>
  <c r="H619" i="1"/>
  <c r="H620" i="1"/>
  <c r="H621" i="1"/>
  <c r="H622" i="1"/>
  <c r="H623" i="1"/>
  <c r="H624" i="1"/>
  <c r="H625" i="1"/>
  <c r="H626" i="1"/>
  <c r="H627" i="1"/>
  <c r="H628" i="1"/>
  <c r="H629" i="1"/>
  <c r="H630" i="1"/>
  <c r="H631" i="1"/>
  <c r="H632" i="1"/>
  <c r="H633" i="1"/>
  <c r="H634" i="1"/>
  <c r="H635" i="1"/>
  <c r="H636" i="1"/>
  <c r="H637" i="1"/>
  <c r="H638" i="1"/>
  <c r="H639" i="1"/>
  <c r="H640" i="1"/>
  <c r="H641" i="1"/>
  <c r="H642" i="1"/>
  <c r="H643" i="1"/>
  <c r="H644" i="1"/>
  <c r="H645" i="1"/>
  <c r="H646" i="1"/>
  <c r="H647" i="1"/>
  <c r="H648" i="1"/>
  <c r="H649" i="1"/>
  <c r="H650" i="1"/>
  <c r="H651" i="1"/>
  <c r="H652" i="1"/>
  <c r="H653" i="1"/>
  <c r="H654" i="1"/>
  <c r="H655" i="1"/>
  <c r="H656" i="1"/>
  <c r="H657" i="1"/>
  <c r="H658" i="1"/>
  <c r="H659" i="1"/>
  <c r="H660" i="1"/>
  <c r="H661" i="1"/>
  <c r="H662" i="1"/>
  <c r="H663" i="1"/>
  <c r="H664" i="1"/>
  <c r="H665" i="1"/>
  <c r="H666" i="1"/>
  <c r="H667" i="1"/>
  <c r="H668" i="1"/>
  <c r="H669" i="1"/>
  <c r="H670" i="1"/>
  <c r="H671" i="1"/>
  <c r="H672" i="1"/>
  <c r="H673" i="1"/>
  <c r="H674" i="1"/>
  <c r="H675" i="1"/>
  <c r="H676" i="1"/>
  <c r="H677" i="1"/>
  <c r="H678" i="1"/>
  <c r="H679" i="1"/>
  <c r="H680" i="1"/>
  <c r="H681" i="1"/>
  <c r="H682" i="1"/>
  <c r="H683" i="1"/>
  <c r="H684" i="1"/>
  <c r="H685" i="1"/>
  <c r="H686" i="1"/>
  <c r="H687" i="1"/>
  <c r="H688" i="1"/>
  <c r="H689" i="1"/>
  <c r="H690" i="1"/>
  <c r="H605" i="1"/>
  <c r="C749" i="1"/>
  <c r="A514" i="1"/>
  <c r="A515" i="1" s="1"/>
  <c r="A516" i="1" s="1"/>
  <c r="A517" i="1" s="1"/>
  <c r="A518" i="1" s="1"/>
  <c r="A519" i="1" s="1"/>
  <c r="E376" i="1" l="1"/>
  <c r="E377" i="1" s="1"/>
  <c r="E378" i="1" s="1"/>
  <c r="E379" i="1" s="1"/>
  <c r="E380" i="1" s="1"/>
  <c r="E381" i="1" s="1"/>
  <c r="E382" i="1" s="1"/>
  <c r="E383" i="1" s="1"/>
  <c r="E384" i="1" s="1"/>
  <c r="E385" i="1" l="1"/>
  <c r="E386" i="1" s="1"/>
  <c r="E387" i="1" s="1"/>
  <c r="B749" i="1"/>
  <c r="D487" i="1"/>
  <c r="D480" i="1"/>
  <c r="D474" i="1"/>
  <c r="D469" i="1"/>
  <c r="D464" i="1"/>
  <c r="D457" i="1"/>
  <c r="E388" i="1" l="1"/>
  <c r="E389" i="1" s="1"/>
  <c r="D452" i="1"/>
  <c r="D445" i="1"/>
  <c r="D436" i="1"/>
  <c r="E390" i="1" l="1"/>
  <c r="E391" i="1" s="1"/>
  <c r="E392" i="1" s="1"/>
  <c r="E393" i="1" s="1"/>
  <c r="E394" i="1" s="1"/>
  <c r="D426" i="1"/>
  <c r="D420" i="1"/>
  <c r="D410" i="1" l="1"/>
  <c r="D404" i="1"/>
  <c r="D399" i="1"/>
  <c r="D392" i="1"/>
  <c r="B751" i="1" l="1"/>
  <c r="D2" i="1"/>
  <c r="B752" i="1"/>
  <c r="C752" i="1" s="1"/>
  <c r="C751" i="1" l="1"/>
  <c r="D444" i="1" l="1"/>
  <c r="E395" i="1" l="1"/>
  <c r="E396" i="1" l="1"/>
  <c r="E397" i="1" s="1"/>
  <c r="E398" i="1" s="1"/>
  <c r="E399" i="1" s="1"/>
  <c r="E400" i="1" s="1"/>
  <c r="E401" i="1" s="1"/>
  <c r="E402" i="1" s="1"/>
  <c r="E403" i="1" s="1"/>
  <c r="E404" i="1" s="1"/>
  <c r="E405" i="1" s="1"/>
  <c r="E406" i="1" s="1"/>
  <c r="E407" i="1" l="1"/>
  <c r="D279" i="1" l="1"/>
  <c r="D368" i="1" l="1"/>
  <c r="D376" i="1"/>
  <c r="D382" i="1" s="1"/>
  <c r="D387" i="1" s="1"/>
  <c r="D3" i="1" l="1"/>
  <c r="D4" i="1" s="1"/>
  <c r="D5" i="1" s="1"/>
  <c r="D6" i="1" s="1"/>
  <c r="D7" i="1" s="1"/>
  <c r="D8" i="1" s="1"/>
  <c r="D9" i="1" s="1"/>
  <c r="D10" i="1" s="1"/>
  <c r="D11" i="1" s="1"/>
  <c r="D12" i="1" s="1"/>
  <c r="D13" i="1" s="1"/>
  <c r="D14" i="1" s="1"/>
  <c r="D15" i="1" s="1"/>
  <c r="D16" i="1" s="1"/>
  <c r="D17" i="1" s="1"/>
  <c r="D18" i="1" s="1"/>
  <c r="D19" i="1" s="1"/>
  <c r="D20" i="1" s="1"/>
  <c r="D21" i="1" s="1"/>
  <c r="D22" i="1" s="1"/>
  <c r="D23" i="1" s="1"/>
  <c r="D24" i="1" s="1"/>
  <c r="D25" i="1" s="1"/>
  <c r="D26" i="1" s="1"/>
  <c r="D27" i="1" s="1"/>
  <c r="D28" i="1" s="1"/>
  <c r="D29" i="1" s="1"/>
  <c r="D30" i="1" s="1"/>
  <c r="D31" i="1" s="1"/>
  <c r="D32" i="1" s="1"/>
  <c r="D33" i="1" s="1"/>
  <c r="D34" i="1" s="1"/>
  <c r="D35" i="1" s="1"/>
  <c r="D36" i="1" s="1"/>
  <c r="D37" i="1" s="1"/>
  <c r="D38" i="1" s="1"/>
  <c r="D39" i="1" s="1"/>
  <c r="D40" i="1" s="1"/>
  <c r="D41" i="1" s="1"/>
  <c r="D42" i="1" s="1"/>
  <c r="D43" i="1" s="1"/>
  <c r="D44" i="1" s="1"/>
  <c r="D45" i="1" s="1"/>
  <c r="D46" i="1" s="1"/>
  <c r="D47" i="1" s="1"/>
  <c r="D48" i="1" s="1"/>
  <c r="D49" i="1" s="1"/>
  <c r="D50" i="1" s="1"/>
  <c r="D51" i="1" s="1"/>
  <c r="D52" i="1" s="1"/>
  <c r="D53" i="1" s="1"/>
  <c r="D54" i="1" s="1"/>
  <c r="D55" i="1" s="1"/>
  <c r="D56" i="1" s="1"/>
  <c r="D57" i="1" s="1"/>
  <c r="D58" i="1" s="1"/>
  <c r="D59" i="1" s="1"/>
  <c r="D60" i="1" s="1"/>
  <c r="D61" i="1" s="1"/>
  <c r="D62" i="1" s="1"/>
  <c r="D63" i="1" s="1"/>
  <c r="D64" i="1" s="1"/>
  <c r="D65" i="1" s="1"/>
  <c r="D66" i="1" s="1"/>
  <c r="D67" i="1" s="1"/>
  <c r="D68" i="1" s="1"/>
  <c r="D69" i="1" s="1"/>
  <c r="D70" i="1" s="1"/>
  <c r="D71" i="1" s="1"/>
  <c r="D72" i="1" s="1"/>
  <c r="D73" i="1" s="1"/>
  <c r="D74" i="1" s="1"/>
  <c r="D75" i="1" s="1"/>
  <c r="D76" i="1" s="1"/>
  <c r="D77" i="1" s="1"/>
  <c r="D78" i="1" s="1"/>
  <c r="D79" i="1" s="1"/>
  <c r="D80" i="1" s="1"/>
  <c r="D81" i="1" s="1"/>
  <c r="D82" i="1" s="1"/>
  <c r="D83" i="1" s="1"/>
  <c r="D84" i="1" s="1"/>
  <c r="D85" i="1" s="1"/>
  <c r="D86" i="1" s="1"/>
  <c r="D87" i="1" s="1"/>
  <c r="D88" i="1" s="1"/>
  <c r="D89" i="1" s="1"/>
  <c r="D90" i="1" s="1"/>
  <c r="D91" i="1" s="1"/>
  <c r="D92" i="1" s="1"/>
  <c r="D93" i="1" s="1"/>
  <c r="D94" i="1" s="1"/>
  <c r="D95" i="1" s="1"/>
  <c r="D96" i="1" s="1"/>
  <c r="D97" i="1" s="1"/>
  <c r="D98" i="1" s="1"/>
  <c r="D99" i="1" s="1"/>
  <c r="D100" i="1" s="1"/>
  <c r="D101" i="1" s="1"/>
  <c r="D102" i="1" s="1"/>
  <c r="D103" i="1" s="1"/>
  <c r="D104" i="1" s="1"/>
  <c r="D105" i="1" s="1"/>
  <c r="D106" i="1" s="1"/>
  <c r="D107" i="1" s="1"/>
  <c r="D108" i="1" s="1"/>
  <c r="D109" i="1" s="1"/>
  <c r="D110" i="1" s="1"/>
  <c r="D111" i="1" s="1"/>
  <c r="D112" i="1" s="1"/>
  <c r="D113" i="1" s="1"/>
  <c r="D114" i="1" s="1"/>
  <c r="D115" i="1" s="1"/>
  <c r="D116" i="1" s="1"/>
  <c r="D117" i="1" s="1"/>
  <c r="D118" i="1" s="1"/>
  <c r="D119" i="1" s="1"/>
  <c r="D120" i="1" s="1"/>
  <c r="D121" i="1" s="1"/>
  <c r="D122" i="1" s="1"/>
  <c r="D123" i="1" s="1"/>
  <c r="D124" i="1" s="1"/>
  <c r="D125" i="1" s="1"/>
  <c r="D126" i="1" s="1"/>
  <c r="D127" i="1" s="1"/>
  <c r="D128" i="1" s="1"/>
  <c r="D129" i="1" s="1"/>
  <c r="D130" i="1" s="1"/>
  <c r="D131" i="1" s="1"/>
  <c r="D132" i="1" s="1"/>
  <c r="D133" i="1" s="1"/>
  <c r="D134" i="1" s="1"/>
  <c r="D135" i="1" s="1"/>
  <c r="D136" i="1" s="1"/>
  <c r="D137" i="1" s="1"/>
  <c r="D138" i="1" s="1"/>
  <c r="D139" i="1" s="1"/>
  <c r="D140" i="1" s="1"/>
  <c r="D141" i="1" s="1"/>
  <c r="D142" i="1" s="1"/>
  <c r="D143" i="1" s="1"/>
  <c r="D144" i="1" s="1"/>
  <c r="D145" i="1" s="1"/>
  <c r="D146" i="1" s="1"/>
  <c r="D147" i="1" s="1"/>
  <c r="D148" i="1" s="1"/>
  <c r="D149" i="1" s="1"/>
  <c r="D150" i="1" s="1"/>
  <c r="D151" i="1" s="1"/>
  <c r="D152" i="1" s="1"/>
  <c r="D153" i="1" s="1"/>
  <c r="D154" i="1" s="1"/>
  <c r="D155" i="1" s="1"/>
  <c r="D156" i="1" s="1"/>
  <c r="D157" i="1" s="1"/>
  <c r="D158" i="1" s="1"/>
  <c r="D159" i="1" s="1"/>
  <c r="D160" i="1" s="1"/>
  <c r="D161" i="1" s="1"/>
  <c r="D162" i="1" s="1"/>
  <c r="D163" i="1" s="1"/>
  <c r="D164" i="1" s="1"/>
  <c r="D165" i="1" s="1"/>
  <c r="D166" i="1" s="1"/>
  <c r="D167" i="1" s="1"/>
  <c r="D168" i="1" s="1"/>
  <c r="D169" i="1" s="1"/>
  <c r="D170" i="1" s="1"/>
  <c r="D171" i="1" s="1"/>
  <c r="D172" i="1" s="1"/>
  <c r="D173" i="1" s="1"/>
  <c r="D174" i="1" s="1"/>
  <c r="D175" i="1" s="1"/>
  <c r="D176" i="1" s="1"/>
  <c r="D177" i="1" s="1"/>
  <c r="D178" i="1" s="1"/>
  <c r="D179" i="1" s="1"/>
  <c r="D180" i="1" s="1"/>
  <c r="D181" i="1" s="1"/>
  <c r="D182" i="1" s="1"/>
  <c r="D183" i="1" s="1"/>
  <c r="D184" i="1" s="1"/>
  <c r="D185" i="1" s="1"/>
  <c r="D186" i="1" s="1"/>
  <c r="D187" i="1" s="1"/>
  <c r="D188" i="1" s="1"/>
  <c r="D189" i="1" s="1"/>
  <c r="D190" i="1" s="1"/>
  <c r="D191" i="1" s="1"/>
  <c r="D192" i="1" s="1"/>
  <c r="D193" i="1" s="1"/>
  <c r="D194" i="1" s="1"/>
  <c r="D195" i="1" s="1"/>
  <c r="D196" i="1" s="1"/>
  <c r="D197" i="1" s="1"/>
  <c r="D198" i="1" s="1"/>
  <c r="D199" i="1" s="1"/>
  <c r="D200" i="1" s="1"/>
  <c r="D201" i="1" s="1"/>
  <c r="D202" i="1" s="1"/>
  <c r="D203" i="1" s="1"/>
  <c r="D204" i="1" s="1"/>
  <c r="D205" i="1" s="1"/>
  <c r="D206" i="1" s="1"/>
  <c r="D207" i="1" s="1"/>
  <c r="D208" i="1" s="1"/>
  <c r="D209" i="1" s="1"/>
  <c r="D210" i="1" s="1"/>
  <c r="D211" i="1" s="1"/>
  <c r="D212" i="1" s="1"/>
  <c r="D213" i="1" s="1"/>
  <c r="D214" i="1" s="1"/>
  <c r="D215" i="1" s="1"/>
  <c r="D216" i="1" s="1"/>
  <c r="D217" i="1" s="1"/>
  <c r="D218" i="1" s="1"/>
  <c r="D219" i="1" s="1"/>
  <c r="D220" i="1" s="1"/>
  <c r="D221" i="1" s="1"/>
  <c r="D222" i="1" s="1"/>
  <c r="D223" i="1" s="1"/>
  <c r="D224" i="1" s="1"/>
  <c r="D225" i="1" s="1"/>
  <c r="D226" i="1" s="1"/>
  <c r="D227" i="1" s="1"/>
  <c r="D228" i="1" s="1"/>
  <c r="D229" i="1" s="1"/>
  <c r="D230" i="1" s="1"/>
  <c r="D231" i="1" s="1"/>
  <c r="D232" i="1" s="1"/>
  <c r="D233" i="1" s="1"/>
  <c r="D234" i="1" s="1"/>
  <c r="D235" i="1" s="1"/>
  <c r="D236" i="1" s="1"/>
  <c r="D237" i="1" s="1"/>
  <c r="D238" i="1" s="1"/>
  <c r="D239" i="1" s="1"/>
  <c r="D240" i="1" s="1"/>
  <c r="D241" i="1" s="1"/>
  <c r="D242" i="1" s="1"/>
  <c r="D243" i="1" s="1"/>
  <c r="D244" i="1" s="1"/>
  <c r="D245" i="1" s="1"/>
  <c r="D246" i="1" s="1"/>
  <c r="D247" i="1" s="1"/>
  <c r="D248" i="1" s="1"/>
  <c r="D249" i="1" s="1"/>
  <c r="D250" i="1" s="1"/>
  <c r="D251" i="1" s="1"/>
  <c r="D252" i="1" s="1"/>
  <c r="D253" i="1" s="1"/>
  <c r="D254" i="1" s="1"/>
  <c r="D255" i="1" s="1"/>
  <c r="D256" i="1" s="1"/>
  <c r="D257" i="1" s="1"/>
  <c r="D258" i="1" s="1"/>
  <c r="D259" i="1" s="1"/>
  <c r="D260" i="1" s="1"/>
  <c r="D261" i="1" s="1"/>
  <c r="D262" i="1" s="1"/>
  <c r="D263" i="1" s="1"/>
  <c r="D264" i="1" s="1"/>
  <c r="D274" i="1"/>
  <c r="D275" i="1" s="1"/>
  <c r="D276" i="1" s="1"/>
  <c r="D283" i="1"/>
  <c r="D284" i="1" s="1"/>
  <c r="D285" i="1" s="1"/>
  <c r="D333" i="1"/>
  <c r="D334" i="1" s="1"/>
  <c r="D291" i="1"/>
  <c r="D292" i="1" s="1"/>
  <c r="D293" i="1" s="1"/>
  <c r="D298" i="1" s="1"/>
  <c r="D304" i="1" s="1"/>
  <c r="D309" i="1" s="1"/>
  <c r="D314" i="1" s="1"/>
  <c r="D321" i="1" s="1"/>
  <c r="D326" i="1" s="1"/>
  <c r="D337" i="1" s="1"/>
  <c r="D342" i="1" s="1"/>
  <c r="D348" i="1" s="1"/>
  <c r="D353" i="1" s="1"/>
  <c r="D362" i="1" s="1"/>
  <c r="E408" i="1"/>
  <c r="E409" i="1" s="1"/>
  <c r="E410" i="1" s="1"/>
  <c r="E411" i="1" s="1"/>
  <c r="E412" i="1" s="1"/>
  <c r="E413" i="1" s="1"/>
  <c r="E414" i="1" s="1"/>
  <c r="E415" i="1" s="1"/>
  <c r="E416" i="1" s="1"/>
  <c r="E417" i="1" s="1"/>
  <c r="E418" i="1" s="1"/>
  <c r="E419" i="1" s="1"/>
  <c r="E420" i="1" s="1"/>
  <c r="E421" i="1" s="1"/>
  <c r="E422" i="1" s="1"/>
  <c r="E423" i="1" s="1"/>
  <c r="E424" i="1" s="1"/>
  <c r="E425" i="1" s="1"/>
  <c r="E426" i="1" s="1"/>
  <c r="E427" i="1" s="1"/>
  <c r="E428" i="1" s="1"/>
  <c r="E429" i="1" s="1"/>
  <c r="E430" i="1" s="1"/>
  <c r="E431" i="1" s="1"/>
  <c r="E432" i="1" s="1"/>
  <c r="E433" i="1" s="1"/>
  <c r="E434" i="1" s="1"/>
  <c r="E435" i="1" s="1"/>
  <c r="E436" i="1" s="1"/>
  <c r="E437" i="1" s="1"/>
  <c r="E438" i="1" s="1"/>
  <c r="E439" i="1" s="1"/>
  <c r="E440" i="1" s="1"/>
  <c r="E441" i="1" s="1"/>
  <c r="E442" i="1" s="1"/>
  <c r="E443" i="1" s="1"/>
  <c r="E444" i="1" s="1"/>
  <c r="E445" i="1" s="1"/>
  <c r="E446" i="1" s="1"/>
  <c r="E447" i="1" s="1"/>
  <c r="E448" i="1" s="1"/>
  <c r="E449" i="1" s="1"/>
  <c r="E450" i="1" s="1"/>
  <c r="E451" i="1" s="1"/>
  <c r="E452" i="1" s="1"/>
  <c r="E453" i="1" s="1"/>
  <c r="E454" i="1" s="1"/>
  <c r="E455" i="1" s="1"/>
  <c r="E456" i="1" s="1"/>
  <c r="E457" i="1" s="1"/>
  <c r="E458" i="1" s="1"/>
  <c r="E459" i="1" s="1"/>
  <c r="E460" i="1" s="1"/>
  <c r="E461" i="1" s="1"/>
  <c r="E462" i="1" s="1"/>
  <c r="E463" i="1" s="1"/>
  <c r="E464" i="1" s="1"/>
  <c r="E465" i="1" s="1"/>
  <c r="E466" i="1" s="1"/>
  <c r="E467" i="1" s="1"/>
  <c r="E468" i="1" s="1"/>
  <c r="E469" i="1" s="1"/>
  <c r="E470" i="1" s="1"/>
  <c r="E471" i="1" s="1"/>
  <c r="E472" i="1" s="1"/>
  <c r="E473" i="1" s="1"/>
  <c r="E474" i="1" s="1"/>
  <c r="E475" i="1" s="1"/>
  <c r="E476" i="1" s="1"/>
  <c r="E477" i="1" s="1"/>
  <c r="E478" i="1" s="1"/>
  <c r="E479" i="1" s="1"/>
  <c r="E480" i="1" s="1"/>
  <c r="E481" i="1" s="1"/>
  <c r="E482" i="1" s="1"/>
  <c r="E483" i="1" s="1"/>
  <c r="E484" i="1" s="1"/>
  <c r="E485" i="1" s="1"/>
  <c r="E486" i="1" s="1"/>
  <c r="E487" i="1" s="1"/>
  <c r="E488" i="1" s="1"/>
  <c r="E489" i="1" s="1"/>
  <c r="E490" i="1" s="1"/>
  <c r="E491" i="1" s="1"/>
  <c r="E492" i="1" s="1"/>
  <c r="E493" i="1" s="1"/>
  <c r="E494" i="1" s="1"/>
  <c r="E495" i="1" s="1"/>
  <c r="E496" i="1" s="1"/>
  <c r="E497" i="1" s="1"/>
  <c r="E498" i="1" s="1"/>
  <c r="E499" i="1" s="1"/>
  <c r="E500" i="1" s="1"/>
  <c r="E501" i="1" s="1"/>
  <c r="E502" i="1" s="1"/>
  <c r="E503" i="1" s="1"/>
  <c r="E504" i="1" l="1"/>
  <c r="E505" i="1" s="1"/>
  <c r="E506" i="1" s="1"/>
  <c r="E507" i="1" s="1"/>
  <c r="E508" i="1" s="1"/>
  <c r="E509" i="1" s="1"/>
  <c r="E510" i="1" s="1"/>
  <c r="E511" i="1" s="1"/>
  <c r="E512" i="1" s="1"/>
  <c r="E513" i="1" s="1"/>
  <c r="E514" i="1" s="1"/>
  <c r="E515" i="1" s="1"/>
  <c r="E516" i="1" s="1"/>
  <c r="E517" i="1" s="1"/>
  <c r="E518" i="1" s="1"/>
  <c r="E519" i="1" s="1"/>
  <c r="E520" i="1" s="1"/>
  <c r="E521" i="1" s="1"/>
  <c r="E522" i="1" s="1"/>
  <c r="E523" i="1" s="1"/>
  <c r="E524" i="1" s="1"/>
  <c r="E525" i="1" s="1"/>
  <c r="E526" i="1" s="1"/>
  <c r="E527" i="1" s="1"/>
  <c r="E528" i="1" s="1"/>
  <c r="E529" i="1" s="1"/>
  <c r="E530" i="1" s="1"/>
  <c r="E531" i="1" s="1"/>
  <c r="E532" i="1" s="1"/>
  <c r="E533" i="1" s="1"/>
  <c r="E534" i="1" s="1"/>
  <c r="E535" i="1" s="1"/>
  <c r="E536" i="1" s="1"/>
  <c r="E537" i="1" s="1"/>
  <c r="E538" i="1" s="1"/>
  <c r="E539" i="1" s="1"/>
  <c r="E540" i="1" s="1"/>
  <c r="E541" i="1" s="1"/>
  <c r="E542" i="1" s="1"/>
  <c r="E543" i="1" s="1"/>
  <c r="E544" i="1" s="1"/>
  <c r="E545" i="1" s="1"/>
  <c r="E546" i="1" s="1"/>
  <c r="E547" i="1" s="1"/>
  <c r="E548" i="1" s="1"/>
  <c r="E549" i="1" s="1"/>
  <c r="E550" i="1" s="1"/>
  <c r="E551" i="1" s="1"/>
  <c r="E552" i="1" s="1"/>
  <c r="E553" i="1" s="1"/>
  <c r="E554" i="1" s="1"/>
  <c r="E555" i="1" s="1"/>
  <c r="E556" i="1" s="1"/>
  <c r="E557" i="1" s="1"/>
  <c r="E558" i="1" s="1"/>
  <c r="E559" i="1" s="1"/>
  <c r="E560" i="1" s="1"/>
  <c r="E561" i="1" s="1"/>
  <c r="E562" i="1" s="1"/>
  <c r="E563" i="1" s="1"/>
  <c r="E564" i="1" s="1"/>
  <c r="E565" i="1" s="1"/>
  <c r="E566" i="1" s="1"/>
  <c r="E567" i="1" s="1"/>
  <c r="E568" i="1" s="1"/>
  <c r="E569" i="1" s="1"/>
  <c r="E570" i="1" s="1"/>
  <c r="E571" i="1" s="1"/>
  <c r="E572" i="1" s="1"/>
  <c r="E573" i="1" s="1"/>
  <c r="E574" i="1" s="1"/>
  <c r="E575" i="1" s="1"/>
  <c r="E576" i="1" s="1"/>
  <c r="E577" i="1" s="1"/>
  <c r="E578" i="1" s="1"/>
  <c r="E579" i="1" s="1"/>
  <c r="E580" i="1" s="1"/>
  <c r="E581" i="1" s="1"/>
  <c r="E582" i="1" s="1"/>
  <c r="E583" i="1" s="1"/>
  <c r="E584" i="1" s="1"/>
  <c r="E585" i="1" s="1"/>
  <c r="E586" i="1" s="1"/>
  <c r="E587" i="1" s="1"/>
  <c r="E588" i="1" s="1"/>
  <c r="E589" i="1" s="1"/>
  <c r="E590" i="1" s="1"/>
  <c r="E591" i="1" s="1"/>
  <c r="E592" i="1" s="1"/>
  <c r="E593" i="1" s="1"/>
  <c r="E594" i="1" s="1"/>
  <c r="E595" i="1" s="1"/>
  <c r="E596" i="1" s="1"/>
  <c r="E597" i="1" s="1"/>
  <c r="E598" i="1" s="1"/>
  <c r="E599" i="1" s="1"/>
  <c r="E600" i="1" s="1"/>
  <c r="E601" i="1" s="1"/>
  <c r="E602" i="1" s="1"/>
  <c r="E603" i="1" s="1"/>
  <c r="E604" i="1" s="1"/>
  <c r="E605" i="1" s="1"/>
  <c r="E606" i="1" s="1"/>
  <c r="E607" i="1" s="1"/>
  <c r="E608" i="1" s="1"/>
  <c r="E609" i="1" s="1"/>
  <c r="E610" i="1" s="1"/>
  <c r="E611" i="1" s="1"/>
  <c r="E612" i="1" s="1"/>
  <c r="E613" i="1" s="1"/>
  <c r="E614" i="1" s="1"/>
  <c r="E615" i="1" s="1"/>
  <c r="E616" i="1" s="1"/>
  <c r="E617" i="1" s="1"/>
  <c r="E618" i="1" s="1"/>
  <c r="E619" i="1" s="1"/>
  <c r="E620" i="1" s="1"/>
  <c r="E621" i="1" s="1"/>
  <c r="E622" i="1" s="1"/>
  <c r="E623" i="1" s="1"/>
  <c r="E624" i="1" s="1"/>
  <c r="E625" i="1" s="1"/>
  <c r="E626" i="1" s="1"/>
  <c r="E627" i="1" s="1"/>
  <c r="E628" i="1" s="1"/>
  <c r="E629" i="1" s="1"/>
  <c r="E630" i="1" s="1"/>
  <c r="E631" i="1" s="1"/>
  <c r="E632" i="1" s="1"/>
  <c r="E633" i="1" l="1"/>
  <c r="E634" i="1" s="1"/>
  <c r="E635" i="1" s="1"/>
  <c r="E636" i="1" s="1"/>
  <c r="E637" i="1" s="1"/>
  <c r="E638" i="1" s="1"/>
  <c r="E639" i="1" s="1"/>
  <c r="E640" i="1" s="1"/>
  <c r="E641" i="1" l="1"/>
  <c r="E642" i="1" s="1"/>
  <c r="E643" i="1" s="1"/>
  <c r="E644" i="1" s="1"/>
  <c r="E645" i="1" s="1"/>
  <c r="E646" i="1" s="1"/>
  <c r="E647" i="1" s="1"/>
  <c r="E648" i="1" s="1"/>
  <c r="E649" i="1" s="1"/>
  <c r="E650" i="1" s="1"/>
  <c r="E651" i="1" s="1"/>
  <c r="E652" i="1" s="1"/>
  <c r="E653" i="1" s="1"/>
  <c r="E654" i="1" s="1"/>
  <c r="E655" i="1" s="1"/>
  <c r="E656" i="1" s="1"/>
  <c r="E657" i="1" s="1"/>
  <c r="E658" i="1" s="1"/>
  <c r="E659" i="1" s="1"/>
  <c r="E660" i="1" s="1"/>
  <c r="E661" i="1" s="1"/>
  <c r="E662" i="1" s="1"/>
  <c r="E663" i="1" s="1"/>
  <c r="E664" i="1" s="1"/>
  <c r="E665" i="1" s="1"/>
  <c r="E666" i="1" s="1"/>
  <c r="E667" i="1" s="1"/>
  <c r="E668" i="1" s="1"/>
  <c r="E669" i="1" s="1"/>
  <c r="E670" i="1" s="1"/>
  <c r="E671" i="1" s="1"/>
  <c r="E672" i="1" s="1"/>
  <c r="E673" i="1" s="1"/>
  <c r="E674" i="1" s="1"/>
  <c r="E675" i="1" s="1"/>
  <c r="E676" i="1" s="1"/>
  <c r="E677" i="1" s="1"/>
  <c r="E678" i="1" s="1"/>
  <c r="E679" i="1" s="1"/>
  <c r="E680" i="1" s="1"/>
  <c r="E681" i="1" s="1"/>
  <c r="E682" i="1" s="1"/>
  <c r="E683" i="1" s="1"/>
  <c r="E684" i="1" s="1"/>
  <c r="E685" i="1" s="1"/>
  <c r="E686" i="1" s="1"/>
  <c r="E687" i="1" s="1"/>
  <c r="E688" i="1" s="1"/>
  <c r="E689" i="1" s="1"/>
  <c r="E690" i="1" s="1"/>
  <c r="E691" i="1" s="1"/>
  <c r="E692" i="1" s="1"/>
  <c r="E693" i="1" s="1"/>
  <c r="E694" i="1" s="1"/>
  <c r="E695" i="1" s="1"/>
  <c r="E696" i="1" s="1"/>
  <c r="E697" i="1" s="1"/>
  <c r="E698" i="1" s="1"/>
  <c r="E699" i="1" s="1"/>
  <c r="E700" i="1" s="1"/>
  <c r="E701" i="1" s="1"/>
  <c r="E702" i="1" s="1"/>
  <c r="E703" i="1" s="1"/>
  <c r="E704" i="1" s="1"/>
  <c r="E705" i="1" s="1"/>
  <c r="E706" i="1" s="1"/>
  <c r="E707" i="1" s="1"/>
  <c r="E708" i="1" s="1"/>
  <c r="E709" i="1" s="1"/>
  <c r="E710" i="1" s="1"/>
  <c r="E711" i="1" s="1"/>
  <c r="E712" i="1" s="1"/>
  <c r="E713" i="1" s="1"/>
  <c r="E714" i="1" s="1"/>
  <c r="E715" i="1" s="1"/>
  <c r="E716" i="1" s="1"/>
  <c r="E717" i="1" s="1"/>
  <c r="E718" i="1" s="1"/>
  <c r="E719" i="1" s="1"/>
  <c r="E720" i="1" s="1"/>
  <c r="E721" i="1" s="1"/>
  <c r="E722" i="1" s="1"/>
  <c r="E723" i="1" s="1"/>
  <c r="E724" i="1" s="1"/>
  <c r="E725" i="1" s="1"/>
  <c r="E726" i="1" s="1"/>
  <c r="E727" i="1" s="1"/>
  <c r="E728" i="1" s="1"/>
  <c r="E729" i="1" s="1"/>
  <c r="E730" i="1" s="1"/>
  <c r="E731" i="1" s="1"/>
  <c r="E732" i="1" s="1"/>
  <c r="E733" i="1" s="1"/>
  <c r="E734" i="1" s="1"/>
  <c r="E735" i="1" s="1"/>
  <c r="E736" i="1" s="1"/>
  <c r="E737" i="1" s="1"/>
  <c r="E738" i="1" s="1"/>
  <c r="E739" i="1" s="1"/>
  <c r="E740" i="1" s="1"/>
  <c r="E741" i="1" s="1"/>
  <c r="E742" i="1" s="1"/>
  <c r="E743" i="1" s="1"/>
  <c r="E744" i="1" s="1"/>
  <c r="E745" i="1" s="1"/>
  <c r="E746" i="1" s="1"/>
  <c r="E747" i="1" s="1"/>
  <c r="E748" i="1" s="1"/>
</calcChain>
</file>

<file path=xl/sharedStrings.xml><?xml version="1.0" encoding="utf-8"?>
<sst xmlns="http://schemas.openxmlformats.org/spreadsheetml/2006/main" count="1336" uniqueCount="189">
  <si>
    <t>Date</t>
  </si>
  <si>
    <t>DR</t>
  </si>
  <si>
    <t>CR</t>
  </si>
  <si>
    <t>Description</t>
  </si>
  <si>
    <t>HRIS - Sobia Khan</t>
  </si>
  <si>
    <t>Interest Income</t>
  </si>
  <si>
    <t>Cash Deposit to cover Macquarie Life Fee</t>
  </si>
  <si>
    <t>Cash Deposit to cover Overdrawn Fee</t>
  </si>
  <si>
    <t>Deposit - Media Super Rollover - Waseem Khan</t>
  </si>
  <si>
    <t>Deposit - CFS Rollover - Waseem Khan</t>
  </si>
  <si>
    <t>Deposit - First State Super - Sobia Khan</t>
  </si>
  <si>
    <t>Glentier Pty Ltd - Waseem Khan Week Ending 15/07/2012</t>
  </si>
  <si>
    <t>Glentier Pty Ltd - Waseem Khan Week Ending  01/07/2012</t>
  </si>
  <si>
    <t>Glentier Pty Ltd - Waseem Khan SEP 2012</t>
  </si>
  <si>
    <t>Glentier Pty Ltd - Waseem Khan AUG 2012</t>
  </si>
  <si>
    <t>Glentier Pty Ltd - Waseem Khan APR 2012</t>
  </si>
  <si>
    <t>Glentier Pty Ltd - Waseem Khan Week Ending 18/04/2012</t>
  </si>
  <si>
    <t>Glentier Pty Ltd - Waseem Khan Week Ending 20/05/2012</t>
  </si>
  <si>
    <t>Glentier Pty Ltd - Waseem Khan  Week Ending 27/02/2012</t>
  </si>
  <si>
    <t>Glentier Pty Ltd - Waseem Khan Week Ending 03/06/2012</t>
  </si>
  <si>
    <t>Glentier Pty Ltd - Waseem Khan Week Ending 10/06/2012</t>
  </si>
  <si>
    <t>Glentier Pty Ltd - Waseem Khan  Week Ending 17/06/2012</t>
  </si>
  <si>
    <t>TOTAL</t>
  </si>
  <si>
    <t>Bank Fee - Overdrawn Account Fee</t>
  </si>
  <si>
    <t>Bank Fee - Resident Withhold Tax</t>
  </si>
  <si>
    <t>Bank</t>
  </si>
  <si>
    <t>Diff</t>
  </si>
  <si>
    <t>Macquarie Life (Insurance Premium)</t>
  </si>
  <si>
    <t>Type</t>
  </si>
  <si>
    <t>Insurance Premium</t>
  </si>
  <si>
    <t>Rollover</t>
  </si>
  <si>
    <t>Employer Contribution</t>
  </si>
  <si>
    <t>Petrie Village Unit Trust</t>
  </si>
  <si>
    <t>Investment</t>
  </si>
  <si>
    <t>Bank Fees</t>
  </si>
  <si>
    <t>Bank Fees - Reimbursement</t>
  </si>
  <si>
    <t>Glentier Pty Ltd - Waseem Khan OCT - Dec 2012</t>
  </si>
  <si>
    <t>Glentier Pty Ltd - Waseem Khan W/E 28/10/2012</t>
  </si>
  <si>
    <t>Super Choc Productions - Waseem Khan</t>
  </si>
  <si>
    <t>Deputy Commisioner Taxation - Tax Liability Previous Year</t>
  </si>
  <si>
    <t>Waseem Khan</t>
  </si>
  <si>
    <t xml:space="preserve">DAB Financial Solutions </t>
  </si>
  <si>
    <t>Fund Audit</t>
  </si>
  <si>
    <t>Deputy Commisioner Taxation - January - March 2013 Instalment</t>
  </si>
  <si>
    <t>IAS</t>
  </si>
  <si>
    <t>Glentier Pty Ltd - Waseem Khan - Mar/April 2013</t>
  </si>
  <si>
    <t>Deputy Commisioner Taxation - April - June 2013 Instalment</t>
  </si>
  <si>
    <t>Employer Contribution - Waseem Khan</t>
  </si>
  <si>
    <t>Distribution - Petrie Village Trust</t>
  </si>
  <si>
    <t>Employer Contribution - Fremantle Media - Waseem Khan</t>
  </si>
  <si>
    <t>Deputy Commisioner Taxation - July - September 2013 Instalment</t>
  </si>
  <si>
    <t>Employer Contribution - Glentier Pty Ltd - Waseem Khan - June 2013</t>
  </si>
  <si>
    <t>Interest Expense</t>
  </si>
  <si>
    <t>Deputy Commisioner Taxation - October - December 2013 Instalment</t>
  </si>
  <si>
    <t>Tax Payabale</t>
  </si>
  <si>
    <t>Deputy Commisioner Taxation - 2013 Tax Payable</t>
  </si>
  <si>
    <t>BAS</t>
  </si>
  <si>
    <t>Deputy Commisioner Taxation - April - June 2014 Instalment</t>
  </si>
  <si>
    <t>Deputy Commisioner Taxation - Jan - March 2014 Instalment</t>
  </si>
  <si>
    <t>Income</t>
  </si>
  <si>
    <t>Employer Contribution - Glentier Pty Ltd - Waseem Khan - Aug/Sep 2014</t>
  </si>
  <si>
    <t>Deputy Commisioner Taxation - July - Sep 2014 Instalment</t>
  </si>
  <si>
    <t>Employer Contribution - Glentier Pty Ltd - Waseem Khan - Oct/Nov 2014</t>
  </si>
  <si>
    <t>TAL Life (Insurance Premium - Switching to TAL from MQLife)</t>
  </si>
  <si>
    <t>Deputy Commisioner Taxation - Oct - Dec 2014 Instalment</t>
  </si>
  <si>
    <t>TAL Life (Insurance Premium - WKhan)</t>
  </si>
  <si>
    <t>Asteron Life (Insurance Premium - SKhan)</t>
  </si>
  <si>
    <t>Expense</t>
  </si>
  <si>
    <t>Deputy Commisioner Taxation - Jan - Feb 2015 Instalment</t>
  </si>
  <si>
    <t>Deputy Commisioner Taxation</t>
  </si>
  <si>
    <t>Tax Refund</t>
  </si>
  <si>
    <t>Employer Contribution - Glentier Pty Ltd - Waseem Khan - Dec14 -May15</t>
  </si>
  <si>
    <t>Direct Credit ATO (from previous BAS)</t>
  </si>
  <si>
    <t>Contribution - Sobia Khan</t>
  </si>
  <si>
    <t>Employee Contribution</t>
  </si>
  <si>
    <t>Quicksuper 0681770440 - Talent Pay - Waseem Khan</t>
  </si>
  <si>
    <t>ATO Tax Payable (from previous return)</t>
  </si>
  <si>
    <t>ATO Tax Refund (from previous return)</t>
  </si>
  <si>
    <t>Tax Payable</t>
  </si>
  <si>
    <t>Employee Contribution - Sobia Khan</t>
  </si>
  <si>
    <t>ATO Tax Refund</t>
  </si>
  <si>
    <t xml:space="preserve"> PC06C006-4607836 - M&amp;C Saatchi - Waseem Khan</t>
  </si>
  <si>
    <t>ATO Refund</t>
  </si>
  <si>
    <t>Balance</t>
  </si>
  <si>
    <t>ATO Tax Instalmemt</t>
  </si>
  <si>
    <t>Tax Return Preparation</t>
  </si>
  <si>
    <t>Direct Credit - The Merger - WKHAN</t>
  </si>
  <si>
    <t>Direct Credit - Quicksuper - WKHAN</t>
  </si>
  <si>
    <t>Investment - GLL Shares - See Minutes 02 March 2018</t>
  </si>
  <si>
    <t>Investment - HE8 Shares - See Minutes 15 March 2019</t>
  </si>
  <si>
    <t>Bowral St Nominees - See doc - Khan Super Fund 521162 - 541361 (1/2)</t>
  </si>
  <si>
    <t>Bowral St Nominees - See doc - Khan Super Fund 521162 - 541361 (2/2)</t>
  </si>
  <si>
    <t>Payment  - Error by BANK.</t>
  </si>
  <si>
    <t>Australian Taxation Office - Supervisory Fee</t>
  </si>
  <si>
    <t>Investmet in WBT Shares - See Minutes dated 20/07/2018</t>
  </si>
  <si>
    <t>2nd Payment - 4 Loralyn Avenue St Georges Basin NSW 2540 - See Minutes dated 20/08/2018</t>
  </si>
  <si>
    <t>1st Payment - 4 Loralyn Avenue St Georges Basin NSW 2540 - See Minutes dated 20/08/2018</t>
  </si>
  <si>
    <t>Contrbution/Via Employer - Waseem Khan</t>
  </si>
  <si>
    <t>Reverseal of error 4/5/2017 - See minutes dated 30/04/2019</t>
  </si>
  <si>
    <t>Australian Taxation Office - Tax Payable</t>
  </si>
  <si>
    <t>Division 293 Tax Expense -  Sobia Khan</t>
  </si>
  <si>
    <t>DAB Financial Solutions  - Inv 7717 KHAN - Payment</t>
  </si>
  <si>
    <t>Quicksuper QUICKSPR2488861058 - Waseem Khan</t>
  </si>
  <si>
    <t>Quicksuper QUICKSUPER 0950445249 - QUICKSPR2621352667</t>
  </si>
  <si>
    <t>Quicksuper QUICKSUPER 0956030911 - QUICKSPR2642385332</t>
  </si>
  <si>
    <t>FPO Four Pty Ltd ATF March 2018</t>
  </si>
  <si>
    <t>QUICKSUPER 0964275076 - QUICKSPR2669838169 (SOBIAKHAN)</t>
  </si>
  <si>
    <t>QUICKSUPER 0964923424 - QUICKSPR2671702146 (SKHAN)</t>
  </si>
  <si>
    <t>QUICKSUPER 0967292799 - QUICKSPR2678229646 - Sobia Khan</t>
  </si>
  <si>
    <t>QUICKSPR2686243823 - QUICKSUPER 0970069113 - Sobia Khan</t>
  </si>
  <si>
    <t>QUICKSPR2693783522 - QUICKSUPER 0972562866 - Sobia Khan</t>
  </si>
  <si>
    <t>QUICKSPR2703138954 - QUICKSUPER 0975575527 - Sobia Khan</t>
  </si>
  <si>
    <t>QUICKSPR2710801262 - QUICKSUPER 0978146128 - Sobia Khan</t>
  </si>
  <si>
    <t>QUICKSPR2721351833 - QUICKSUPER 0981286745 - Sobia Khan</t>
  </si>
  <si>
    <t>QUICKSPR2730321129 - QUICKSUPER 0984086834 - Sobia Khan</t>
  </si>
  <si>
    <t>QUICKSPR2740093401 - QUICKSUPER 0987318248 - Sobia Khan</t>
  </si>
  <si>
    <t>DIRECT CREDIT QUICKSUPER          0990389008 QUICKSPR2749979067</t>
  </si>
  <si>
    <t>DIRECT CREDIT QUICKSUPER 0990389008 QUICKSPR2749979067</t>
  </si>
  <si>
    <t>E-BANKING TRANSFER 0172646772 SUPER 00122171131402</t>
  </si>
  <si>
    <t>DIRECT CREDIT QUICKSUPER          0993612297 QUICKSPR2761034446</t>
  </si>
  <si>
    <t>DIRECT CREDIT QUICKSUPER          0996653054 QUICKSPR2770949018</t>
  </si>
  <si>
    <t>Osko Payment Sent KHAN (Inv 8657) DAB Financial Soluti 58391982</t>
  </si>
  <si>
    <t>DIRECT CREDIT QUICKSUPER          0999298747 QUICKSPR2779924061</t>
  </si>
  <si>
    <t>DIRECT CREDIT PETRIE UT           0002314262 KSF DISTRIBUTION</t>
  </si>
  <si>
    <t>DIRECT CREDIT QUICKSUPER          0002764664 QUICKSPR2790849866</t>
  </si>
  <si>
    <t>DIRECT CREDIT QUICKSUPER          0005778376 QUICKSPR2800742076</t>
  </si>
  <si>
    <t>DIRECT CREDIT Petrie UT           0008153448 Petrie extra dist</t>
  </si>
  <si>
    <t>DIRECT CREDIT QUICKSUPER          0008682295 QUICKSPR2810789508</t>
  </si>
  <si>
    <t>DIRECT CREDIT PETRIE UT           0009035459 KSF DISTRIBUTION</t>
  </si>
  <si>
    <t>BILL PAYMENT BPAY TO: TAX OFFICE PAYMENTS 0122329797</t>
  </si>
  <si>
    <t>DIRECT CREDIT CBD 2000 2017 UN    0011897023 DIST BOWRAL 2020</t>
  </si>
  <si>
    <t>DIRECT CREDIT QUICKSUPER          0011748559 QUICKSPR2821426419</t>
  </si>
  <si>
    <t>DIRECT CREDIT QUICKSUPER          0014473283 QUICKSPR2831241366</t>
  </si>
  <si>
    <t>DIRECT CREDIT PETRIE UT           0015482084 KSF DISTRIBUTION</t>
  </si>
  <si>
    <t>DIRECT CREDIT QUICKSUPER          0018155987 QUICKSPR2843275560</t>
  </si>
  <si>
    <t>BILL PAYMENT BPAY TO: TAX OFFICE PAYMENTS 0123145312</t>
  </si>
  <si>
    <t>DIRECT CREDIT QUICKSUPER          0021177917 QUICKSPR2852893415</t>
  </si>
  <si>
    <t>BILL PAYMENT BPAY TO: TAX OFFICE PAYMENTS 0123461665</t>
  </si>
  <si>
    <t>DIRECT CREDIT PETRIE UT           0022671687 KSF DISTRIBUTION</t>
  </si>
  <si>
    <t>DIRECT CREDIT NAVAL PARADE UNI    0024056473 EROWAL B DIST 2020</t>
  </si>
  <si>
    <t>DIRECT CREDIT QUICKSUPER          0023938159 QUICKSPR2862166998</t>
  </si>
  <si>
    <t>DIRECT CREDIT QUICKSUPER          0026873643 QUICKSPR2872764246</t>
  </si>
  <si>
    <t>DIRECT CREDIT PETRIE UT           0028556635 KSF DISTRIBUTION</t>
  </si>
  <si>
    <t>DIRECT CREDIT QUICKSUPER          0030152327 QUICKSPR2884767691</t>
  </si>
  <si>
    <t>DIRECT CREDIT QUICKSUPER          0033182530 QUICKSPR2895891867</t>
  </si>
  <si>
    <t>DIRECT CREDIT PETRIE UT           0034666176 KSF DISTRIBUTION</t>
  </si>
  <si>
    <t>DIRECT CREDIT QUICKSUPER          0036634061 QUICKSPR2907499924</t>
  </si>
  <si>
    <t>DIRECT CREDIT QUICKSUPER          0039712108 QUICKSPR2918965712</t>
  </si>
  <si>
    <t>DIRECT CREDIT PETRIE UT           0042386538 KSF DISTRIBUTION</t>
  </si>
  <si>
    <t>DIRECT CREDIT QUICKSUPER          0042957732 QUICKSPR2929974186</t>
  </si>
  <si>
    <t>ATO</t>
  </si>
  <si>
    <t xml:space="preserve">Oct - Dec 2020 Instalment </t>
  </si>
  <si>
    <t>Jan - Mar 2021 Instalment</t>
  </si>
  <si>
    <t>QUICKSPR2940690738 QUICKSUPER 0045935859</t>
  </si>
  <si>
    <t>QUICKSPR2950388771 QUICKSUPER 0048700180</t>
  </si>
  <si>
    <t>QUICKSPR2963657134 QUICKSUPER 0052236311</t>
  </si>
  <si>
    <t>QUICKSPR2974130696 QUICKSUPER 0055276155</t>
  </si>
  <si>
    <t>KSF DISTRIBUTION PETRIE UT 0055582981</t>
  </si>
  <si>
    <t>SuperChoice P/L 0057845600 for Waseem Khan</t>
  </si>
  <si>
    <t>QUICKSPR2984107540 QUICKSUPER 0058293530</t>
  </si>
  <si>
    <t>QUICKSPR2993877119 QUICKSUPER 0061398196</t>
  </si>
  <si>
    <t>DAB Financial - 2020 Return Audit and Preparation</t>
  </si>
  <si>
    <t>April - June 2021 Instalment</t>
  </si>
  <si>
    <t>KSF DISTRIBUTION PETRIE UT 0062390733</t>
  </si>
  <si>
    <t>QUICKSPR3003508508 QUICKSUPER 0064607389</t>
  </si>
  <si>
    <t>Khan Superannuation Tax Payable</t>
  </si>
  <si>
    <t>PASCH2107200008380 PRECISION CH 0066943450 (WKHAN)</t>
  </si>
  <si>
    <t>QUICKSPR3012545548 QUICKSUPER 0067730071 (SKHAN)</t>
  </si>
  <si>
    <t>QUICKSPR3013345248 QUICKSUPER 0068004692</t>
  </si>
  <si>
    <t>1541038-B5721614
TAL Life Limited 0069794561</t>
  </si>
  <si>
    <t>QUICKSPR3021526355 QUICKSUPER 0070865278</t>
  </si>
  <si>
    <t>Quicksuper 0073960052 / Quickspr3030705227</t>
  </si>
  <si>
    <t>Precision Ch 0074054863 / Pasch2108200003917</t>
  </si>
  <si>
    <t>QUICKSPR3039764893 QUICKSUPER 0077130305</t>
  </si>
  <si>
    <t>Quicksuper 0078574912 / Quickspr3044145951</t>
  </si>
  <si>
    <t>Quicksuper 0080177900 / Quickspr3048771724</t>
  </si>
  <si>
    <t>Sheffield Road U 0081545972 / Sheff Rd Dist Ye21</t>
  </si>
  <si>
    <t xml:space="preserve">
Precision Ch 0082456819 / Pasch2109270004680 (WKhan)</t>
  </si>
  <si>
    <t>Quicksuper 0083091949 / Quickspr3056330376</t>
  </si>
  <si>
    <t>DIRECT CREDIT PETRIE UT           0096674038 KSF DISTRIBUTION</t>
  </si>
  <si>
    <t>Osko Payment Sent ELI1112 EliteCA Pty Ltd 168137784</t>
  </si>
  <si>
    <t>Osko Payment Sent ELI1099 EliteCA Pty Ltd 168137001</t>
  </si>
  <si>
    <t>DIRECT CREDIT PRECISION CH        0108239115 PASCH2201200004935</t>
  </si>
  <si>
    <t>Osko Payment Sent ELI1120 EliteCA Pty Ltd 177684582</t>
  </si>
  <si>
    <t>TAL Life Limited 0069794561</t>
  </si>
  <si>
    <t>Osko Payment Sent SPH 416 + Khan Super Fund Pacific East Coast R 197029809</t>
  </si>
  <si>
    <t>DIRECT CREDIT PRECISION CH       (WKHAN)</t>
  </si>
  <si>
    <t>GST</t>
  </si>
  <si>
    <t>TAX OFFICE PAYMENTS Customer Ref.320103025152960. Overdue ATO BAS Payables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</si>
</sst>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d/mm/yyyy;@"/>
    <numFmt numFmtId="165" formatCode="d/m/yyyy;@"/>
  </numFmts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00B050"/>
      <name val="Calibri"/>
      <family val="2"/>
      <scheme val="minor"/>
    </font>
  </fonts>
  <fills count="3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8" tint="0.79998168889431442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25">
    <xf numFmtId="0" fontId="0" fillId="0" borderId="0" xfId="0"/>
    <xf numFmtId="0" fontId="16" fillId="0" borderId="0" xfId="0" applyFont="1"/>
    <xf numFmtId="43" fontId="0" fillId="0" borderId="0" xfId="0" applyNumberFormat="1"/>
    <xf numFmtId="43" fontId="0" fillId="0" borderId="0" xfId="0" applyNumberFormat="1" applyAlignment="1">
      <alignment wrapText="1"/>
    </xf>
    <xf numFmtId="43" fontId="16" fillId="0" borderId="10" xfId="0" applyNumberFormat="1" applyFont="1" applyBorder="1"/>
    <xf numFmtId="164" fontId="0" fillId="0" borderId="0" xfId="0" applyNumberFormat="1"/>
    <xf numFmtId="164" fontId="0" fillId="33" borderId="0" xfId="0" applyNumberFormat="1" applyFill="1"/>
    <xf numFmtId="43" fontId="0" fillId="33" borderId="0" xfId="0" applyNumberFormat="1" applyFill="1"/>
    <xf numFmtId="0" fontId="0" fillId="33" borderId="0" xfId="0" applyFill="1"/>
    <xf numFmtId="165" fontId="0" fillId="0" borderId="0" xfId="0" applyNumberFormat="1"/>
    <xf numFmtId="164" fontId="14" fillId="0" borderId="0" xfId="0" applyNumberFormat="1" applyFont="1"/>
    <xf numFmtId="43" fontId="14" fillId="0" borderId="0" xfId="0" applyNumberFormat="1" applyFont="1"/>
    <xf numFmtId="0" fontId="14" fillId="0" borderId="0" xfId="0" applyFont="1"/>
    <xf numFmtId="164" fontId="16" fillId="0" borderId="0" xfId="0" applyNumberFormat="1" applyFont="1"/>
    <xf numFmtId="43" fontId="18" fillId="0" borderId="0" xfId="0" applyNumberFormat="1" applyFont="1"/>
    <xf numFmtId="165" fontId="0" fillId="34" borderId="0" xfId="0" applyNumberFormat="1" applyFill="1"/>
    <xf numFmtId="43" fontId="0" fillId="34" borderId="0" xfId="0" applyNumberFormat="1" applyFill="1"/>
    <xf numFmtId="0" fontId="0" fillId="34" borderId="0" xfId="0" applyFill="1"/>
    <xf numFmtId="164" fontId="0" fillId="34" borderId="0" xfId="0" applyNumberFormat="1" applyFill="1"/>
    <xf numFmtId="14" fontId="0" fillId="0" borderId="0" xfId="0" applyNumberFormat="1"/>
    <xf numFmtId="14" fontId="0" fillId="34" borderId="0" xfId="0" applyNumberFormat="1" applyFill="1"/>
    <xf numFmtId="14" fontId="0" fillId="35" borderId="0" xfId="0" applyNumberFormat="1" applyFill="1"/>
    <xf numFmtId="43" fontId="0" fillId="35" borderId="0" xfId="0" applyNumberFormat="1" applyFill="1"/>
    <xf numFmtId="0" fontId="0" fillId="35" borderId="0" xfId="0" applyFill="1"/>
    <xf numFmtId="0" fontId="0" fillId="0" borderId="0" xfId="0" applyAlignment="1">
      <alignment wrapText="1"/>
    </xf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752"/>
  <sheetViews>
    <sheetView tabSelected="1" topLeftCell="A681" zoomScaleNormal="100" workbookViewId="0">
      <selection activeCell="A691" sqref="A691"/>
    </sheetView>
  </sheetViews>
  <sheetFormatPr defaultRowHeight="15" x14ac:dyDescent="0.25"/>
  <cols>
    <col min="1" max="1" width="20.7109375" style="5" customWidth="1"/>
    <col min="2" max="3" width="11.5703125" customWidth="1"/>
    <col min="4" max="4" width="11.5703125" hidden="1" customWidth="1"/>
    <col min="5" max="5" width="11.5703125" customWidth="1"/>
    <col min="6" max="6" width="87" customWidth="1"/>
    <col min="7" max="7" width="23" customWidth="1"/>
  </cols>
  <sheetData>
    <row r="1" spans="1:7" x14ac:dyDescent="0.25">
      <c r="A1" s="13" t="s">
        <v>0</v>
      </c>
      <c r="B1" s="1" t="s">
        <v>1</v>
      </c>
      <c r="C1" s="1" t="s">
        <v>2</v>
      </c>
      <c r="D1" s="1" t="s">
        <v>83</v>
      </c>
      <c r="E1" s="2" t="s">
        <v>83</v>
      </c>
      <c r="F1" s="1" t="s">
        <v>3</v>
      </c>
      <c r="G1" s="1" t="s">
        <v>28</v>
      </c>
    </row>
    <row r="2" spans="1:7" x14ac:dyDescent="0.25">
      <c r="A2" s="6">
        <v>41033</v>
      </c>
      <c r="B2" s="7"/>
      <c r="C2" s="7">
        <v>211.28</v>
      </c>
      <c r="D2" s="7">
        <f>+B2-C2</f>
        <v>-211.28</v>
      </c>
      <c r="E2" s="7"/>
      <c r="F2" s="8" t="s">
        <v>27</v>
      </c>
      <c r="G2" s="8" t="s">
        <v>29</v>
      </c>
    </row>
    <row r="3" spans="1:7" x14ac:dyDescent="0.25">
      <c r="A3" s="6">
        <v>41186</v>
      </c>
      <c r="B3" s="7"/>
      <c r="C3" s="7">
        <v>27.5</v>
      </c>
      <c r="D3" s="7">
        <f t="shared" ref="D3:D66" si="0">+D2+B3-C3</f>
        <v>-238.78</v>
      </c>
      <c r="E3" s="7"/>
      <c r="F3" s="8" t="s">
        <v>23</v>
      </c>
      <c r="G3" s="8"/>
    </row>
    <row r="4" spans="1:7" x14ac:dyDescent="0.25">
      <c r="A4" s="6">
        <v>41186</v>
      </c>
      <c r="B4" s="7">
        <v>220</v>
      </c>
      <c r="C4" s="7"/>
      <c r="D4" s="7">
        <f t="shared" si="0"/>
        <v>-18.78</v>
      </c>
      <c r="E4" s="7"/>
      <c r="F4" s="8" t="s">
        <v>6</v>
      </c>
      <c r="G4" s="8"/>
    </row>
    <row r="5" spans="1:7" x14ac:dyDescent="0.25">
      <c r="A5" s="6">
        <v>41217</v>
      </c>
      <c r="B5" s="7">
        <v>20</v>
      </c>
      <c r="C5" s="7"/>
      <c r="D5" s="7">
        <f t="shared" si="0"/>
        <v>1.2199999999999989</v>
      </c>
      <c r="E5" s="7"/>
      <c r="F5" s="8" t="s">
        <v>7</v>
      </c>
      <c r="G5" s="8"/>
    </row>
    <row r="6" spans="1:7" x14ac:dyDescent="0.25">
      <c r="A6" s="6">
        <v>41012</v>
      </c>
      <c r="B6" s="7">
        <v>60049.46</v>
      </c>
      <c r="C6" s="7"/>
      <c r="D6" s="7">
        <f t="shared" si="0"/>
        <v>60050.68</v>
      </c>
      <c r="E6" s="7"/>
      <c r="F6" s="8" t="s">
        <v>9</v>
      </c>
      <c r="G6" s="8" t="s">
        <v>30</v>
      </c>
    </row>
    <row r="7" spans="1:7" x14ac:dyDescent="0.25">
      <c r="A7" s="6">
        <v>41018</v>
      </c>
      <c r="B7" s="7">
        <v>150</v>
      </c>
      <c r="C7" s="7"/>
      <c r="D7" s="7">
        <f t="shared" si="0"/>
        <v>60200.68</v>
      </c>
      <c r="E7" s="7"/>
      <c r="F7" s="8" t="s">
        <v>15</v>
      </c>
      <c r="G7" s="8" t="s">
        <v>31</v>
      </c>
    </row>
    <row r="8" spans="1:7" x14ac:dyDescent="0.25">
      <c r="A8" s="6">
        <v>41019</v>
      </c>
      <c r="B8" s="7">
        <v>6297.84</v>
      </c>
      <c r="C8" s="7"/>
      <c r="D8" s="7">
        <f t="shared" si="0"/>
        <v>66498.52</v>
      </c>
      <c r="E8" s="7"/>
      <c r="F8" s="8" t="s">
        <v>8</v>
      </c>
      <c r="G8" s="8" t="s">
        <v>30</v>
      </c>
    </row>
    <row r="9" spans="1:7" x14ac:dyDescent="0.25">
      <c r="A9" s="6">
        <v>40913</v>
      </c>
      <c r="B9" s="7"/>
      <c r="C9" s="7">
        <v>0.59</v>
      </c>
      <c r="D9" s="7">
        <f t="shared" si="0"/>
        <v>66497.930000000008</v>
      </c>
      <c r="E9" s="7"/>
      <c r="F9" s="8" t="s">
        <v>52</v>
      </c>
      <c r="G9" s="8"/>
    </row>
    <row r="10" spans="1:7" x14ac:dyDescent="0.25">
      <c r="A10" s="6">
        <v>40913</v>
      </c>
      <c r="B10" s="7">
        <v>53.51</v>
      </c>
      <c r="C10" s="7"/>
      <c r="D10" s="7">
        <f t="shared" si="0"/>
        <v>66551.44</v>
      </c>
      <c r="E10" s="7"/>
      <c r="F10" s="8" t="s">
        <v>5</v>
      </c>
      <c r="G10" s="8"/>
    </row>
    <row r="11" spans="1:7" x14ac:dyDescent="0.25">
      <c r="A11" s="6">
        <v>40913</v>
      </c>
      <c r="B11" s="7"/>
      <c r="C11" s="7">
        <v>24.65</v>
      </c>
      <c r="D11" s="7">
        <f t="shared" si="0"/>
        <v>66526.790000000008</v>
      </c>
      <c r="E11" s="7"/>
      <c r="F11" s="8" t="s">
        <v>24</v>
      </c>
      <c r="G11" s="8"/>
    </row>
    <row r="12" spans="1:7" x14ac:dyDescent="0.25">
      <c r="A12" s="6">
        <v>41095</v>
      </c>
      <c r="B12" s="7"/>
      <c r="C12" s="7">
        <v>211.28</v>
      </c>
      <c r="D12" s="7">
        <f t="shared" si="0"/>
        <v>66315.510000000009</v>
      </c>
      <c r="E12" s="7"/>
      <c r="F12" s="8" t="s">
        <v>27</v>
      </c>
      <c r="G12" s="8" t="s">
        <v>29</v>
      </c>
    </row>
    <row r="13" spans="1:7" x14ac:dyDescent="0.25">
      <c r="A13" s="6">
        <v>41046</v>
      </c>
      <c r="B13" s="7">
        <v>150</v>
      </c>
      <c r="C13" s="7"/>
      <c r="D13" s="7">
        <f t="shared" si="0"/>
        <v>66465.510000000009</v>
      </c>
      <c r="E13" s="7"/>
      <c r="F13" s="8" t="s">
        <v>16</v>
      </c>
      <c r="G13" s="8" t="s">
        <v>31</v>
      </c>
    </row>
    <row r="14" spans="1:7" x14ac:dyDescent="0.25">
      <c r="A14" s="6">
        <v>41047</v>
      </c>
      <c r="B14" s="7">
        <v>400</v>
      </c>
      <c r="C14" s="7"/>
      <c r="D14" s="7">
        <f t="shared" si="0"/>
        <v>66865.510000000009</v>
      </c>
      <c r="E14" s="7"/>
      <c r="F14" s="8" t="s">
        <v>4</v>
      </c>
      <c r="G14" s="8" t="s">
        <v>31</v>
      </c>
    </row>
    <row r="15" spans="1:7" x14ac:dyDescent="0.25">
      <c r="A15" s="6">
        <v>41052</v>
      </c>
      <c r="B15" s="7">
        <v>150</v>
      </c>
      <c r="C15" s="7"/>
      <c r="D15" s="7">
        <f t="shared" si="0"/>
        <v>67015.510000000009</v>
      </c>
      <c r="E15" s="7"/>
      <c r="F15" s="8" t="s">
        <v>17</v>
      </c>
      <c r="G15" s="8" t="s">
        <v>31</v>
      </c>
    </row>
    <row r="16" spans="1:7" x14ac:dyDescent="0.25">
      <c r="A16" s="6">
        <v>41057</v>
      </c>
      <c r="B16" s="7">
        <v>362.72</v>
      </c>
      <c r="C16" s="7"/>
      <c r="D16" s="7">
        <f t="shared" si="0"/>
        <v>67378.23000000001</v>
      </c>
      <c r="E16" s="7"/>
      <c r="F16" s="8" t="s">
        <v>4</v>
      </c>
      <c r="G16" s="8" t="s">
        <v>31</v>
      </c>
    </row>
    <row r="17" spans="1:7" x14ac:dyDescent="0.25">
      <c r="A17" s="6">
        <v>40914</v>
      </c>
      <c r="B17" s="7">
        <v>53224.72</v>
      </c>
      <c r="C17" s="7"/>
      <c r="D17" s="7">
        <f t="shared" si="0"/>
        <v>120602.95000000001</v>
      </c>
      <c r="E17" s="7"/>
      <c r="F17" s="8" t="s">
        <v>10</v>
      </c>
      <c r="G17" s="8" t="s">
        <v>30</v>
      </c>
    </row>
    <row r="18" spans="1:7" x14ac:dyDescent="0.25">
      <c r="A18" s="6">
        <v>40914</v>
      </c>
      <c r="B18" s="7">
        <v>150</v>
      </c>
      <c r="C18" s="7"/>
      <c r="D18" s="7">
        <f t="shared" si="0"/>
        <v>120752.95000000001</v>
      </c>
      <c r="E18" s="7"/>
      <c r="F18" s="8" t="s">
        <v>18</v>
      </c>
      <c r="G18" s="8" t="s">
        <v>31</v>
      </c>
    </row>
    <row r="19" spans="1:7" x14ac:dyDescent="0.25">
      <c r="A19" s="6">
        <v>40914</v>
      </c>
      <c r="B19" s="7">
        <v>80.7</v>
      </c>
      <c r="C19" s="7"/>
      <c r="D19" s="7">
        <f t="shared" si="0"/>
        <v>120833.65000000001</v>
      </c>
      <c r="E19" s="7"/>
      <c r="F19" s="8" t="s">
        <v>5</v>
      </c>
      <c r="G19" s="8"/>
    </row>
    <row r="20" spans="1:7" x14ac:dyDescent="0.25">
      <c r="A20" s="6">
        <v>41035</v>
      </c>
      <c r="B20" s="7"/>
      <c r="C20" s="7">
        <v>211.28</v>
      </c>
      <c r="D20" s="7">
        <f t="shared" si="0"/>
        <v>120622.37000000001</v>
      </c>
      <c r="E20" s="7"/>
      <c r="F20" s="8" t="s">
        <v>27</v>
      </c>
      <c r="G20" s="8" t="s">
        <v>29</v>
      </c>
    </row>
    <row r="21" spans="1:7" x14ac:dyDescent="0.25">
      <c r="A21" s="6">
        <v>41035</v>
      </c>
      <c r="B21" s="7">
        <v>362.72</v>
      </c>
      <c r="C21" s="7"/>
      <c r="D21" s="7">
        <f t="shared" si="0"/>
        <v>120985.09000000001</v>
      </c>
      <c r="E21" s="7"/>
      <c r="F21" s="8" t="s">
        <v>4</v>
      </c>
      <c r="G21" s="8" t="s">
        <v>31</v>
      </c>
    </row>
    <row r="22" spans="1:7" x14ac:dyDescent="0.25">
      <c r="A22" s="6">
        <v>41074</v>
      </c>
      <c r="B22" s="7">
        <v>150</v>
      </c>
      <c r="C22" s="7"/>
      <c r="D22" s="7">
        <f t="shared" si="0"/>
        <v>121135.09000000001</v>
      </c>
      <c r="E22" s="7"/>
      <c r="F22" s="8" t="s">
        <v>20</v>
      </c>
      <c r="G22" s="8" t="s">
        <v>31</v>
      </c>
    </row>
    <row r="23" spans="1:7" x14ac:dyDescent="0.25">
      <c r="A23" s="6">
        <v>41074</v>
      </c>
      <c r="B23" s="7">
        <v>150</v>
      </c>
      <c r="C23" s="7"/>
      <c r="D23" s="7">
        <f t="shared" si="0"/>
        <v>121285.09000000001</v>
      </c>
      <c r="E23" s="7"/>
      <c r="F23" s="8" t="s">
        <v>19</v>
      </c>
      <c r="G23" s="8" t="s">
        <v>31</v>
      </c>
    </row>
    <row r="24" spans="1:7" x14ac:dyDescent="0.25">
      <c r="A24" s="6">
        <v>41079</v>
      </c>
      <c r="B24" s="7">
        <v>362.72</v>
      </c>
      <c r="C24" s="7"/>
      <c r="D24" s="7">
        <f t="shared" si="0"/>
        <v>121647.81000000001</v>
      </c>
      <c r="E24" s="7"/>
      <c r="F24" s="8" t="s">
        <v>4</v>
      </c>
      <c r="G24" s="8" t="s">
        <v>31</v>
      </c>
    </row>
    <row r="25" spans="1:7" x14ac:dyDescent="0.25">
      <c r="A25" s="6">
        <v>41082</v>
      </c>
      <c r="B25" s="7">
        <v>150</v>
      </c>
      <c r="C25" s="7"/>
      <c r="D25" s="7">
        <f t="shared" si="0"/>
        <v>121797.81000000001</v>
      </c>
      <c r="E25" s="7"/>
      <c r="F25" s="8" t="s">
        <v>21</v>
      </c>
      <c r="G25" s="8" t="s">
        <v>31</v>
      </c>
    </row>
    <row r="26" spans="1:7" x14ac:dyDescent="0.25">
      <c r="A26" s="6">
        <v>41087</v>
      </c>
      <c r="B26" s="7">
        <v>362.72</v>
      </c>
      <c r="C26" s="7"/>
      <c r="D26" s="7">
        <f t="shared" si="0"/>
        <v>122160.53000000001</v>
      </c>
      <c r="E26" s="7"/>
      <c r="F26" s="8" t="s">
        <v>4</v>
      </c>
      <c r="G26" s="8" t="s">
        <v>31</v>
      </c>
    </row>
    <row r="27" spans="1:7" x14ac:dyDescent="0.25">
      <c r="A27" s="6">
        <v>41090</v>
      </c>
      <c r="B27" s="7">
        <v>300</v>
      </c>
      <c r="C27" s="7"/>
      <c r="D27" s="7">
        <f t="shared" si="0"/>
        <v>122460.53000000001</v>
      </c>
      <c r="E27" s="7"/>
      <c r="F27" s="8" t="s">
        <v>12</v>
      </c>
      <c r="G27" s="8" t="s">
        <v>31</v>
      </c>
    </row>
    <row r="28" spans="1:7" x14ac:dyDescent="0.25">
      <c r="A28" s="6">
        <v>40915</v>
      </c>
      <c r="B28" s="7">
        <v>148.54</v>
      </c>
      <c r="C28" s="7"/>
      <c r="D28" s="7">
        <f t="shared" si="0"/>
        <v>122609.07</v>
      </c>
      <c r="E28" s="7"/>
      <c r="F28" s="8" t="s">
        <v>5</v>
      </c>
      <c r="G28" s="8" t="s">
        <v>59</v>
      </c>
    </row>
    <row r="29" spans="1:7" x14ac:dyDescent="0.25">
      <c r="A29" s="6">
        <v>41036</v>
      </c>
      <c r="B29" s="7"/>
      <c r="C29" s="7">
        <v>211.28</v>
      </c>
      <c r="D29" s="7">
        <f t="shared" si="0"/>
        <v>122397.79000000001</v>
      </c>
      <c r="E29" s="7"/>
      <c r="F29" s="8" t="s">
        <v>27</v>
      </c>
      <c r="G29" s="8" t="s">
        <v>29</v>
      </c>
    </row>
    <row r="30" spans="1:7" x14ac:dyDescent="0.25">
      <c r="A30" s="6">
        <v>41106</v>
      </c>
      <c r="B30" s="7">
        <v>152.93</v>
      </c>
      <c r="C30" s="7"/>
      <c r="D30" s="7">
        <f t="shared" si="0"/>
        <v>122550.72</v>
      </c>
      <c r="E30" s="7"/>
      <c r="F30" s="8" t="s">
        <v>4</v>
      </c>
      <c r="G30" s="8" t="s">
        <v>31</v>
      </c>
    </row>
    <row r="31" spans="1:7" x14ac:dyDescent="0.25">
      <c r="A31" s="6">
        <v>41114</v>
      </c>
      <c r="B31" s="7">
        <v>150</v>
      </c>
      <c r="C31" s="7"/>
      <c r="D31" s="7">
        <f t="shared" si="0"/>
        <v>122700.72</v>
      </c>
      <c r="E31" s="7"/>
      <c r="F31" s="8" t="s">
        <v>11</v>
      </c>
      <c r="G31" s="8" t="s">
        <v>31</v>
      </c>
    </row>
    <row r="32" spans="1:7" x14ac:dyDescent="0.25">
      <c r="A32" s="6">
        <v>41120</v>
      </c>
      <c r="B32" s="7">
        <v>612.80999999999995</v>
      </c>
      <c r="C32" s="7"/>
      <c r="D32" s="7">
        <f t="shared" si="0"/>
        <v>123313.53</v>
      </c>
      <c r="E32" s="7"/>
      <c r="F32" s="8" t="s">
        <v>4</v>
      </c>
      <c r="G32" s="8" t="s">
        <v>31</v>
      </c>
    </row>
    <row r="33" spans="1:7" x14ac:dyDescent="0.25">
      <c r="A33" s="6">
        <v>40916</v>
      </c>
      <c r="B33" s="7">
        <v>145.37</v>
      </c>
      <c r="C33" s="7"/>
      <c r="D33" s="7">
        <f t="shared" si="0"/>
        <v>123458.9</v>
      </c>
      <c r="E33" s="7"/>
      <c r="F33" s="8" t="s">
        <v>5</v>
      </c>
      <c r="G33" s="8" t="s">
        <v>59</v>
      </c>
    </row>
    <row r="34" spans="1:7" x14ac:dyDescent="0.25">
      <c r="A34" s="6">
        <v>41068</v>
      </c>
      <c r="B34" s="7"/>
      <c r="C34" s="7">
        <v>211.28</v>
      </c>
      <c r="D34" s="7">
        <f t="shared" si="0"/>
        <v>123247.62</v>
      </c>
      <c r="E34" s="7"/>
      <c r="F34" s="8" t="s">
        <v>27</v>
      </c>
      <c r="G34" s="8" t="s">
        <v>29</v>
      </c>
    </row>
    <row r="35" spans="1:7" x14ac:dyDescent="0.25">
      <c r="A35" s="6">
        <v>41134</v>
      </c>
      <c r="B35" s="7">
        <v>448.15</v>
      </c>
      <c r="C35" s="7"/>
      <c r="D35" s="7">
        <f t="shared" si="0"/>
        <v>123695.76999999999</v>
      </c>
      <c r="E35" s="7"/>
      <c r="F35" s="8" t="s">
        <v>4</v>
      </c>
      <c r="G35" s="8" t="s">
        <v>31</v>
      </c>
    </row>
    <row r="36" spans="1:7" x14ac:dyDescent="0.25">
      <c r="A36" s="6">
        <v>41149</v>
      </c>
      <c r="B36" s="7">
        <v>371.79</v>
      </c>
      <c r="C36" s="7"/>
      <c r="D36" s="7">
        <f t="shared" si="0"/>
        <v>124067.55999999998</v>
      </c>
      <c r="E36" s="7"/>
      <c r="F36" s="8" t="s">
        <v>4</v>
      </c>
      <c r="G36" s="8" t="s">
        <v>31</v>
      </c>
    </row>
    <row r="37" spans="1:7" x14ac:dyDescent="0.25">
      <c r="A37" s="6">
        <v>40917</v>
      </c>
      <c r="B37" s="7">
        <v>146.56</v>
      </c>
      <c r="C37" s="7"/>
      <c r="D37" s="7">
        <f t="shared" si="0"/>
        <v>124214.11999999998</v>
      </c>
      <c r="E37" s="7"/>
      <c r="F37" s="8" t="s">
        <v>5</v>
      </c>
      <c r="G37" s="8" t="s">
        <v>59</v>
      </c>
    </row>
    <row r="38" spans="1:7" x14ac:dyDescent="0.25">
      <c r="A38" s="6">
        <v>41038</v>
      </c>
      <c r="B38" s="7"/>
      <c r="C38" s="7">
        <v>211.28</v>
      </c>
      <c r="D38" s="7">
        <f t="shared" si="0"/>
        <v>124002.83999999998</v>
      </c>
      <c r="E38" s="7"/>
      <c r="F38" s="8" t="s">
        <v>27</v>
      </c>
      <c r="G38" s="8" t="s">
        <v>29</v>
      </c>
    </row>
    <row r="39" spans="1:7" x14ac:dyDescent="0.25">
      <c r="A39" s="6">
        <v>41252</v>
      </c>
      <c r="B39" s="7">
        <v>371.79</v>
      </c>
      <c r="C39" s="7"/>
      <c r="D39" s="7">
        <f t="shared" si="0"/>
        <v>124374.62999999998</v>
      </c>
      <c r="E39" s="7"/>
      <c r="F39" s="8" t="s">
        <v>4</v>
      </c>
      <c r="G39" s="8" t="s">
        <v>31</v>
      </c>
    </row>
    <row r="40" spans="1:7" x14ac:dyDescent="0.25">
      <c r="A40" s="6">
        <v>41179</v>
      </c>
      <c r="B40" s="7">
        <v>371.79</v>
      </c>
      <c r="C40" s="7"/>
      <c r="D40" s="7">
        <f t="shared" si="0"/>
        <v>124746.41999999997</v>
      </c>
      <c r="E40" s="7"/>
      <c r="F40" s="8" t="s">
        <v>4</v>
      </c>
      <c r="G40" s="8" t="s">
        <v>31</v>
      </c>
    </row>
    <row r="41" spans="1:7" x14ac:dyDescent="0.25">
      <c r="A41" s="6">
        <v>40918</v>
      </c>
      <c r="B41" s="7">
        <v>142.66</v>
      </c>
      <c r="C41" s="7"/>
      <c r="D41" s="7">
        <f t="shared" si="0"/>
        <v>124889.07999999997</v>
      </c>
      <c r="E41" s="7"/>
      <c r="F41" s="8" t="s">
        <v>5</v>
      </c>
      <c r="G41" s="8" t="s">
        <v>59</v>
      </c>
    </row>
    <row r="42" spans="1:7" x14ac:dyDescent="0.25">
      <c r="A42" s="6">
        <v>40978</v>
      </c>
      <c r="B42" s="7">
        <v>600</v>
      </c>
      <c r="C42" s="7"/>
      <c r="D42" s="7">
        <f t="shared" si="0"/>
        <v>125489.07999999997</v>
      </c>
      <c r="E42" s="7"/>
      <c r="F42" s="8" t="s">
        <v>14</v>
      </c>
      <c r="G42" s="8" t="s">
        <v>31</v>
      </c>
    </row>
    <row r="43" spans="1:7" x14ac:dyDescent="0.25">
      <c r="A43" s="6">
        <v>41039</v>
      </c>
      <c r="B43" s="7"/>
      <c r="C43" s="7">
        <v>211.28</v>
      </c>
      <c r="D43" s="7">
        <f t="shared" si="0"/>
        <v>125277.79999999997</v>
      </c>
      <c r="E43" s="7"/>
      <c r="F43" s="8" t="s">
        <v>27</v>
      </c>
      <c r="G43" s="8" t="s">
        <v>29</v>
      </c>
    </row>
    <row r="44" spans="1:7" x14ac:dyDescent="0.25">
      <c r="A44" s="6">
        <v>41162</v>
      </c>
      <c r="B44" s="7">
        <v>450</v>
      </c>
      <c r="C44" s="7"/>
      <c r="D44" s="7">
        <f t="shared" si="0"/>
        <v>125727.79999999997</v>
      </c>
      <c r="E44" s="7"/>
      <c r="F44" s="8" t="s">
        <v>13</v>
      </c>
      <c r="G44" s="8" t="s">
        <v>31</v>
      </c>
    </row>
    <row r="45" spans="1:7" x14ac:dyDescent="0.25">
      <c r="A45" s="6">
        <v>41192</v>
      </c>
      <c r="B45" s="7">
        <v>371.79</v>
      </c>
      <c r="C45" s="7"/>
      <c r="D45" s="7">
        <f t="shared" si="0"/>
        <v>126099.58999999997</v>
      </c>
      <c r="E45" s="7"/>
      <c r="F45" s="8" t="s">
        <v>4</v>
      </c>
      <c r="G45" s="8" t="s">
        <v>31</v>
      </c>
    </row>
    <row r="46" spans="1:7" x14ac:dyDescent="0.25">
      <c r="A46" s="6">
        <v>41206</v>
      </c>
      <c r="B46" s="7">
        <v>371.79</v>
      </c>
      <c r="C46" s="7"/>
      <c r="D46" s="7">
        <f t="shared" si="0"/>
        <v>126471.37999999996</v>
      </c>
      <c r="E46" s="7"/>
      <c r="F46" s="8" t="s">
        <v>4</v>
      </c>
      <c r="G46" s="8" t="s">
        <v>31</v>
      </c>
    </row>
    <row r="47" spans="1:7" x14ac:dyDescent="0.25">
      <c r="A47" s="6">
        <v>41213</v>
      </c>
      <c r="B47" s="7">
        <v>300</v>
      </c>
      <c r="C47" s="7"/>
      <c r="D47" s="7">
        <f t="shared" si="0"/>
        <v>126771.37999999996</v>
      </c>
      <c r="E47" s="7"/>
      <c r="F47" s="8" t="s">
        <v>13</v>
      </c>
      <c r="G47" s="8" t="s">
        <v>31</v>
      </c>
    </row>
    <row r="48" spans="1:7" x14ac:dyDescent="0.25">
      <c r="A48" s="6">
        <v>40920</v>
      </c>
      <c r="B48" s="7">
        <v>142.47</v>
      </c>
      <c r="C48" s="7"/>
      <c r="D48" s="7">
        <f t="shared" si="0"/>
        <v>126913.84999999996</v>
      </c>
      <c r="E48" s="7"/>
      <c r="F48" s="8" t="s">
        <v>5</v>
      </c>
      <c r="G48" s="8" t="s">
        <v>59</v>
      </c>
    </row>
    <row r="49" spans="1:7" x14ac:dyDescent="0.25">
      <c r="A49" s="6">
        <v>41040</v>
      </c>
      <c r="B49" s="7"/>
      <c r="C49" s="7">
        <v>211.28</v>
      </c>
      <c r="D49" s="7">
        <f t="shared" si="0"/>
        <v>126702.56999999996</v>
      </c>
      <c r="E49" s="7"/>
      <c r="F49" s="8" t="s">
        <v>27</v>
      </c>
      <c r="G49" s="8" t="s">
        <v>29</v>
      </c>
    </row>
    <row r="50" spans="1:7" x14ac:dyDescent="0.25">
      <c r="A50" s="6">
        <v>41071</v>
      </c>
      <c r="B50" s="7">
        <v>371.79</v>
      </c>
      <c r="C50" s="7"/>
      <c r="D50" s="7">
        <f t="shared" si="0"/>
        <v>127074.35999999996</v>
      </c>
      <c r="E50" s="7"/>
      <c r="F50" s="8" t="s">
        <v>4</v>
      </c>
      <c r="G50" s="8" t="s">
        <v>31</v>
      </c>
    </row>
    <row r="51" spans="1:7" x14ac:dyDescent="0.25">
      <c r="A51" s="6">
        <v>41101</v>
      </c>
      <c r="B51" s="7"/>
      <c r="C51" s="7">
        <v>55700</v>
      </c>
      <c r="D51" s="7">
        <f t="shared" si="0"/>
        <v>71374.359999999957</v>
      </c>
      <c r="E51" s="7"/>
      <c r="F51" s="8" t="s">
        <v>32</v>
      </c>
      <c r="G51" s="8" t="s">
        <v>33</v>
      </c>
    </row>
    <row r="52" spans="1:7" x14ac:dyDescent="0.25">
      <c r="A52" s="6">
        <v>41234</v>
      </c>
      <c r="B52" s="7">
        <v>371.79</v>
      </c>
      <c r="C52" s="7"/>
      <c r="D52" s="7">
        <f t="shared" si="0"/>
        <v>71746.149999999951</v>
      </c>
      <c r="E52" s="7"/>
      <c r="F52" s="8" t="s">
        <v>4</v>
      </c>
      <c r="G52" s="8" t="s">
        <v>31</v>
      </c>
    </row>
    <row r="53" spans="1:7" x14ac:dyDescent="0.25">
      <c r="A53" s="6">
        <v>40920</v>
      </c>
      <c r="B53" s="7">
        <v>78.64</v>
      </c>
      <c r="C53" s="7"/>
      <c r="D53" s="7">
        <f t="shared" si="0"/>
        <v>71824.78999999995</v>
      </c>
      <c r="E53" s="7"/>
      <c r="F53" s="8" t="s">
        <v>5</v>
      </c>
      <c r="G53" s="8" t="s">
        <v>59</v>
      </c>
    </row>
    <row r="54" spans="1:7" x14ac:dyDescent="0.25">
      <c r="A54" s="6">
        <v>40920</v>
      </c>
      <c r="B54" s="7"/>
      <c r="C54" s="7">
        <v>0.7</v>
      </c>
      <c r="D54" s="7">
        <f t="shared" si="0"/>
        <v>71824.089999999953</v>
      </c>
      <c r="E54" s="7"/>
      <c r="F54" s="8" t="s">
        <v>34</v>
      </c>
      <c r="G54" s="8" t="s">
        <v>67</v>
      </c>
    </row>
    <row r="55" spans="1:7" x14ac:dyDescent="0.25">
      <c r="A55" s="6">
        <v>40920</v>
      </c>
      <c r="B55" s="7">
        <v>0.7</v>
      </c>
      <c r="C55" s="7"/>
      <c r="D55" s="7">
        <f t="shared" si="0"/>
        <v>71824.78999999995</v>
      </c>
      <c r="E55" s="7"/>
      <c r="F55" s="8" t="s">
        <v>35</v>
      </c>
      <c r="G55" s="8" t="s">
        <v>59</v>
      </c>
    </row>
    <row r="56" spans="1:7" x14ac:dyDescent="0.25">
      <c r="A56" s="6">
        <v>41041</v>
      </c>
      <c r="B56" s="7"/>
      <c r="C56" s="7">
        <v>211.28</v>
      </c>
      <c r="D56" s="7">
        <f t="shared" si="0"/>
        <v>71613.509999999951</v>
      </c>
      <c r="E56" s="7"/>
      <c r="F56" s="8" t="s">
        <v>27</v>
      </c>
      <c r="G56" s="8" t="s">
        <v>29</v>
      </c>
    </row>
    <row r="57" spans="1:7" x14ac:dyDescent="0.25">
      <c r="A57" s="6">
        <v>41102</v>
      </c>
      <c r="B57" s="7">
        <v>371.79</v>
      </c>
      <c r="C57" s="7"/>
      <c r="D57" s="7">
        <f t="shared" si="0"/>
        <v>71985.299999999945</v>
      </c>
      <c r="E57" s="7"/>
      <c r="F57" s="8" t="s">
        <v>4</v>
      </c>
      <c r="G57" s="8" t="s">
        <v>31</v>
      </c>
    </row>
    <row r="58" spans="1:7" x14ac:dyDescent="0.25">
      <c r="A58" s="6">
        <v>41257</v>
      </c>
      <c r="B58" s="7">
        <v>371.79</v>
      </c>
      <c r="C58" s="7"/>
      <c r="D58" s="7">
        <f t="shared" si="0"/>
        <v>72357.089999999938</v>
      </c>
      <c r="E58" s="7"/>
      <c r="F58" s="8" t="s">
        <v>4</v>
      </c>
      <c r="G58" s="8" t="s">
        <v>31</v>
      </c>
    </row>
    <row r="59" spans="1:7" x14ac:dyDescent="0.25">
      <c r="A59" s="6">
        <v>41270</v>
      </c>
      <c r="B59" s="7">
        <v>371.79</v>
      </c>
      <c r="C59" s="7"/>
      <c r="D59" s="7">
        <f t="shared" si="0"/>
        <v>72728.879999999932</v>
      </c>
      <c r="E59" s="7"/>
      <c r="F59" s="8" t="s">
        <v>4</v>
      </c>
      <c r="G59" s="8" t="s">
        <v>31</v>
      </c>
    </row>
    <row r="60" spans="1:7" x14ac:dyDescent="0.25">
      <c r="A60" s="6">
        <v>41275</v>
      </c>
      <c r="B60" s="7">
        <v>61.9</v>
      </c>
      <c r="C60" s="7"/>
      <c r="D60" s="7">
        <f t="shared" si="0"/>
        <v>72790.779999999926</v>
      </c>
      <c r="E60" s="7"/>
      <c r="F60" s="8" t="s">
        <v>5</v>
      </c>
      <c r="G60" s="8" t="s">
        <v>59</v>
      </c>
    </row>
    <row r="61" spans="1:7" x14ac:dyDescent="0.25">
      <c r="A61" s="6">
        <v>41456</v>
      </c>
      <c r="B61" s="7">
        <v>1050</v>
      </c>
      <c r="C61" s="7"/>
      <c r="D61" s="7">
        <f t="shared" si="0"/>
        <v>73840.779999999926</v>
      </c>
      <c r="E61" s="7"/>
      <c r="F61" s="8" t="s">
        <v>36</v>
      </c>
      <c r="G61" s="8" t="s">
        <v>31</v>
      </c>
    </row>
    <row r="62" spans="1:7" x14ac:dyDescent="0.25">
      <c r="A62" s="6">
        <v>41456</v>
      </c>
      <c r="B62" s="7"/>
      <c r="C62" s="7">
        <v>211.28</v>
      </c>
      <c r="D62" s="7">
        <f t="shared" si="0"/>
        <v>73629.499999999927</v>
      </c>
      <c r="E62" s="7"/>
      <c r="F62" s="8" t="s">
        <v>27</v>
      </c>
      <c r="G62" s="8" t="s">
        <v>29</v>
      </c>
    </row>
    <row r="63" spans="1:7" x14ac:dyDescent="0.25">
      <c r="A63" s="6">
        <v>41289</v>
      </c>
      <c r="B63" s="7">
        <v>371.79</v>
      </c>
      <c r="C63" s="7"/>
      <c r="D63" s="7">
        <f t="shared" si="0"/>
        <v>74001.289999999921</v>
      </c>
      <c r="E63" s="7"/>
      <c r="F63" s="8" t="s">
        <v>4</v>
      </c>
      <c r="G63" s="8" t="s">
        <v>31</v>
      </c>
    </row>
    <row r="64" spans="1:7" x14ac:dyDescent="0.25">
      <c r="A64" s="6">
        <v>41276</v>
      </c>
      <c r="B64" s="7">
        <v>59.45</v>
      </c>
      <c r="C64" s="7"/>
      <c r="D64" s="7">
        <f t="shared" si="0"/>
        <v>74060.739999999918</v>
      </c>
      <c r="E64" s="7"/>
      <c r="F64" s="8" t="s">
        <v>5</v>
      </c>
      <c r="G64" s="8" t="s">
        <v>59</v>
      </c>
    </row>
    <row r="65" spans="1:7" x14ac:dyDescent="0.25">
      <c r="A65" s="6">
        <v>41366</v>
      </c>
      <c r="B65" s="7">
        <v>371.79</v>
      </c>
      <c r="C65" s="7"/>
      <c r="D65" s="7">
        <f t="shared" si="0"/>
        <v>74432.529999999912</v>
      </c>
      <c r="E65" s="7"/>
      <c r="F65" s="8" t="s">
        <v>4</v>
      </c>
      <c r="G65" s="8" t="s">
        <v>31</v>
      </c>
    </row>
    <row r="66" spans="1:7" x14ac:dyDescent="0.25">
      <c r="A66" s="6">
        <v>41427</v>
      </c>
      <c r="B66" s="7"/>
      <c r="C66" s="7">
        <v>211.28</v>
      </c>
      <c r="D66" s="7">
        <f t="shared" si="0"/>
        <v>74221.249999999913</v>
      </c>
      <c r="E66" s="7"/>
      <c r="F66" s="8" t="s">
        <v>27</v>
      </c>
      <c r="G66" s="8" t="s">
        <v>29</v>
      </c>
    </row>
    <row r="67" spans="1:7" x14ac:dyDescent="0.25">
      <c r="A67" s="6">
        <v>41277</v>
      </c>
      <c r="B67" s="7">
        <v>54.08</v>
      </c>
      <c r="C67" s="7"/>
      <c r="D67" s="7">
        <f t="shared" ref="D67:D130" si="1">+D66+B67-C67</f>
        <v>74275.329999999914</v>
      </c>
      <c r="E67" s="7"/>
      <c r="F67" s="8" t="s">
        <v>5</v>
      </c>
      <c r="G67" s="8" t="s">
        <v>59</v>
      </c>
    </row>
    <row r="68" spans="1:7" x14ac:dyDescent="0.25">
      <c r="A68" s="6">
        <v>41397</v>
      </c>
      <c r="B68" s="7"/>
      <c r="C68" s="7">
        <v>211.28</v>
      </c>
      <c r="D68" s="7">
        <f t="shared" si="1"/>
        <v>74064.049999999916</v>
      </c>
      <c r="E68" s="7"/>
      <c r="F68" s="8" t="s">
        <v>27</v>
      </c>
      <c r="G68" s="8" t="s">
        <v>29</v>
      </c>
    </row>
    <row r="69" spans="1:7" x14ac:dyDescent="0.25">
      <c r="A69" s="6">
        <v>41348</v>
      </c>
      <c r="B69" s="7">
        <v>300</v>
      </c>
      <c r="C69" s="7"/>
      <c r="D69" s="7">
        <f t="shared" si="1"/>
        <v>74364.049999999916</v>
      </c>
      <c r="E69" s="7"/>
      <c r="F69" s="8" t="s">
        <v>37</v>
      </c>
      <c r="G69" s="8" t="s">
        <v>31</v>
      </c>
    </row>
    <row r="70" spans="1:7" x14ac:dyDescent="0.25">
      <c r="A70" s="6">
        <v>41278</v>
      </c>
      <c r="B70" s="7">
        <v>59.92</v>
      </c>
      <c r="C70" s="7"/>
      <c r="D70" s="7">
        <f t="shared" si="1"/>
        <v>74423.969999999914</v>
      </c>
      <c r="E70" s="7"/>
      <c r="F70" s="8" t="s">
        <v>5</v>
      </c>
      <c r="G70" s="8" t="s">
        <v>59</v>
      </c>
    </row>
    <row r="71" spans="1:7" x14ac:dyDescent="0.25">
      <c r="A71" s="6">
        <v>41398</v>
      </c>
      <c r="B71" s="7"/>
      <c r="C71" s="7">
        <v>231.52</v>
      </c>
      <c r="D71" s="7">
        <f t="shared" si="1"/>
        <v>74192.44999999991</v>
      </c>
      <c r="E71" s="7"/>
      <c r="F71" s="8" t="s">
        <v>27</v>
      </c>
      <c r="G71" s="8" t="s">
        <v>29</v>
      </c>
    </row>
    <row r="72" spans="1:7" x14ac:dyDescent="0.25">
      <c r="A72" s="6">
        <v>41380</v>
      </c>
      <c r="B72" s="7">
        <v>76.5</v>
      </c>
      <c r="C72" s="7"/>
      <c r="D72" s="7">
        <f t="shared" si="1"/>
        <v>74268.94999999991</v>
      </c>
      <c r="E72" s="7"/>
      <c r="F72" s="8" t="s">
        <v>38</v>
      </c>
      <c r="G72" s="8" t="s">
        <v>31</v>
      </c>
    </row>
    <row r="73" spans="1:7" x14ac:dyDescent="0.25">
      <c r="A73" s="6">
        <v>41393</v>
      </c>
      <c r="B73" s="7"/>
      <c r="C73" s="7">
        <v>546.29999999999995</v>
      </c>
      <c r="D73" s="7">
        <f t="shared" si="1"/>
        <v>73722.649999999907</v>
      </c>
      <c r="E73" s="7"/>
      <c r="F73" s="8" t="s">
        <v>39</v>
      </c>
      <c r="G73" s="8"/>
    </row>
    <row r="74" spans="1:7" x14ac:dyDescent="0.25">
      <c r="A74" s="6">
        <v>41393</v>
      </c>
      <c r="B74" s="7">
        <v>120</v>
      </c>
      <c r="C74" s="7"/>
      <c r="D74" s="7">
        <f t="shared" si="1"/>
        <v>73842.649999999907</v>
      </c>
      <c r="E74" s="7"/>
      <c r="F74" s="8" t="s">
        <v>40</v>
      </c>
      <c r="G74" s="8" t="s">
        <v>31</v>
      </c>
    </row>
    <row r="75" spans="1:7" x14ac:dyDescent="0.25">
      <c r="A75" s="6">
        <v>41279</v>
      </c>
      <c r="B75" s="7">
        <v>57.96</v>
      </c>
      <c r="C75" s="7"/>
      <c r="D75" s="7">
        <f t="shared" si="1"/>
        <v>73900.609999999913</v>
      </c>
      <c r="E75" s="7"/>
      <c r="F75" s="8" t="s">
        <v>5</v>
      </c>
      <c r="G75" s="8" t="s">
        <v>59</v>
      </c>
    </row>
    <row r="76" spans="1:7" x14ac:dyDescent="0.25">
      <c r="A76" s="6">
        <v>41279</v>
      </c>
      <c r="B76" s="7"/>
      <c r="C76" s="7">
        <v>0.7</v>
      </c>
      <c r="D76" s="7">
        <f t="shared" si="1"/>
        <v>73899.909999999916</v>
      </c>
      <c r="E76" s="7"/>
      <c r="F76" s="8" t="s">
        <v>34</v>
      </c>
      <c r="G76" s="8"/>
    </row>
    <row r="77" spans="1:7" x14ac:dyDescent="0.25">
      <c r="A77" s="6">
        <v>41279</v>
      </c>
      <c r="B77" s="7">
        <v>0.7</v>
      </c>
      <c r="C77" s="7"/>
      <c r="D77" s="7">
        <f t="shared" si="1"/>
        <v>73900.609999999913</v>
      </c>
      <c r="E77" s="7"/>
      <c r="F77" s="8" t="s">
        <v>35</v>
      </c>
      <c r="G77" s="8"/>
    </row>
    <row r="78" spans="1:7" x14ac:dyDescent="0.25">
      <c r="A78" s="6">
        <v>41430</v>
      </c>
      <c r="B78" s="7"/>
      <c r="C78" s="7">
        <v>231.52</v>
      </c>
      <c r="D78" s="7">
        <f t="shared" si="1"/>
        <v>73669.089999999909</v>
      </c>
      <c r="E78" s="7"/>
      <c r="F78" s="8" t="s">
        <v>27</v>
      </c>
      <c r="G78" s="8" t="s">
        <v>29</v>
      </c>
    </row>
    <row r="79" spans="1:7" x14ac:dyDescent="0.25">
      <c r="A79" s="6">
        <v>41491</v>
      </c>
      <c r="B79" s="7"/>
      <c r="C79" s="7">
        <v>808.5</v>
      </c>
      <c r="D79" s="7">
        <f t="shared" si="1"/>
        <v>72860.589999999909</v>
      </c>
      <c r="E79" s="7"/>
      <c r="F79" s="8" t="s">
        <v>41</v>
      </c>
      <c r="G79" s="8" t="s">
        <v>42</v>
      </c>
    </row>
    <row r="80" spans="1:7" x14ac:dyDescent="0.25">
      <c r="A80" s="6">
        <v>41583</v>
      </c>
      <c r="B80" s="7">
        <v>300</v>
      </c>
      <c r="C80" s="7"/>
      <c r="D80" s="7">
        <f t="shared" si="1"/>
        <v>73160.589999999909</v>
      </c>
      <c r="E80" s="7"/>
      <c r="F80" s="8" t="s">
        <v>45</v>
      </c>
      <c r="G80" s="8" t="s">
        <v>31</v>
      </c>
    </row>
    <row r="81" spans="1:7" x14ac:dyDescent="0.25">
      <c r="A81" s="6">
        <v>41424</v>
      </c>
      <c r="B81" s="7"/>
      <c r="C81" s="7">
        <v>98</v>
      </c>
      <c r="D81" s="7">
        <f t="shared" si="1"/>
        <v>73062.589999999909</v>
      </c>
      <c r="E81" s="7"/>
      <c r="F81" s="8" t="s">
        <v>43</v>
      </c>
      <c r="G81" s="8" t="s">
        <v>44</v>
      </c>
    </row>
    <row r="82" spans="1:7" x14ac:dyDescent="0.25">
      <c r="A82" s="6">
        <v>41280</v>
      </c>
      <c r="B82" s="7">
        <v>54.61</v>
      </c>
      <c r="C82" s="7"/>
      <c r="D82" s="7">
        <f t="shared" si="1"/>
        <v>73117.19999999991</v>
      </c>
      <c r="E82" s="7"/>
      <c r="F82" s="8" t="s">
        <v>5</v>
      </c>
      <c r="G82" s="8" t="s">
        <v>59</v>
      </c>
    </row>
    <row r="83" spans="1:7" x14ac:dyDescent="0.25">
      <c r="A83" s="6">
        <v>41280</v>
      </c>
      <c r="B83" s="7"/>
      <c r="C83" s="7">
        <v>1.4</v>
      </c>
      <c r="D83" s="7">
        <f t="shared" si="1"/>
        <v>73115.799999999916</v>
      </c>
      <c r="E83" s="7"/>
      <c r="F83" s="8" t="s">
        <v>34</v>
      </c>
      <c r="G83" s="8"/>
    </row>
    <row r="84" spans="1:7" x14ac:dyDescent="0.25">
      <c r="A84" s="6">
        <v>41280</v>
      </c>
      <c r="B84" s="7">
        <v>1.4</v>
      </c>
      <c r="C84" s="7"/>
      <c r="D84" s="7">
        <f t="shared" si="1"/>
        <v>73117.19999999991</v>
      </c>
      <c r="E84" s="7"/>
      <c r="F84" s="8" t="s">
        <v>35</v>
      </c>
      <c r="G84" s="8"/>
    </row>
    <row r="85" spans="1:7" x14ac:dyDescent="0.25">
      <c r="A85" s="6">
        <v>41400</v>
      </c>
      <c r="B85" s="7"/>
      <c r="C85" s="7">
        <v>231.52</v>
      </c>
      <c r="D85" s="7">
        <f t="shared" si="1"/>
        <v>72885.679999999906</v>
      </c>
      <c r="E85" s="7"/>
      <c r="F85" s="8" t="s">
        <v>27</v>
      </c>
      <c r="G85" s="8" t="s">
        <v>29</v>
      </c>
    </row>
    <row r="86" spans="1:7" x14ac:dyDescent="0.25">
      <c r="A86" s="6">
        <v>41281</v>
      </c>
      <c r="B86" s="7">
        <v>47.95</v>
      </c>
      <c r="C86" s="7"/>
      <c r="D86" s="7">
        <f t="shared" si="1"/>
        <v>72933.629999999903</v>
      </c>
      <c r="E86" s="7"/>
      <c r="F86" s="8" t="s">
        <v>5</v>
      </c>
      <c r="G86" s="8" t="s">
        <v>59</v>
      </c>
    </row>
    <row r="87" spans="1:7" x14ac:dyDescent="0.25">
      <c r="A87" s="6">
        <v>41401</v>
      </c>
      <c r="B87" s="7"/>
      <c r="C87" s="7">
        <v>231.52</v>
      </c>
      <c r="D87" s="7">
        <f t="shared" si="1"/>
        <v>72702.109999999899</v>
      </c>
      <c r="E87" s="7"/>
      <c r="F87" s="8" t="s">
        <v>27</v>
      </c>
      <c r="G87" s="8" t="s">
        <v>29</v>
      </c>
    </row>
    <row r="88" spans="1:7" x14ac:dyDescent="0.25">
      <c r="A88" s="6">
        <v>41472</v>
      </c>
      <c r="B88" s="7"/>
      <c r="C88" s="7">
        <v>98</v>
      </c>
      <c r="D88" s="7">
        <f t="shared" si="1"/>
        <v>72604.109999999899</v>
      </c>
      <c r="E88" s="7"/>
      <c r="F88" s="8" t="s">
        <v>46</v>
      </c>
      <c r="G88" s="8" t="s">
        <v>44</v>
      </c>
    </row>
    <row r="89" spans="1:7" x14ac:dyDescent="0.25">
      <c r="A89" s="6">
        <v>41282</v>
      </c>
      <c r="B89" s="7">
        <v>49.39</v>
      </c>
      <c r="C89" s="7"/>
      <c r="D89" s="7">
        <f t="shared" si="1"/>
        <v>72653.499999999898</v>
      </c>
      <c r="E89" s="7"/>
      <c r="F89" s="8" t="s">
        <v>5</v>
      </c>
      <c r="G89" s="8" t="s">
        <v>59</v>
      </c>
    </row>
    <row r="90" spans="1:7" x14ac:dyDescent="0.25">
      <c r="A90" s="6">
        <v>41282</v>
      </c>
      <c r="B90" s="7"/>
      <c r="C90" s="7">
        <v>0.7</v>
      </c>
      <c r="D90" s="7">
        <f t="shared" si="1"/>
        <v>72652.799999999901</v>
      </c>
      <c r="E90" s="7"/>
      <c r="F90" s="8" t="s">
        <v>34</v>
      </c>
      <c r="G90" s="8"/>
    </row>
    <row r="91" spans="1:7" x14ac:dyDescent="0.25">
      <c r="A91" s="6">
        <v>41282</v>
      </c>
      <c r="B91" s="7">
        <v>0.7</v>
      </c>
      <c r="C91" s="7"/>
      <c r="D91" s="7">
        <f t="shared" si="1"/>
        <v>72653.499999999898</v>
      </c>
      <c r="E91" s="7"/>
      <c r="F91" s="8" t="s">
        <v>35</v>
      </c>
      <c r="G91" s="8"/>
    </row>
    <row r="92" spans="1:7" x14ac:dyDescent="0.25">
      <c r="A92" s="6">
        <v>41402</v>
      </c>
      <c r="B92" s="7"/>
      <c r="C92" s="7">
        <v>231.52</v>
      </c>
      <c r="D92" s="7">
        <f t="shared" si="1"/>
        <v>72421.979999999894</v>
      </c>
      <c r="E92" s="7"/>
      <c r="F92" s="8" t="s">
        <v>27</v>
      </c>
      <c r="G92" s="8" t="s">
        <v>29</v>
      </c>
    </row>
    <row r="93" spans="1:7" x14ac:dyDescent="0.25">
      <c r="A93" s="6">
        <v>41283</v>
      </c>
      <c r="B93" s="7">
        <v>46.05</v>
      </c>
      <c r="C93" s="7"/>
      <c r="D93" s="7">
        <f t="shared" si="1"/>
        <v>72468.029999999897</v>
      </c>
      <c r="E93" s="7"/>
      <c r="F93" s="8" t="s">
        <v>5</v>
      </c>
      <c r="G93" s="8" t="s">
        <v>59</v>
      </c>
    </row>
    <row r="94" spans="1:7" x14ac:dyDescent="0.25">
      <c r="A94" s="6">
        <v>41403</v>
      </c>
      <c r="B94" s="7"/>
      <c r="C94" s="7">
        <v>231.52</v>
      </c>
      <c r="D94" s="7">
        <f t="shared" si="1"/>
        <v>72236.509999999893</v>
      </c>
      <c r="E94" s="7"/>
      <c r="F94" s="8" t="s">
        <v>27</v>
      </c>
      <c r="G94" s="8" t="s">
        <v>29</v>
      </c>
    </row>
    <row r="95" spans="1:7" x14ac:dyDescent="0.25">
      <c r="A95" s="6">
        <v>41284</v>
      </c>
      <c r="B95" s="7">
        <v>41.58</v>
      </c>
      <c r="C95" s="7"/>
      <c r="D95" s="7">
        <f t="shared" si="1"/>
        <v>72278.089999999895</v>
      </c>
      <c r="E95" s="7"/>
      <c r="F95" s="8" t="s">
        <v>5</v>
      </c>
      <c r="G95" s="8" t="s">
        <v>59</v>
      </c>
    </row>
    <row r="96" spans="1:7" x14ac:dyDescent="0.25">
      <c r="A96" s="6">
        <v>41374</v>
      </c>
      <c r="B96" s="7">
        <v>1165.5</v>
      </c>
      <c r="C96" s="7"/>
      <c r="D96" s="7">
        <f t="shared" si="1"/>
        <v>73443.589999999895</v>
      </c>
      <c r="E96" s="7"/>
      <c r="F96" s="8" t="s">
        <v>47</v>
      </c>
      <c r="G96" s="8" t="s">
        <v>31</v>
      </c>
    </row>
    <row r="97" spans="1:7" x14ac:dyDescent="0.25">
      <c r="A97" s="6">
        <v>41465</v>
      </c>
      <c r="B97" s="7"/>
      <c r="C97" s="7">
        <v>231.52</v>
      </c>
      <c r="D97" s="7">
        <f t="shared" si="1"/>
        <v>73212.069999999891</v>
      </c>
      <c r="E97" s="7"/>
      <c r="F97" s="8" t="s">
        <v>27</v>
      </c>
      <c r="G97" s="8" t="s">
        <v>29</v>
      </c>
    </row>
    <row r="98" spans="1:7" x14ac:dyDescent="0.25">
      <c r="A98" s="6">
        <v>41568</v>
      </c>
      <c r="B98" s="7">
        <v>184.68</v>
      </c>
      <c r="C98" s="7"/>
      <c r="D98" s="7">
        <f t="shared" si="1"/>
        <v>73396.749999999884</v>
      </c>
      <c r="E98" s="7"/>
      <c r="F98" s="8" t="s">
        <v>48</v>
      </c>
      <c r="G98" s="8"/>
    </row>
    <row r="99" spans="1:7" x14ac:dyDescent="0.25">
      <c r="A99" s="6">
        <v>41285</v>
      </c>
      <c r="B99" s="7">
        <v>43.52</v>
      </c>
      <c r="C99" s="7"/>
      <c r="D99" s="7">
        <f t="shared" si="1"/>
        <v>73440.269999999888</v>
      </c>
      <c r="E99" s="7"/>
      <c r="F99" s="8" t="s">
        <v>5</v>
      </c>
      <c r="G99" s="8"/>
    </row>
    <row r="100" spans="1:7" x14ac:dyDescent="0.25">
      <c r="A100" s="6">
        <v>41375</v>
      </c>
      <c r="B100" s="7">
        <v>115.68</v>
      </c>
      <c r="C100" s="7"/>
      <c r="D100" s="7">
        <f t="shared" si="1"/>
        <v>73555.949999999881</v>
      </c>
      <c r="E100" s="7"/>
      <c r="F100" s="8" t="s">
        <v>49</v>
      </c>
      <c r="G100" s="8" t="s">
        <v>31</v>
      </c>
    </row>
    <row r="101" spans="1:7" x14ac:dyDescent="0.25">
      <c r="A101" s="6">
        <v>41405</v>
      </c>
      <c r="B101" s="7"/>
      <c r="C101" s="7">
        <v>231.52</v>
      </c>
      <c r="D101" s="7">
        <f t="shared" si="1"/>
        <v>73324.429999999877</v>
      </c>
      <c r="E101" s="7"/>
      <c r="F101" s="8" t="s">
        <v>27</v>
      </c>
      <c r="G101" s="8" t="s">
        <v>29</v>
      </c>
    </row>
    <row r="102" spans="1:7" x14ac:dyDescent="0.25">
      <c r="A102" s="6">
        <v>41466</v>
      </c>
      <c r="B102" s="7"/>
      <c r="C102" s="7">
        <v>95</v>
      </c>
      <c r="D102" s="7">
        <f t="shared" si="1"/>
        <v>73229.429999999877</v>
      </c>
      <c r="E102" s="7"/>
      <c r="F102" s="8" t="s">
        <v>50</v>
      </c>
      <c r="G102" s="8" t="s">
        <v>44</v>
      </c>
    </row>
    <row r="103" spans="1:7" x14ac:dyDescent="0.25">
      <c r="A103" s="6">
        <v>41596</v>
      </c>
      <c r="B103" s="7">
        <v>900</v>
      </c>
      <c r="C103" s="7"/>
      <c r="D103" s="7">
        <f t="shared" si="1"/>
        <v>74129.429999999877</v>
      </c>
      <c r="E103" s="7"/>
      <c r="F103" s="8" t="s">
        <v>51</v>
      </c>
      <c r="G103" s="8" t="s">
        <v>31</v>
      </c>
    </row>
    <row r="104" spans="1:7" x14ac:dyDescent="0.25">
      <c r="A104" s="6">
        <v>41286</v>
      </c>
      <c r="B104" s="7">
        <v>42.38</v>
      </c>
      <c r="C104" s="7"/>
      <c r="D104" s="7">
        <f t="shared" si="1"/>
        <v>74171.809999999881</v>
      </c>
      <c r="E104" s="7"/>
      <c r="F104" s="8" t="s">
        <v>5</v>
      </c>
      <c r="G104" s="8" t="s">
        <v>59</v>
      </c>
    </row>
    <row r="105" spans="1:7" x14ac:dyDescent="0.25">
      <c r="A105" s="6">
        <v>41286</v>
      </c>
      <c r="B105" s="7"/>
      <c r="C105" s="7">
        <v>0.7</v>
      </c>
      <c r="D105" s="7">
        <f t="shared" si="1"/>
        <v>74171.109999999884</v>
      </c>
      <c r="E105" s="7"/>
      <c r="F105" s="8" t="s">
        <v>34</v>
      </c>
      <c r="G105" s="8"/>
    </row>
    <row r="106" spans="1:7" x14ac:dyDescent="0.25">
      <c r="A106" s="6">
        <v>41286</v>
      </c>
      <c r="B106" s="7">
        <v>0.7</v>
      </c>
      <c r="C106" s="7"/>
      <c r="D106" s="7">
        <f t="shared" si="1"/>
        <v>74171.809999999881</v>
      </c>
      <c r="E106" s="7"/>
      <c r="F106" s="8" t="s">
        <v>35</v>
      </c>
      <c r="G106" s="8"/>
    </row>
    <row r="107" spans="1:7" x14ac:dyDescent="0.25">
      <c r="A107" s="6">
        <v>41376</v>
      </c>
      <c r="B107" s="7">
        <v>643.84</v>
      </c>
      <c r="C107" s="7"/>
      <c r="D107" s="7">
        <f t="shared" si="1"/>
        <v>74815.649999999878</v>
      </c>
      <c r="E107" s="7"/>
      <c r="F107" s="8" t="s">
        <v>49</v>
      </c>
      <c r="G107" s="8" t="s">
        <v>31</v>
      </c>
    </row>
    <row r="108" spans="1:7" x14ac:dyDescent="0.25">
      <c r="A108" s="6">
        <v>41406</v>
      </c>
      <c r="B108" s="7"/>
      <c r="C108" s="7">
        <v>231.52</v>
      </c>
      <c r="D108" s="7">
        <f t="shared" si="1"/>
        <v>74584.129999999874</v>
      </c>
      <c r="E108" s="7"/>
      <c r="F108" s="8" t="s">
        <v>27</v>
      </c>
      <c r="G108" s="8" t="s">
        <v>29</v>
      </c>
    </row>
    <row r="109" spans="1:7" x14ac:dyDescent="0.25">
      <c r="A109" s="6">
        <v>41640</v>
      </c>
      <c r="B109" s="7">
        <v>44.33</v>
      </c>
      <c r="C109" s="7"/>
      <c r="D109" s="7">
        <f t="shared" si="1"/>
        <v>74628.459999999875</v>
      </c>
      <c r="E109" s="7"/>
      <c r="F109" s="8" t="s">
        <v>5</v>
      </c>
      <c r="G109" s="8" t="s">
        <v>59</v>
      </c>
    </row>
    <row r="110" spans="1:7" x14ac:dyDescent="0.25">
      <c r="A110" s="6">
        <v>41791</v>
      </c>
      <c r="B110" s="7"/>
      <c r="C110" s="7">
        <v>231.52</v>
      </c>
      <c r="D110" s="7">
        <f t="shared" si="1"/>
        <v>74396.939999999871</v>
      </c>
      <c r="E110" s="7"/>
      <c r="F110" s="8" t="s">
        <v>27</v>
      </c>
      <c r="G110" s="8" t="s">
        <v>29</v>
      </c>
    </row>
    <row r="111" spans="1:7" x14ac:dyDescent="0.25">
      <c r="A111" s="6">
        <v>41641</v>
      </c>
      <c r="B111" s="7">
        <v>44.25</v>
      </c>
      <c r="C111" s="7"/>
      <c r="D111" s="7">
        <f t="shared" si="1"/>
        <v>74441.189999999871</v>
      </c>
      <c r="E111" s="7"/>
      <c r="F111" s="8" t="s">
        <v>5</v>
      </c>
      <c r="G111" s="8" t="s">
        <v>59</v>
      </c>
    </row>
    <row r="112" spans="1:7" x14ac:dyDescent="0.25">
      <c r="A112" s="6">
        <v>41761</v>
      </c>
      <c r="B112" s="7"/>
      <c r="C112" s="7">
        <v>231.52</v>
      </c>
      <c r="D112" s="7">
        <f t="shared" si="1"/>
        <v>74209.669999999867</v>
      </c>
      <c r="E112" s="7"/>
      <c r="F112" s="8" t="s">
        <v>27</v>
      </c>
      <c r="G112" s="8" t="s">
        <v>29</v>
      </c>
    </row>
    <row r="113" spans="1:7" x14ac:dyDescent="0.25">
      <c r="A113" s="6">
        <v>41945</v>
      </c>
      <c r="B113" s="7"/>
      <c r="C113" s="7">
        <v>95</v>
      </c>
      <c r="D113" s="7">
        <f t="shared" si="1"/>
        <v>74114.669999999867</v>
      </c>
      <c r="E113" s="7"/>
      <c r="F113" s="8" t="s">
        <v>53</v>
      </c>
      <c r="G113" s="8" t="s">
        <v>44</v>
      </c>
    </row>
    <row r="114" spans="1:7" x14ac:dyDescent="0.25">
      <c r="A114" s="6">
        <v>41642</v>
      </c>
      <c r="B114" s="7">
        <v>39.83</v>
      </c>
      <c r="C114" s="7"/>
      <c r="D114" s="7">
        <f t="shared" si="1"/>
        <v>74154.499999999869</v>
      </c>
      <c r="E114" s="7"/>
      <c r="F114" s="8" t="s">
        <v>5</v>
      </c>
      <c r="G114" s="8" t="s">
        <v>59</v>
      </c>
    </row>
    <row r="115" spans="1:7" x14ac:dyDescent="0.25">
      <c r="A115" s="6">
        <v>41762</v>
      </c>
      <c r="B115" s="7"/>
      <c r="C115" s="7">
        <v>231.52</v>
      </c>
      <c r="D115" s="7">
        <f t="shared" si="1"/>
        <v>73922.979999999865</v>
      </c>
      <c r="E115" s="7"/>
      <c r="F115" s="8" t="s">
        <v>27</v>
      </c>
      <c r="G115" s="8" t="s">
        <v>29</v>
      </c>
    </row>
    <row r="116" spans="1:7" x14ac:dyDescent="0.25">
      <c r="A116" s="6">
        <v>41642</v>
      </c>
      <c r="B116" s="7"/>
      <c r="C116" s="7">
        <v>0.7</v>
      </c>
      <c r="D116" s="7">
        <f t="shared" si="1"/>
        <v>73922.279999999868</v>
      </c>
      <c r="E116" s="7"/>
      <c r="F116" s="8" t="s">
        <v>34</v>
      </c>
      <c r="G116" s="8"/>
    </row>
    <row r="117" spans="1:7" x14ac:dyDescent="0.25">
      <c r="A117" s="6">
        <v>41642</v>
      </c>
      <c r="B117" s="7">
        <v>0.7</v>
      </c>
      <c r="C117" s="7"/>
      <c r="D117" s="7">
        <f t="shared" si="1"/>
        <v>73922.979999999865</v>
      </c>
      <c r="E117" s="7"/>
      <c r="F117" s="8" t="s">
        <v>35</v>
      </c>
      <c r="G117" s="8"/>
    </row>
    <row r="118" spans="1:7" x14ac:dyDescent="0.25">
      <c r="A118" s="6">
        <v>41643</v>
      </c>
      <c r="B118" s="7">
        <v>43.97</v>
      </c>
      <c r="C118" s="7"/>
      <c r="D118" s="7">
        <f t="shared" si="1"/>
        <v>73966.949999999866</v>
      </c>
      <c r="E118" s="7"/>
      <c r="F118" s="8" t="s">
        <v>5</v>
      </c>
      <c r="G118" s="8" t="s">
        <v>59</v>
      </c>
    </row>
    <row r="119" spans="1:7" x14ac:dyDescent="0.25">
      <c r="A119" s="6">
        <v>41824</v>
      </c>
      <c r="B119" s="7"/>
      <c r="C119" s="7">
        <v>256.25</v>
      </c>
      <c r="D119" s="7">
        <f t="shared" si="1"/>
        <v>73710.699999999866</v>
      </c>
      <c r="E119" s="7"/>
      <c r="F119" s="8" t="s">
        <v>27</v>
      </c>
      <c r="G119" s="8" t="s">
        <v>29</v>
      </c>
    </row>
    <row r="120" spans="1:7" x14ac:dyDescent="0.25">
      <c r="A120" s="6">
        <v>41644</v>
      </c>
      <c r="B120" s="7">
        <v>42.44</v>
      </c>
      <c r="C120" s="7"/>
      <c r="D120" s="7">
        <f t="shared" si="1"/>
        <v>73753.139999999868</v>
      </c>
      <c r="E120" s="7"/>
      <c r="F120" s="8" t="s">
        <v>5</v>
      </c>
      <c r="G120" s="8" t="s">
        <v>59</v>
      </c>
    </row>
    <row r="121" spans="1:7" x14ac:dyDescent="0.25">
      <c r="A121" s="6">
        <v>41764</v>
      </c>
      <c r="B121" s="7"/>
      <c r="C121" s="7">
        <v>256.25</v>
      </c>
      <c r="D121" s="7">
        <f t="shared" si="1"/>
        <v>73496.889999999868</v>
      </c>
      <c r="E121" s="7"/>
      <c r="F121" s="8" t="s">
        <v>27</v>
      </c>
      <c r="G121" s="8" t="s">
        <v>29</v>
      </c>
    </row>
    <row r="122" spans="1:7" x14ac:dyDescent="0.25">
      <c r="A122" s="6">
        <v>41781</v>
      </c>
      <c r="B122" s="7"/>
      <c r="C122" s="7">
        <v>874.5</v>
      </c>
      <c r="D122" s="7">
        <f t="shared" si="1"/>
        <v>72622.389999999868</v>
      </c>
      <c r="E122" s="7"/>
      <c r="F122" s="8" t="s">
        <v>41</v>
      </c>
      <c r="G122" s="8" t="s">
        <v>42</v>
      </c>
    </row>
    <row r="123" spans="1:7" x14ac:dyDescent="0.25">
      <c r="A123" s="6">
        <v>41645</v>
      </c>
      <c r="B123" s="7">
        <v>43.55</v>
      </c>
      <c r="C123" s="7"/>
      <c r="D123" s="7">
        <f t="shared" si="1"/>
        <v>72665.939999999871</v>
      </c>
      <c r="E123" s="7"/>
      <c r="F123" s="8" t="s">
        <v>5</v>
      </c>
      <c r="G123" s="8" t="s">
        <v>59</v>
      </c>
    </row>
    <row r="124" spans="1:7" x14ac:dyDescent="0.25">
      <c r="A124" s="6">
        <v>41645</v>
      </c>
      <c r="B124" s="7"/>
      <c r="C124" s="7">
        <v>0.7</v>
      </c>
      <c r="D124" s="7">
        <f t="shared" si="1"/>
        <v>72665.239999999874</v>
      </c>
      <c r="E124" s="7"/>
      <c r="F124" s="8" t="s">
        <v>34</v>
      </c>
      <c r="G124" s="8"/>
    </row>
    <row r="125" spans="1:7" x14ac:dyDescent="0.25">
      <c r="A125" s="6">
        <v>41645</v>
      </c>
      <c r="B125" s="7">
        <v>0.7</v>
      </c>
      <c r="C125" s="7"/>
      <c r="D125" s="7">
        <f t="shared" si="1"/>
        <v>72665.939999999871</v>
      </c>
      <c r="E125" s="7"/>
      <c r="F125" s="8" t="s">
        <v>35</v>
      </c>
      <c r="G125" s="8"/>
    </row>
    <row r="126" spans="1:7" x14ac:dyDescent="0.25">
      <c r="A126" s="6">
        <v>41765</v>
      </c>
      <c r="B126" s="7"/>
      <c r="C126" s="7">
        <v>1092.2</v>
      </c>
      <c r="D126" s="7">
        <f t="shared" si="1"/>
        <v>71573.739999999874</v>
      </c>
      <c r="E126" s="7"/>
      <c r="F126" s="8" t="s">
        <v>55</v>
      </c>
      <c r="G126" s="8" t="s">
        <v>54</v>
      </c>
    </row>
    <row r="127" spans="1:7" x14ac:dyDescent="0.25">
      <c r="A127" s="6">
        <v>41765</v>
      </c>
      <c r="B127" s="7"/>
      <c r="C127" s="7">
        <v>256.25</v>
      </c>
      <c r="D127" s="7">
        <f t="shared" si="1"/>
        <v>71317.489999999874</v>
      </c>
      <c r="E127" s="7"/>
      <c r="F127" s="8" t="s">
        <v>27</v>
      </c>
      <c r="G127" s="8" t="s">
        <v>29</v>
      </c>
    </row>
    <row r="128" spans="1:7" x14ac:dyDescent="0.25">
      <c r="A128" s="6">
        <v>41796</v>
      </c>
      <c r="B128" s="7"/>
      <c r="C128" s="7">
        <v>95</v>
      </c>
      <c r="D128" s="7">
        <f t="shared" si="1"/>
        <v>71222.489999999874</v>
      </c>
      <c r="E128" s="7"/>
      <c r="F128" s="8" t="s">
        <v>58</v>
      </c>
      <c r="G128" s="8" t="s">
        <v>56</v>
      </c>
    </row>
    <row r="129" spans="1:7" x14ac:dyDescent="0.25">
      <c r="A129" s="6">
        <v>41646</v>
      </c>
      <c r="B129" s="7">
        <v>41.08</v>
      </c>
      <c r="C129" s="7"/>
      <c r="D129" s="7">
        <f t="shared" si="1"/>
        <v>71263.569999999876</v>
      </c>
      <c r="E129" s="7"/>
      <c r="F129" s="8" t="s">
        <v>5</v>
      </c>
      <c r="G129" s="8" t="s">
        <v>59</v>
      </c>
    </row>
    <row r="130" spans="1:7" x14ac:dyDescent="0.25">
      <c r="A130" s="6">
        <v>41646</v>
      </c>
      <c r="B130" s="7"/>
      <c r="C130" s="7">
        <v>1.1000000000000001</v>
      </c>
      <c r="D130" s="7">
        <f t="shared" si="1"/>
        <v>71262.46999999987</v>
      </c>
      <c r="E130" s="7"/>
      <c r="F130" s="8" t="s">
        <v>34</v>
      </c>
      <c r="G130" s="8"/>
    </row>
    <row r="131" spans="1:7" x14ac:dyDescent="0.25">
      <c r="A131" s="6">
        <v>41646</v>
      </c>
      <c r="B131" s="7">
        <v>1.1000000000000001</v>
      </c>
      <c r="C131" s="7"/>
      <c r="D131" s="7">
        <f t="shared" ref="D131:D194" si="2">+D130+B131-C131</f>
        <v>71263.569999999876</v>
      </c>
      <c r="E131" s="7"/>
      <c r="F131" s="8" t="s">
        <v>35</v>
      </c>
      <c r="G131" s="8"/>
    </row>
    <row r="132" spans="1:7" x14ac:dyDescent="0.25">
      <c r="A132" s="6">
        <v>41646</v>
      </c>
      <c r="B132" s="7"/>
      <c r="C132" s="7">
        <v>709</v>
      </c>
      <c r="D132" s="7">
        <f t="shared" si="2"/>
        <v>70554.569999999876</v>
      </c>
      <c r="E132" s="7"/>
      <c r="F132" s="8" t="s">
        <v>57</v>
      </c>
      <c r="G132" s="8" t="s">
        <v>56</v>
      </c>
    </row>
    <row r="133" spans="1:7" x14ac:dyDescent="0.25">
      <c r="A133" s="6">
        <v>41827</v>
      </c>
      <c r="B133" s="7"/>
      <c r="C133" s="7">
        <v>256.25</v>
      </c>
      <c r="D133" s="7">
        <f t="shared" si="2"/>
        <v>70298.319999999876</v>
      </c>
      <c r="E133" s="7"/>
      <c r="F133" s="8" t="s">
        <v>27</v>
      </c>
      <c r="G133" s="8" t="s">
        <v>29</v>
      </c>
    </row>
    <row r="134" spans="1:7" x14ac:dyDescent="0.25">
      <c r="A134" s="6">
        <v>42012</v>
      </c>
      <c r="B134" s="7">
        <v>41.83</v>
      </c>
      <c r="C134" s="7"/>
      <c r="D134" s="7">
        <f t="shared" si="2"/>
        <v>70340.149999999878</v>
      </c>
      <c r="E134" s="7"/>
      <c r="F134" s="8" t="s">
        <v>5</v>
      </c>
      <c r="G134" s="8" t="s">
        <v>59</v>
      </c>
    </row>
    <row r="135" spans="1:7" x14ac:dyDescent="0.25">
      <c r="A135" s="6">
        <v>42012</v>
      </c>
      <c r="B135" s="7"/>
      <c r="C135" s="7">
        <v>0.7</v>
      </c>
      <c r="D135" s="7">
        <f t="shared" si="2"/>
        <v>70339.449999999881</v>
      </c>
      <c r="E135" s="7"/>
      <c r="F135" s="8" t="s">
        <v>34</v>
      </c>
      <c r="G135" s="8"/>
    </row>
    <row r="136" spans="1:7" x14ac:dyDescent="0.25">
      <c r="A136" s="6">
        <v>41647</v>
      </c>
      <c r="B136" s="7">
        <v>0.7</v>
      </c>
      <c r="C136" s="7"/>
      <c r="D136" s="7">
        <f t="shared" si="2"/>
        <v>70340.149999999878</v>
      </c>
      <c r="E136" s="7"/>
      <c r="F136" s="8" t="s">
        <v>35</v>
      </c>
      <c r="G136" s="8"/>
    </row>
    <row r="137" spans="1:7" x14ac:dyDescent="0.25">
      <c r="A137" s="6">
        <v>41767</v>
      </c>
      <c r="B137" s="7"/>
      <c r="C137" s="7">
        <v>256.25</v>
      </c>
      <c r="D137" s="7">
        <f t="shared" si="2"/>
        <v>70083.899999999878</v>
      </c>
      <c r="E137" s="7"/>
      <c r="F137" s="8" t="s">
        <v>27</v>
      </c>
      <c r="G137" s="8" t="s">
        <v>29</v>
      </c>
    </row>
    <row r="138" spans="1:7" x14ac:dyDescent="0.25">
      <c r="A138" s="6">
        <v>41648</v>
      </c>
      <c r="B138" s="7">
        <v>41.68</v>
      </c>
      <c r="C138" s="7"/>
      <c r="D138" s="7">
        <f t="shared" si="2"/>
        <v>70125.579999999871</v>
      </c>
      <c r="E138" s="7"/>
      <c r="F138" s="8" t="s">
        <v>5</v>
      </c>
      <c r="G138" s="8" t="s">
        <v>59</v>
      </c>
    </row>
    <row r="139" spans="1:7" x14ac:dyDescent="0.25">
      <c r="A139" s="6">
        <v>41768</v>
      </c>
      <c r="B139" s="7"/>
      <c r="C139" s="7">
        <v>256.25</v>
      </c>
      <c r="D139" s="7">
        <f t="shared" si="2"/>
        <v>69869.329999999871</v>
      </c>
      <c r="E139" s="7"/>
      <c r="F139" s="8" t="s">
        <v>27</v>
      </c>
      <c r="G139" s="8" t="s">
        <v>29</v>
      </c>
    </row>
    <row r="140" spans="1:7" x14ac:dyDescent="0.25">
      <c r="A140" s="6">
        <v>41649</v>
      </c>
      <c r="B140" s="7">
        <v>40.22</v>
      </c>
      <c r="C140" s="7"/>
      <c r="D140" s="7">
        <f t="shared" si="2"/>
        <v>69909.549999999872</v>
      </c>
      <c r="E140" s="7"/>
      <c r="F140" s="8" t="s">
        <v>5</v>
      </c>
      <c r="G140" s="8" t="s">
        <v>59</v>
      </c>
    </row>
    <row r="141" spans="1:7" x14ac:dyDescent="0.25">
      <c r="A141" s="6">
        <v>41708</v>
      </c>
      <c r="B141" s="7">
        <v>694</v>
      </c>
      <c r="C141" s="7"/>
      <c r="D141" s="7">
        <f t="shared" si="2"/>
        <v>70603.549999999872</v>
      </c>
      <c r="E141" s="7"/>
      <c r="F141" s="8" t="s">
        <v>60</v>
      </c>
      <c r="G141" s="8" t="s">
        <v>31</v>
      </c>
    </row>
    <row r="142" spans="1:7" x14ac:dyDescent="0.25">
      <c r="A142" s="6">
        <v>41800</v>
      </c>
      <c r="B142" s="7"/>
      <c r="C142" s="7">
        <v>256.25</v>
      </c>
      <c r="D142" s="7">
        <f t="shared" si="2"/>
        <v>70347.299999999872</v>
      </c>
      <c r="E142" s="7"/>
      <c r="F142" s="8" t="s">
        <v>27</v>
      </c>
      <c r="G142" s="8" t="s">
        <v>29</v>
      </c>
    </row>
    <row r="143" spans="1:7" x14ac:dyDescent="0.25">
      <c r="A143" s="6">
        <v>41650</v>
      </c>
      <c r="B143" s="7">
        <v>41.82</v>
      </c>
      <c r="C143" s="7"/>
      <c r="D143" s="7">
        <f t="shared" si="2"/>
        <v>70389.119999999879</v>
      </c>
      <c r="E143" s="7"/>
      <c r="F143" s="8" t="s">
        <v>5</v>
      </c>
      <c r="G143" s="8" t="s">
        <v>59</v>
      </c>
    </row>
    <row r="144" spans="1:7" x14ac:dyDescent="0.25">
      <c r="A144" s="6">
        <v>41740</v>
      </c>
      <c r="B144" s="7"/>
      <c r="C144" s="7">
        <v>251</v>
      </c>
      <c r="D144" s="7">
        <f t="shared" si="2"/>
        <v>70138.119999999879</v>
      </c>
      <c r="E144" s="7"/>
      <c r="F144" s="8" t="s">
        <v>61</v>
      </c>
      <c r="G144" s="8" t="s">
        <v>56</v>
      </c>
    </row>
    <row r="145" spans="1:7" x14ac:dyDescent="0.25">
      <c r="A145" s="6">
        <v>41770</v>
      </c>
      <c r="B145" s="7"/>
      <c r="C145" s="7">
        <v>256.25</v>
      </c>
      <c r="D145" s="7">
        <f t="shared" si="2"/>
        <v>69881.869999999879</v>
      </c>
      <c r="E145" s="7"/>
      <c r="F145" s="8" t="s">
        <v>27</v>
      </c>
      <c r="G145" s="8" t="s">
        <v>29</v>
      </c>
    </row>
    <row r="146" spans="1:7" x14ac:dyDescent="0.25">
      <c r="A146" s="6">
        <v>41964</v>
      </c>
      <c r="B146" s="7">
        <v>388.8</v>
      </c>
      <c r="C146" s="7"/>
      <c r="D146" s="7">
        <f t="shared" si="2"/>
        <v>70270.669999999882</v>
      </c>
      <c r="E146" s="7"/>
      <c r="F146" s="8" t="s">
        <v>32</v>
      </c>
      <c r="G146" s="8" t="s">
        <v>59</v>
      </c>
    </row>
    <row r="147" spans="1:7" x14ac:dyDescent="0.25">
      <c r="A147" s="6">
        <v>41651</v>
      </c>
      <c r="B147" s="7">
        <v>40.32</v>
      </c>
      <c r="C147" s="7"/>
      <c r="D147" s="7">
        <f t="shared" si="2"/>
        <v>70310.989999999889</v>
      </c>
      <c r="E147" s="7"/>
      <c r="F147" s="8" t="s">
        <v>5</v>
      </c>
      <c r="G147" s="8" t="s">
        <v>59</v>
      </c>
    </row>
    <row r="148" spans="1:7" x14ac:dyDescent="0.25">
      <c r="A148" s="6">
        <v>41651</v>
      </c>
      <c r="B148" s="7"/>
      <c r="C148" s="7">
        <v>0.4</v>
      </c>
      <c r="D148" s="7">
        <f t="shared" si="2"/>
        <v>70310.589999999895</v>
      </c>
      <c r="E148" s="7"/>
      <c r="F148" s="8" t="s">
        <v>34</v>
      </c>
      <c r="G148" s="8"/>
    </row>
    <row r="149" spans="1:7" x14ac:dyDescent="0.25">
      <c r="A149" s="6">
        <v>41651</v>
      </c>
      <c r="B149" s="7">
        <v>0.4</v>
      </c>
      <c r="C149" s="7"/>
      <c r="D149" s="7">
        <f t="shared" si="2"/>
        <v>70310.989999999889</v>
      </c>
      <c r="E149" s="7"/>
      <c r="F149" s="8" t="s">
        <v>35</v>
      </c>
      <c r="G149" s="8"/>
    </row>
    <row r="150" spans="1:7" x14ac:dyDescent="0.25">
      <c r="A150" s="6">
        <v>41771</v>
      </c>
      <c r="B150" s="7"/>
      <c r="C150" s="7">
        <v>230.03</v>
      </c>
      <c r="D150" s="7">
        <f t="shared" si="2"/>
        <v>70080.95999999989</v>
      </c>
      <c r="E150" s="7"/>
      <c r="F150" s="8" t="s">
        <v>27</v>
      </c>
      <c r="G150" s="8" t="s">
        <v>29</v>
      </c>
    </row>
    <row r="151" spans="1:7" x14ac:dyDescent="0.25">
      <c r="A151" s="6">
        <v>41894</v>
      </c>
      <c r="B151" s="7">
        <v>903.7</v>
      </c>
      <c r="C151" s="7"/>
      <c r="D151" s="7">
        <f t="shared" si="2"/>
        <v>70984.659999999887</v>
      </c>
      <c r="E151" s="7"/>
      <c r="F151" s="8" t="s">
        <v>62</v>
      </c>
      <c r="G151" s="8" t="s">
        <v>31</v>
      </c>
    </row>
    <row r="152" spans="1:7" x14ac:dyDescent="0.25">
      <c r="A152" s="6">
        <v>42005</v>
      </c>
      <c r="B152" s="7">
        <v>42.08</v>
      </c>
      <c r="C152" s="7"/>
      <c r="D152" s="7">
        <f t="shared" si="2"/>
        <v>71026.739999999889</v>
      </c>
      <c r="E152" s="7"/>
      <c r="F152" s="8" t="s">
        <v>5</v>
      </c>
      <c r="G152" s="8" t="s">
        <v>59</v>
      </c>
    </row>
    <row r="153" spans="1:7" x14ac:dyDescent="0.25">
      <c r="A153" s="6">
        <v>42125</v>
      </c>
      <c r="B153" s="7"/>
      <c r="C153" s="7">
        <v>230.03</v>
      </c>
      <c r="D153" s="7">
        <f t="shared" si="2"/>
        <v>70796.70999999989</v>
      </c>
      <c r="E153" s="7"/>
      <c r="F153" s="8" t="s">
        <v>27</v>
      </c>
      <c r="G153" s="8" t="s">
        <v>29</v>
      </c>
    </row>
    <row r="154" spans="1:7" x14ac:dyDescent="0.25">
      <c r="A154" s="6">
        <v>42006</v>
      </c>
      <c r="B154" s="7">
        <v>42.1</v>
      </c>
      <c r="C154" s="7"/>
      <c r="D154" s="7">
        <f t="shared" si="2"/>
        <v>70838.809999999896</v>
      </c>
      <c r="E154" s="7"/>
      <c r="F154" s="8" t="s">
        <v>5</v>
      </c>
      <c r="G154" s="8" t="s">
        <v>59</v>
      </c>
    </row>
    <row r="155" spans="1:7" x14ac:dyDescent="0.25">
      <c r="A155" s="6">
        <v>42126</v>
      </c>
      <c r="B155" s="7"/>
      <c r="C155" s="7">
        <v>125.5</v>
      </c>
      <c r="D155" s="7">
        <f t="shared" si="2"/>
        <v>70713.309999999896</v>
      </c>
      <c r="E155" s="7"/>
      <c r="F155" s="8" t="s">
        <v>63</v>
      </c>
      <c r="G155" s="8" t="s">
        <v>29</v>
      </c>
    </row>
    <row r="156" spans="1:7" x14ac:dyDescent="0.25">
      <c r="A156" s="6">
        <v>42126</v>
      </c>
      <c r="B156" s="7"/>
      <c r="C156" s="7">
        <v>230.03</v>
      </c>
      <c r="D156" s="7">
        <f t="shared" si="2"/>
        <v>70483.279999999897</v>
      </c>
      <c r="E156" s="7"/>
      <c r="F156" s="8" t="s">
        <v>27</v>
      </c>
      <c r="G156" s="8" t="s">
        <v>29</v>
      </c>
    </row>
    <row r="157" spans="1:7" x14ac:dyDescent="0.25">
      <c r="A157" s="6">
        <v>42053</v>
      </c>
      <c r="B157" s="7"/>
      <c r="C157" s="7">
        <v>251</v>
      </c>
      <c r="D157" s="7">
        <f t="shared" si="2"/>
        <v>70232.279999999897</v>
      </c>
      <c r="E157" s="7"/>
      <c r="F157" s="8" t="s">
        <v>64</v>
      </c>
      <c r="G157" s="8" t="s">
        <v>56</v>
      </c>
    </row>
    <row r="158" spans="1:7" x14ac:dyDescent="0.25">
      <c r="A158" s="6">
        <v>42007</v>
      </c>
      <c r="B158" s="7">
        <v>30.32</v>
      </c>
      <c r="C158" s="7"/>
      <c r="D158" s="7">
        <f t="shared" si="2"/>
        <v>70262.599999999904</v>
      </c>
      <c r="E158" s="7"/>
      <c r="F158" s="8" t="s">
        <v>5</v>
      </c>
      <c r="G158" s="8" t="s">
        <v>59</v>
      </c>
    </row>
    <row r="159" spans="1:7" x14ac:dyDescent="0.25">
      <c r="A159" s="6">
        <v>42007</v>
      </c>
      <c r="B159" s="7"/>
      <c r="C159" s="7">
        <v>0.4</v>
      </c>
      <c r="D159" s="7">
        <f t="shared" si="2"/>
        <v>70262.19999999991</v>
      </c>
      <c r="E159" s="7"/>
      <c r="F159" s="8" t="s">
        <v>34</v>
      </c>
      <c r="G159" s="8"/>
    </row>
    <row r="160" spans="1:7" x14ac:dyDescent="0.25">
      <c r="A160" s="6">
        <v>42007</v>
      </c>
      <c r="B160" s="7">
        <v>0.4</v>
      </c>
      <c r="C160" s="7"/>
      <c r="D160" s="7">
        <f t="shared" si="2"/>
        <v>70262.599999999904</v>
      </c>
      <c r="E160" s="7"/>
      <c r="F160" s="8" t="s">
        <v>35</v>
      </c>
      <c r="G160" s="8"/>
    </row>
    <row r="161" spans="1:7" x14ac:dyDescent="0.25">
      <c r="A161" s="6">
        <v>42066</v>
      </c>
      <c r="B161" s="7"/>
      <c r="C161" s="7">
        <v>125.5</v>
      </c>
      <c r="D161" s="7">
        <f t="shared" si="2"/>
        <v>70137.099999999904</v>
      </c>
      <c r="E161" s="7"/>
      <c r="F161" s="8" t="s">
        <v>65</v>
      </c>
      <c r="G161" s="8" t="s">
        <v>29</v>
      </c>
    </row>
    <row r="162" spans="1:7" x14ac:dyDescent="0.25">
      <c r="A162" s="6">
        <v>42127</v>
      </c>
      <c r="B162" s="7"/>
      <c r="C162" s="7">
        <v>123.83</v>
      </c>
      <c r="D162" s="7">
        <f t="shared" si="2"/>
        <v>70013.269999999902</v>
      </c>
      <c r="E162" s="7"/>
      <c r="F162" s="8" t="s">
        <v>27</v>
      </c>
      <c r="G162" s="8" t="s">
        <v>29</v>
      </c>
    </row>
    <row r="163" spans="1:7" x14ac:dyDescent="0.25">
      <c r="A163" s="6">
        <v>42094</v>
      </c>
      <c r="B163" s="7"/>
      <c r="C163" s="7">
        <v>51.82</v>
      </c>
      <c r="D163" s="7">
        <f t="shared" si="2"/>
        <v>69961.449999999895</v>
      </c>
      <c r="E163" s="7"/>
      <c r="F163" s="8" t="s">
        <v>66</v>
      </c>
      <c r="G163" s="8" t="s">
        <v>29</v>
      </c>
    </row>
    <row r="164" spans="1:7" x14ac:dyDescent="0.25">
      <c r="A164" s="5">
        <v>42008</v>
      </c>
      <c r="B164" s="2">
        <v>23.79</v>
      </c>
      <c r="C164" s="2"/>
      <c r="D164" s="7">
        <f t="shared" si="2"/>
        <v>69985.239999999889</v>
      </c>
      <c r="E164" s="2"/>
      <c r="F164" t="s">
        <v>5</v>
      </c>
      <c r="G164" t="s">
        <v>59</v>
      </c>
    </row>
    <row r="165" spans="1:7" x14ac:dyDescent="0.25">
      <c r="A165" s="5">
        <v>42189</v>
      </c>
      <c r="B165" s="2"/>
      <c r="C165" s="2">
        <v>125.5</v>
      </c>
      <c r="D165" s="7">
        <f t="shared" si="2"/>
        <v>69859.739999999889</v>
      </c>
      <c r="E165" s="2"/>
      <c r="F165" t="s">
        <v>65</v>
      </c>
      <c r="G165" t="s">
        <v>29</v>
      </c>
    </row>
    <row r="166" spans="1:7" x14ac:dyDescent="0.25">
      <c r="A166" s="5">
        <v>42009</v>
      </c>
      <c r="B166" s="2">
        <v>22.98</v>
      </c>
      <c r="C166" s="2"/>
      <c r="D166" s="7">
        <f t="shared" si="2"/>
        <v>69882.719999999885</v>
      </c>
      <c r="E166" s="2"/>
      <c r="F166" t="s">
        <v>5</v>
      </c>
      <c r="G166" t="s">
        <v>59</v>
      </c>
    </row>
    <row r="167" spans="1:7" x14ac:dyDescent="0.25">
      <c r="A167" s="5">
        <v>42009</v>
      </c>
      <c r="B167" s="2"/>
      <c r="C167" s="2">
        <v>51.82</v>
      </c>
      <c r="D167" s="7">
        <f t="shared" si="2"/>
        <v>69830.899999999878</v>
      </c>
      <c r="E167" s="2"/>
      <c r="F167" t="s">
        <v>66</v>
      </c>
      <c r="G167" t="s">
        <v>29</v>
      </c>
    </row>
    <row r="168" spans="1:7" x14ac:dyDescent="0.25">
      <c r="A168" s="5">
        <v>42099</v>
      </c>
      <c r="B168" s="2"/>
      <c r="C168" s="2">
        <v>125.5</v>
      </c>
      <c r="D168" s="7">
        <f t="shared" si="2"/>
        <v>69705.399999999878</v>
      </c>
      <c r="E168" s="2"/>
      <c r="F168" t="s">
        <v>65</v>
      </c>
      <c r="G168" t="s">
        <v>29</v>
      </c>
    </row>
    <row r="169" spans="1:7" x14ac:dyDescent="0.25">
      <c r="A169" s="5">
        <v>42151</v>
      </c>
      <c r="B169" s="2"/>
      <c r="C169" s="2">
        <v>251</v>
      </c>
      <c r="D169" s="7">
        <f t="shared" si="2"/>
        <v>69454.399999999878</v>
      </c>
      <c r="E169" s="2"/>
      <c r="F169" t="s">
        <v>68</v>
      </c>
      <c r="G169" t="s">
        <v>56</v>
      </c>
    </row>
    <row r="170" spans="1:7" x14ac:dyDescent="0.25">
      <c r="A170" s="5">
        <v>42156</v>
      </c>
      <c r="B170" s="2">
        <v>20.43</v>
      </c>
      <c r="C170" s="2"/>
      <c r="D170" s="7">
        <f t="shared" si="2"/>
        <v>69474.829999999871</v>
      </c>
      <c r="E170" s="2"/>
      <c r="F170" t="s">
        <v>5</v>
      </c>
      <c r="G170" t="s">
        <v>59</v>
      </c>
    </row>
    <row r="171" spans="1:7" x14ac:dyDescent="0.25">
      <c r="A171" s="5">
        <v>42156</v>
      </c>
      <c r="B171" s="2"/>
      <c r="C171" s="2">
        <v>0.4</v>
      </c>
      <c r="D171" s="7">
        <f t="shared" si="2"/>
        <v>69474.429999999877</v>
      </c>
      <c r="E171" s="2"/>
      <c r="F171" t="s">
        <v>34</v>
      </c>
    </row>
    <row r="172" spans="1:7" x14ac:dyDescent="0.25">
      <c r="A172" s="5">
        <v>42156</v>
      </c>
      <c r="B172" s="2">
        <v>0.4</v>
      </c>
      <c r="C172" s="2"/>
      <c r="D172" s="7">
        <f t="shared" si="2"/>
        <v>69474.829999999871</v>
      </c>
      <c r="E172" s="2"/>
      <c r="F172" t="s">
        <v>35</v>
      </c>
    </row>
    <row r="173" spans="1:7" x14ac:dyDescent="0.25">
      <c r="A173" s="5">
        <v>42156</v>
      </c>
      <c r="B173" s="2"/>
      <c r="C173" s="2">
        <v>51.82</v>
      </c>
      <c r="D173" s="7">
        <f t="shared" si="2"/>
        <v>69423.009999999864</v>
      </c>
      <c r="E173" s="2"/>
      <c r="F173" t="s">
        <v>66</v>
      </c>
      <c r="G173" t="s">
        <v>29</v>
      </c>
    </row>
    <row r="174" spans="1:7" x14ac:dyDescent="0.25">
      <c r="A174" s="5">
        <v>42158</v>
      </c>
      <c r="B174" s="2"/>
      <c r="C174" s="2">
        <v>125.5</v>
      </c>
      <c r="D174" s="7">
        <f t="shared" si="2"/>
        <v>69297.509999999864</v>
      </c>
      <c r="E174" s="2"/>
      <c r="F174" t="s">
        <v>65</v>
      </c>
      <c r="G174" t="s">
        <v>29</v>
      </c>
    </row>
    <row r="175" spans="1:7" x14ac:dyDescent="0.25">
      <c r="A175" s="5">
        <v>42172</v>
      </c>
      <c r="B175" s="2">
        <v>608.25</v>
      </c>
      <c r="C175" s="2"/>
      <c r="D175" s="7">
        <f t="shared" si="2"/>
        <v>69905.759999999864</v>
      </c>
      <c r="E175" s="2"/>
      <c r="F175" t="s">
        <v>69</v>
      </c>
      <c r="G175" t="s">
        <v>70</v>
      </c>
    </row>
    <row r="176" spans="1:7" x14ac:dyDescent="0.25">
      <c r="A176" s="5">
        <v>42174</v>
      </c>
      <c r="B176" s="2">
        <v>1586.82</v>
      </c>
      <c r="C176" s="2"/>
      <c r="D176" s="7">
        <f t="shared" si="2"/>
        <v>71492.579999999871</v>
      </c>
      <c r="E176" s="2"/>
      <c r="F176" t="s">
        <v>71</v>
      </c>
      <c r="G176" t="s">
        <v>31</v>
      </c>
    </row>
    <row r="177" spans="1:7" x14ac:dyDescent="0.25">
      <c r="A177" s="5">
        <v>42178</v>
      </c>
      <c r="B177" s="2"/>
      <c r="C177" s="2">
        <v>896.5</v>
      </c>
      <c r="D177" s="7">
        <f t="shared" si="2"/>
        <v>70596.079999999871</v>
      </c>
      <c r="E177" s="2"/>
      <c r="F177" t="s">
        <v>41</v>
      </c>
      <c r="G177" t="s">
        <v>42</v>
      </c>
    </row>
    <row r="178" spans="1:7" x14ac:dyDescent="0.25">
      <c r="A178" s="18">
        <v>42186</v>
      </c>
      <c r="B178" s="16">
        <v>17.25</v>
      </c>
      <c r="C178" s="16"/>
      <c r="D178" s="16">
        <f t="shared" si="2"/>
        <v>70613.329999999871</v>
      </c>
      <c r="E178" s="16"/>
      <c r="F178" s="17" t="s">
        <v>5</v>
      </c>
      <c r="G178" s="17" t="s">
        <v>59</v>
      </c>
    </row>
    <row r="179" spans="1:7" x14ac:dyDescent="0.25">
      <c r="A179" s="5">
        <v>42186</v>
      </c>
      <c r="B179" s="2"/>
      <c r="C179" s="2">
        <v>0.4</v>
      </c>
      <c r="D179" s="7">
        <f t="shared" si="2"/>
        <v>70612.929999999877</v>
      </c>
      <c r="E179" s="2"/>
      <c r="F179" t="s">
        <v>34</v>
      </c>
    </row>
    <row r="180" spans="1:7" x14ac:dyDescent="0.25">
      <c r="A180" s="5">
        <v>42011</v>
      </c>
      <c r="B180" s="2">
        <v>0.4</v>
      </c>
      <c r="C180" s="2"/>
      <c r="D180" s="7">
        <f t="shared" si="2"/>
        <v>70613.329999999871</v>
      </c>
      <c r="E180" s="2"/>
      <c r="F180" t="s">
        <v>35</v>
      </c>
    </row>
    <row r="181" spans="1:7" x14ac:dyDescent="0.25">
      <c r="A181" s="5">
        <v>42186</v>
      </c>
      <c r="B181" s="2"/>
      <c r="C181" s="2">
        <v>51.82</v>
      </c>
      <c r="D181" s="7">
        <f t="shared" si="2"/>
        <v>70561.509999999864</v>
      </c>
      <c r="E181" s="2"/>
      <c r="F181" t="s">
        <v>66</v>
      </c>
      <c r="G181" t="s">
        <v>29</v>
      </c>
    </row>
    <row r="182" spans="1:7" x14ac:dyDescent="0.25">
      <c r="A182" s="5">
        <v>42188</v>
      </c>
      <c r="B182" s="2"/>
      <c r="C182" s="2">
        <v>125.5</v>
      </c>
      <c r="D182" s="7">
        <f t="shared" si="2"/>
        <v>70436.009999999864</v>
      </c>
      <c r="E182" s="2"/>
      <c r="F182" t="s">
        <v>65</v>
      </c>
      <c r="G182" t="s">
        <v>29</v>
      </c>
    </row>
    <row r="183" spans="1:7" x14ac:dyDescent="0.25">
      <c r="A183" s="5">
        <v>42209</v>
      </c>
      <c r="B183" s="2">
        <v>81</v>
      </c>
      <c r="C183" s="2"/>
      <c r="D183" s="7">
        <f t="shared" si="2"/>
        <v>70517.009999999864</v>
      </c>
      <c r="E183" s="2"/>
      <c r="F183" t="s">
        <v>72</v>
      </c>
      <c r="G183" t="s">
        <v>70</v>
      </c>
    </row>
    <row r="184" spans="1:7" x14ac:dyDescent="0.25">
      <c r="A184" s="5">
        <v>42216</v>
      </c>
      <c r="B184" s="2"/>
      <c r="C184" s="2">
        <v>51.82</v>
      </c>
      <c r="D184" s="7">
        <f t="shared" si="2"/>
        <v>70465.189999999857</v>
      </c>
      <c r="E184" s="2"/>
      <c r="F184" t="s">
        <v>66</v>
      </c>
      <c r="G184" t="s">
        <v>29</v>
      </c>
    </row>
    <row r="185" spans="1:7" x14ac:dyDescent="0.25">
      <c r="A185" s="5">
        <v>42217</v>
      </c>
      <c r="B185" s="2">
        <v>17.96</v>
      </c>
      <c r="C185" s="2"/>
      <c r="D185" s="7">
        <f t="shared" si="2"/>
        <v>70483.149999999863</v>
      </c>
      <c r="E185" s="2"/>
      <c r="F185" t="s">
        <v>5</v>
      </c>
      <c r="G185" t="s">
        <v>59</v>
      </c>
    </row>
    <row r="186" spans="1:7" x14ac:dyDescent="0.25">
      <c r="A186" s="5">
        <v>42219</v>
      </c>
      <c r="B186" s="2"/>
      <c r="C186" s="2">
        <v>125.5</v>
      </c>
      <c r="D186" s="7">
        <f t="shared" si="2"/>
        <v>70357.649999999863</v>
      </c>
      <c r="E186" s="2"/>
      <c r="F186" t="s">
        <v>65</v>
      </c>
      <c r="G186" t="s">
        <v>29</v>
      </c>
    </row>
    <row r="187" spans="1:7" x14ac:dyDescent="0.25">
      <c r="A187" s="5">
        <v>42247</v>
      </c>
      <c r="B187" s="2"/>
      <c r="C187" s="2">
        <v>51.82</v>
      </c>
      <c r="D187" s="7">
        <f t="shared" si="2"/>
        <v>70305.829999999856</v>
      </c>
      <c r="E187" s="2"/>
      <c r="F187" t="s">
        <v>66</v>
      </c>
      <c r="G187" t="s">
        <v>29</v>
      </c>
    </row>
    <row r="188" spans="1:7" x14ac:dyDescent="0.25">
      <c r="A188" s="5">
        <v>42248</v>
      </c>
      <c r="B188" s="2">
        <v>17.920000000000002</v>
      </c>
      <c r="C188" s="2"/>
      <c r="D188" s="7">
        <f t="shared" si="2"/>
        <v>70323.749999999854</v>
      </c>
      <c r="E188" s="2"/>
      <c r="F188" t="s">
        <v>5</v>
      </c>
      <c r="G188" t="s">
        <v>59</v>
      </c>
    </row>
    <row r="189" spans="1:7" x14ac:dyDescent="0.25">
      <c r="A189" s="5">
        <v>42250</v>
      </c>
      <c r="B189" s="2"/>
      <c r="C189" s="2">
        <v>125.5</v>
      </c>
      <c r="D189" s="7">
        <f t="shared" si="2"/>
        <v>70198.249999999854</v>
      </c>
      <c r="E189" s="2"/>
      <c r="F189" t="s">
        <v>65</v>
      </c>
      <c r="G189" t="s">
        <v>29</v>
      </c>
    </row>
    <row r="190" spans="1:7" x14ac:dyDescent="0.25">
      <c r="A190" s="5">
        <v>42278</v>
      </c>
      <c r="B190" s="2">
        <v>17.32</v>
      </c>
      <c r="C190" s="2"/>
      <c r="D190" s="7">
        <f t="shared" si="2"/>
        <v>70215.569999999861</v>
      </c>
      <c r="E190" s="2"/>
      <c r="F190" t="s">
        <v>5</v>
      </c>
      <c r="G190" t="s">
        <v>59</v>
      </c>
    </row>
    <row r="191" spans="1:7" x14ac:dyDescent="0.25">
      <c r="A191" s="5">
        <v>42278</v>
      </c>
      <c r="B191" s="2"/>
      <c r="C191" s="2">
        <v>51.82</v>
      </c>
      <c r="D191" s="7">
        <f t="shared" si="2"/>
        <v>70163.749999999854</v>
      </c>
      <c r="E191" s="2"/>
      <c r="F191" t="s">
        <v>66</v>
      </c>
      <c r="G191" t="s">
        <v>29</v>
      </c>
    </row>
    <row r="192" spans="1:7" x14ac:dyDescent="0.25">
      <c r="A192" s="5">
        <v>42283</v>
      </c>
      <c r="B192" s="2"/>
      <c r="C192" s="2">
        <v>125.5</v>
      </c>
      <c r="D192" s="7">
        <f t="shared" si="2"/>
        <v>70038.249999999854</v>
      </c>
      <c r="E192" s="2"/>
      <c r="F192" t="s">
        <v>65</v>
      </c>
      <c r="G192" t="s">
        <v>29</v>
      </c>
    </row>
    <row r="193" spans="1:7" x14ac:dyDescent="0.25">
      <c r="A193" s="5">
        <v>42309</v>
      </c>
      <c r="B193" s="2">
        <v>17.850000000000001</v>
      </c>
      <c r="C193" s="2"/>
      <c r="D193" s="7">
        <f t="shared" si="2"/>
        <v>70056.09999999986</v>
      </c>
      <c r="E193" s="2"/>
      <c r="F193" t="s">
        <v>5</v>
      </c>
      <c r="G193" t="s">
        <v>59</v>
      </c>
    </row>
    <row r="194" spans="1:7" x14ac:dyDescent="0.25">
      <c r="A194" s="5">
        <v>42310</v>
      </c>
      <c r="B194" s="2"/>
      <c r="C194" s="2">
        <v>51.82</v>
      </c>
      <c r="D194" s="7">
        <f t="shared" si="2"/>
        <v>70004.279999999853</v>
      </c>
      <c r="E194" s="2"/>
      <c r="F194" t="s">
        <v>66</v>
      </c>
      <c r="G194" t="s">
        <v>29</v>
      </c>
    </row>
    <row r="195" spans="1:7" x14ac:dyDescent="0.25">
      <c r="A195" s="5">
        <v>42311</v>
      </c>
      <c r="B195" s="2"/>
      <c r="C195" s="2">
        <v>125.5</v>
      </c>
      <c r="D195" s="7">
        <f t="shared" ref="D195:D258" si="3">+D194+B195-C195</f>
        <v>69878.779999999853</v>
      </c>
      <c r="E195" s="2"/>
      <c r="F195" t="s">
        <v>65</v>
      </c>
      <c r="G195" t="s">
        <v>29</v>
      </c>
    </row>
    <row r="196" spans="1:7" x14ac:dyDescent="0.25">
      <c r="A196" s="5">
        <v>42339</v>
      </c>
      <c r="B196" s="2">
        <v>17.23</v>
      </c>
      <c r="C196" s="2"/>
      <c r="D196" s="7">
        <f t="shared" si="3"/>
        <v>69896.009999999849</v>
      </c>
      <c r="E196" s="2"/>
      <c r="F196" t="s">
        <v>5</v>
      </c>
      <c r="G196" t="s">
        <v>59</v>
      </c>
    </row>
    <row r="197" spans="1:7" x14ac:dyDescent="0.25">
      <c r="A197" s="5">
        <v>42339</v>
      </c>
      <c r="B197" s="2"/>
      <c r="C197" s="2">
        <v>51.82</v>
      </c>
      <c r="D197" s="7">
        <f t="shared" si="3"/>
        <v>69844.189999999842</v>
      </c>
      <c r="E197" s="2"/>
      <c r="F197" t="s">
        <v>66</v>
      </c>
      <c r="G197" t="s">
        <v>29</v>
      </c>
    </row>
    <row r="198" spans="1:7" x14ac:dyDescent="0.25">
      <c r="A198" s="5">
        <v>42341</v>
      </c>
      <c r="B198" s="2"/>
      <c r="C198" s="2">
        <v>125.5</v>
      </c>
      <c r="D198" s="7">
        <f t="shared" si="3"/>
        <v>69718.689999999842</v>
      </c>
      <c r="E198" s="2"/>
      <c r="F198" t="s">
        <v>65</v>
      </c>
      <c r="G198" t="s">
        <v>29</v>
      </c>
    </row>
    <row r="199" spans="1:7" x14ac:dyDescent="0.25">
      <c r="A199" s="5">
        <v>75241</v>
      </c>
      <c r="B199" s="2"/>
      <c r="C199" s="2">
        <v>51.82</v>
      </c>
      <c r="D199" s="7">
        <f t="shared" si="3"/>
        <v>69666.869999999835</v>
      </c>
      <c r="E199" s="2"/>
      <c r="F199" t="s">
        <v>66</v>
      </c>
      <c r="G199" t="s">
        <v>29</v>
      </c>
    </row>
    <row r="200" spans="1:7" x14ac:dyDescent="0.25">
      <c r="A200" s="5">
        <v>42370</v>
      </c>
      <c r="B200" s="2">
        <v>17.77</v>
      </c>
      <c r="C200" s="2"/>
      <c r="D200" s="7">
        <f t="shared" si="3"/>
        <v>69684.639999999839</v>
      </c>
      <c r="E200" s="2"/>
      <c r="F200" t="s">
        <v>5</v>
      </c>
      <c r="G200" t="s">
        <v>59</v>
      </c>
    </row>
    <row r="201" spans="1:7" x14ac:dyDescent="0.25">
      <c r="A201" s="5">
        <v>42373</v>
      </c>
      <c r="B201" s="2"/>
      <c r="C201" s="2">
        <v>125.5</v>
      </c>
      <c r="D201" s="7">
        <f t="shared" si="3"/>
        <v>69559.139999999839</v>
      </c>
      <c r="E201" s="2"/>
      <c r="F201" t="s">
        <v>65</v>
      </c>
      <c r="G201" t="s">
        <v>29</v>
      </c>
    </row>
    <row r="202" spans="1:7" x14ac:dyDescent="0.25">
      <c r="A202" s="5">
        <v>42401</v>
      </c>
      <c r="B202" s="2">
        <v>17.68</v>
      </c>
      <c r="C202" s="2"/>
      <c r="D202" s="7">
        <f t="shared" si="3"/>
        <v>69576.819999999832</v>
      </c>
      <c r="E202" s="2"/>
      <c r="F202" t="s">
        <v>5</v>
      </c>
      <c r="G202" t="s">
        <v>59</v>
      </c>
    </row>
    <row r="203" spans="1:7" x14ac:dyDescent="0.25">
      <c r="A203" s="5">
        <v>42401</v>
      </c>
      <c r="B203" s="2"/>
      <c r="C203" s="2">
        <v>51.82</v>
      </c>
      <c r="D203" s="7">
        <f t="shared" si="3"/>
        <v>69524.999999999825</v>
      </c>
      <c r="E203" s="2"/>
      <c r="F203" t="s">
        <v>66</v>
      </c>
      <c r="G203" t="s">
        <v>29</v>
      </c>
    </row>
    <row r="204" spans="1:7" x14ac:dyDescent="0.25">
      <c r="A204" s="5">
        <v>42403</v>
      </c>
      <c r="B204" s="2"/>
      <c r="C204" s="2">
        <v>141.72</v>
      </c>
      <c r="D204" s="7">
        <f t="shared" si="3"/>
        <v>69383.279999999824</v>
      </c>
      <c r="E204" s="2"/>
      <c r="F204" t="s">
        <v>65</v>
      </c>
      <c r="G204" t="s">
        <v>29</v>
      </c>
    </row>
    <row r="205" spans="1:7" x14ac:dyDescent="0.25">
      <c r="A205" s="5">
        <v>42430</v>
      </c>
      <c r="B205" s="2">
        <v>16.489999999999998</v>
      </c>
      <c r="C205" s="2"/>
      <c r="D205" s="7">
        <f t="shared" si="3"/>
        <v>69399.769999999829</v>
      </c>
      <c r="E205" s="2"/>
      <c r="F205" t="s">
        <v>5</v>
      </c>
      <c r="G205" t="s">
        <v>59</v>
      </c>
    </row>
    <row r="206" spans="1:7" x14ac:dyDescent="0.25">
      <c r="A206" s="5">
        <v>42430</v>
      </c>
      <c r="B206" s="2"/>
      <c r="C206" s="2">
        <v>51.82</v>
      </c>
      <c r="D206" s="7">
        <f t="shared" si="3"/>
        <v>69347.949999999822</v>
      </c>
      <c r="E206" s="2"/>
      <c r="F206" t="s">
        <v>66</v>
      </c>
      <c r="G206" t="s">
        <v>29</v>
      </c>
    </row>
    <row r="207" spans="1:7" x14ac:dyDescent="0.25">
      <c r="A207" s="5">
        <v>42432</v>
      </c>
      <c r="B207" s="2"/>
      <c r="C207" s="2">
        <v>141.72</v>
      </c>
      <c r="D207" s="7">
        <f t="shared" si="3"/>
        <v>69206.229999999821</v>
      </c>
      <c r="E207" s="2"/>
      <c r="F207" t="s">
        <v>65</v>
      </c>
      <c r="G207" t="s">
        <v>29</v>
      </c>
    </row>
    <row r="208" spans="1:7" x14ac:dyDescent="0.25">
      <c r="A208" s="5">
        <v>42460</v>
      </c>
      <c r="B208" s="2"/>
      <c r="C208" s="2">
        <v>56.83</v>
      </c>
      <c r="D208" s="7">
        <f t="shared" si="3"/>
        <v>69149.39999999982</v>
      </c>
      <c r="E208" s="2"/>
      <c r="F208" t="s">
        <v>66</v>
      </c>
      <c r="G208" t="s">
        <v>29</v>
      </c>
    </row>
    <row r="209" spans="1:7" x14ac:dyDescent="0.25">
      <c r="A209" s="5">
        <v>42461</v>
      </c>
      <c r="B209" s="2">
        <v>17.59</v>
      </c>
      <c r="C209" s="2"/>
      <c r="D209" s="7">
        <f t="shared" si="3"/>
        <v>69166.989999999816</v>
      </c>
      <c r="E209" s="2"/>
      <c r="F209" t="s">
        <v>5</v>
      </c>
      <c r="G209" t="s">
        <v>59</v>
      </c>
    </row>
    <row r="210" spans="1:7" x14ac:dyDescent="0.25">
      <c r="A210" s="5">
        <v>42464</v>
      </c>
      <c r="B210" s="2"/>
      <c r="C210" s="2">
        <v>141.72</v>
      </c>
      <c r="D210" s="7">
        <f t="shared" si="3"/>
        <v>69025.269999999815</v>
      </c>
      <c r="E210" s="2"/>
      <c r="F210" t="s">
        <v>65</v>
      </c>
      <c r="G210" t="s">
        <v>29</v>
      </c>
    </row>
    <row r="211" spans="1:7" x14ac:dyDescent="0.25">
      <c r="A211" s="5">
        <v>42486</v>
      </c>
      <c r="B211" s="2">
        <v>100</v>
      </c>
      <c r="C211" s="2"/>
      <c r="D211" s="7">
        <f t="shared" si="3"/>
        <v>69125.269999999815</v>
      </c>
      <c r="E211" s="2"/>
      <c r="F211" t="s">
        <v>73</v>
      </c>
      <c r="G211" t="s">
        <v>74</v>
      </c>
    </row>
    <row r="212" spans="1:7" x14ac:dyDescent="0.25">
      <c r="A212" s="5">
        <v>42491</v>
      </c>
      <c r="B212" s="2">
        <v>16.98</v>
      </c>
      <c r="C212" s="2"/>
      <c r="D212" s="7">
        <f t="shared" si="3"/>
        <v>69142.249999999811</v>
      </c>
      <c r="E212" s="2"/>
      <c r="F212" t="s">
        <v>5</v>
      </c>
      <c r="G212" t="s">
        <v>59</v>
      </c>
    </row>
    <row r="213" spans="1:7" x14ac:dyDescent="0.25">
      <c r="A213" s="5">
        <v>42492</v>
      </c>
      <c r="B213" s="2"/>
      <c r="C213" s="2">
        <v>56.83</v>
      </c>
      <c r="D213" s="7">
        <f t="shared" si="3"/>
        <v>69085.419999999809</v>
      </c>
      <c r="E213" s="2"/>
      <c r="F213" t="s">
        <v>66</v>
      </c>
      <c r="G213" t="s">
        <v>29</v>
      </c>
    </row>
    <row r="214" spans="1:7" x14ac:dyDescent="0.25">
      <c r="A214" s="5">
        <v>42493</v>
      </c>
      <c r="B214" s="2"/>
      <c r="C214" s="2">
        <v>141.72</v>
      </c>
      <c r="D214" s="7">
        <f t="shared" si="3"/>
        <v>68943.699999999808</v>
      </c>
      <c r="E214" s="2"/>
      <c r="F214" t="s">
        <v>65</v>
      </c>
      <c r="G214" t="s">
        <v>29</v>
      </c>
    </row>
    <row r="215" spans="1:7" x14ac:dyDescent="0.25">
      <c r="A215" s="5">
        <v>42521</v>
      </c>
      <c r="B215" s="2"/>
      <c r="C215" s="2">
        <v>56.83</v>
      </c>
      <c r="D215" s="7">
        <f t="shared" si="3"/>
        <v>68886.869999999806</v>
      </c>
      <c r="E215" s="2"/>
      <c r="F215" t="s">
        <v>66</v>
      </c>
      <c r="G215" t="s">
        <v>29</v>
      </c>
    </row>
    <row r="216" spans="1:7" x14ac:dyDescent="0.25">
      <c r="A216" s="5">
        <v>42522</v>
      </c>
      <c r="B216" s="2">
        <v>13.94</v>
      </c>
      <c r="C216" s="2"/>
      <c r="D216" s="7">
        <f t="shared" si="3"/>
        <v>68900.809999999808</v>
      </c>
      <c r="E216" s="2"/>
      <c r="F216" t="s">
        <v>5</v>
      </c>
      <c r="G216" t="s">
        <v>59</v>
      </c>
    </row>
    <row r="217" spans="1:7" x14ac:dyDescent="0.25">
      <c r="A217" s="5">
        <v>42372</v>
      </c>
      <c r="B217" s="2"/>
      <c r="C217" s="2">
        <v>141.72</v>
      </c>
      <c r="D217" s="7">
        <f t="shared" si="3"/>
        <v>68759.089999999807</v>
      </c>
      <c r="E217" s="2"/>
      <c r="F217" t="s">
        <v>65</v>
      </c>
      <c r="G217" t="s">
        <v>29</v>
      </c>
    </row>
    <row r="218" spans="1:7" x14ac:dyDescent="0.25">
      <c r="A218" s="18">
        <v>42552</v>
      </c>
      <c r="B218" s="16">
        <v>11.28</v>
      </c>
      <c r="C218" s="16"/>
      <c r="D218" s="16">
        <f t="shared" si="3"/>
        <v>68770.369999999806</v>
      </c>
      <c r="E218" s="16"/>
      <c r="F218" s="17" t="s">
        <v>5</v>
      </c>
      <c r="G218" s="17" t="s">
        <v>59</v>
      </c>
    </row>
    <row r="219" spans="1:7" x14ac:dyDescent="0.25">
      <c r="A219" s="5">
        <v>42552</v>
      </c>
      <c r="B219" s="2"/>
      <c r="C219" s="2">
        <v>56.83</v>
      </c>
      <c r="D219" s="7">
        <f t="shared" si="3"/>
        <v>68713.539999999804</v>
      </c>
      <c r="E219" s="2"/>
      <c r="F219" t="s">
        <v>66</v>
      </c>
      <c r="G219" t="s">
        <v>29</v>
      </c>
    </row>
    <row r="220" spans="1:7" x14ac:dyDescent="0.25">
      <c r="A220" s="5">
        <v>42555</v>
      </c>
      <c r="B220" s="2"/>
      <c r="C220" s="2">
        <v>141.72</v>
      </c>
      <c r="D220" s="7">
        <f t="shared" si="3"/>
        <v>68571.819999999803</v>
      </c>
      <c r="E220" s="2"/>
      <c r="F220" t="s">
        <v>65</v>
      </c>
      <c r="G220" t="s">
        <v>29</v>
      </c>
    </row>
    <row r="221" spans="1:7" x14ac:dyDescent="0.25">
      <c r="A221" s="5">
        <v>42570</v>
      </c>
      <c r="B221" s="2">
        <v>299.25</v>
      </c>
      <c r="C221" s="2"/>
      <c r="D221" s="7">
        <f t="shared" si="3"/>
        <v>68871.069999999803</v>
      </c>
      <c r="E221" s="2"/>
      <c r="F221" t="s">
        <v>75</v>
      </c>
      <c r="G221" t="s">
        <v>31</v>
      </c>
    </row>
    <row r="222" spans="1:7" x14ac:dyDescent="0.25">
      <c r="A222" s="5">
        <v>42578</v>
      </c>
      <c r="B222" s="2"/>
      <c r="C222" s="2">
        <v>259</v>
      </c>
      <c r="D222" s="7">
        <f t="shared" si="3"/>
        <v>68612.069999999803</v>
      </c>
      <c r="E222" s="2"/>
      <c r="F222" t="s">
        <v>76</v>
      </c>
      <c r="G222" t="s">
        <v>78</v>
      </c>
    </row>
    <row r="223" spans="1:7" x14ac:dyDescent="0.25">
      <c r="A223" s="5">
        <v>42578</v>
      </c>
      <c r="B223" s="2">
        <v>497.32</v>
      </c>
      <c r="C223" s="2"/>
      <c r="D223" s="7">
        <f t="shared" si="3"/>
        <v>69109.38999999981</v>
      </c>
      <c r="E223" s="2"/>
      <c r="F223" t="s">
        <v>77</v>
      </c>
      <c r="G223" t="s">
        <v>70</v>
      </c>
    </row>
    <row r="224" spans="1:7" x14ac:dyDescent="0.25">
      <c r="A224" s="5">
        <v>42583</v>
      </c>
      <c r="B224" s="2">
        <v>11.64</v>
      </c>
      <c r="C224" s="2"/>
      <c r="D224" s="7">
        <f t="shared" si="3"/>
        <v>69121.02999999981</v>
      </c>
      <c r="E224" s="2"/>
      <c r="F224" t="s">
        <v>5</v>
      </c>
      <c r="G224" t="s">
        <v>59</v>
      </c>
    </row>
    <row r="225" spans="1:7" x14ac:dyDescent="0.25">
      <c r="A225" s="5">
        <v>42583</v>
      </c>
      <c r="B225" s="2"/>
      <c r="C225" s="2">
        <v>0.4</v>
      </c>
      <c r="D225" s="7">
        <f t="shared" si="3"/>
        <v>69120.629999999815</v>
      </c>
      <c r="E225" s="2"/>
      <c r="F225" t="s">
        <v>34</v>
      </c>
    </row>
    <row r="226" spans="1:7" x14ac:dyDescent="0.25">
      <c r="A226" s="5">
        <v>42583</v>
      </c>
      <c r="B226" s="2">
        <v>0.4</v>
      </c>
      <c r="C226" s="2"/>
      <c r="D226" s="7">
        <f t="shared" si="3"/>
        <v>69121.02999999981</v>
      </c>
      <c r="E226" s="2"/>
      <c r="F226" t="s">
        <v>35</v>
      </c>
    </row>
    <row r="227" spans="1:7" x14ac:dyDescent="0.25">
      <c r="A227" s="5">
        <v>42583</v>
      </c>
      <c r="B227" s="2"/>
      <c r="C227" s="2">
        <v>56.83</v>
      </c>
      <c r="D227" s="7">
        <f t="shared" si="3"/>
        <v>69064.199999999808</v>
      </c>
      <c r="E227" s="2"/>
      <c r="F227" t="s">
        <v>66</v>
      </c>
      <c r="G227" t="s">
        <v>29</v>
      </c>
    </row>
    <row r="228" spans="1:7" x14ac:dyDescent="0.25">
      <c r="A228" s="5">
        <v>42585</v>
      </c>
      <c r="B228" s="2"/>
      <c r="C228" s="2">
        <v>141.72</v>
      </c>
      <c r="D228" s="7">
        <f t="shared" si="3"/>
        <v>68922.479999999807</v>
      </c>
      <c r="E228" s="2"/>
      <c r="F228" t="s">
        <v>65</v>
      </c>
      <c r="G228" t="s">
        <v>29</v>
      </c>
    </row>
    <row r="229" spans="1:7" x14ac:dyDescent="0.25">
      <c r="A229" s="5">
        <v>42608</v>
      </c>
      <c r="B229" s="2">
        <v>200</v>
      </c>
      <c r="C229" s="2"/>
      <c r="D229" s="7">
        <f t="shared" si="3"/>
        <v>69122.479999999807</v>
      </c>
      <c r="E229" s="2"/>
      <c r="F229" t="s">
        <v>79</v>
      </c>
      <c r="G229" t="s">
        <v>74</v>
      </c>
    </row>
    <row r="230" spans="1:7" x14ac:dyDescent="0.25">
      <c r="A230" s="5">
        <v>42612</v>
      </c>
      <c r="B230" s="2">
        <v>259</v>
      </c>
      <c r="C230" s="2"/>
      <c r="D230" s="7">
        <f t="shared" si="3"/>
        <v>69381.479999999807</v>
      </c>
      <c r="E230" s="2"/>
      <c r="F230" t="s">
        <v>80</v>
      </c>
      <c r="G230" t="s">
        <v>70</v>
      </c>
    </row>
    <row r="231" spans="1:7" x14ac:dyDescent="0.25">
      <c r="A231" s="5">
        <v>42613</v>
      </c>
      <c r="B231" s="2"/>
      <c r="C231" s="2">
        <v>56.83</v>
      </c>
      <c r="D231" s="7">
        <f t="shared" si="3"/>
        <v>69324.649999999805</v>
      </c>
      <c r="E231" s="2"/>
      <c r="F231" t="s">
        <v>66</v>
      </c>
      <c r="G231" t="s">
        <v>29</v>
      </c>
    </row>
    <row r="232" spans="1:7" x14ac:dyDescent="0.25">
      <c r="A232" s="5">
        <v>42614</v>
      </c>
      <c r="B232" s="2">
        <v>9.8000000000000007</v>
      </c>
      <c r="C232" s="2"/>
      <c r="D232" s="7">
        <f t="shared" si="3"/>
        <v>69334.449999999808</v>
      </c>
      <c r="E232" s="2"/>
      <c r="F232" t="s">
        <v>5</v>
      </c>
      <c r="G232" t="s">
        <v>59</v>
      </c>
    </row>
    <row r="233" spans="1:7" x14ac:dyDescent="0.25">
      <c r="A233" s="5">
        <v>42618</v>
      </c>
      <c r="B233" s="2"/>
      <c r="C233" s="2">
        <v>141.72</v>
      </c>
      <c r="D233" s="7">
        <f t="shared" si="3"/>
        <v>69192.729999999807</v>
      </c>
      <c r="E233" s="2"/>
      <c r="F233" t="s">
        <v>65</v>
      </c>
      <c r="G233" t="s">
        <v>29</v>
      </c>
    </row>
    <row r="234" spans="1:7" x14ac:dyDescent="0.25">
      <c r="A234" s="5">
        <v>42622</v>
      </c>
      <c r="B234" s="2">
        <v>200</v>
      </c>
      <c r="C234" s="2"/>
      <c r="D234" s="7">
        <f t="shared" si="3"/>
        <v>69392.729999999807</v>
      </c>
      <c r="E234" s="2"/>
      <c r="F234" t="s">
        <v>79</v>
      </c>
      <c r="G234" t="s">
        <v>74</v>
      </c>
    </row>
    <row r="235" spans="1:7" x14ac:dyDescent="0.25">
      <c r="A235" s="5">
        <v>42636</v>
      </c>
      <c r="B235" s="2">
        <v>200</v>
      </c>
      <c r="C235" s="2"/>
      <c r="D235" s="7">
        <f t="shared" si="3"/>
        <v>69592.729999999807</v>
      </c>
      <c r="E235" s="2"/>
      <c r="F235" t="s">
        <v>79</v>
      </c>
      <c r="G235" t="s">
        <v>74</v>
      </c>
    </row>
    <row r="236" spans="1:7" x14ac:dyDescent="0.25">
      <c r="A236" s="5">
        <v>42644</v>
      </c>
      <c r="B236" s="2">
        <v>8.5399999999999991</v>
      </c>
      <c r="C236" s="2"/>
      <c r="D236" s="7">
        <f t="shared" si="3"/>
        <v>69601.2699999998</v>
      </c>
      <c r="E236" s="2"/>
      <c r="F236" t="s">
        <v>5</v>
      </c>
      <c r="G236" t="s">
        <v>59</v>
      </c>
    </row>
    <row r="237" spans="1:7" x14ac:dyDescent="0.25">
      <c r="A237" s="5">
        <v>42646</v>
      </c>
      <c r="B237" s="2"/>
      <c r="C237" s="2">
        <v>56.83</v>
      </c>
      <c r="D237" s="7">
        <f t="shared" si="3"/>
        <v>69544.439999999799</v>
      </c>
      <c r="E237" s="2"/>
      <c r="F237" t="s">
        <v>66</v>
      </c>
      <c r="G237" t="s">
        <v>29</v>
      </c>
    </row>
    <row r="238" spans="1:7" x14ac:dyDescent="0.25">
      <c r="A238" s="5">
        <v>42648</v>
      </c>
      <c r="B238" s="2"/>
      <c r="C238" s="2">
        <v>141.72</v>
      </c>
      <c r="D238" s="7">
        <f t="shared" si="3"/>
        <v>69402.719999999797</v>
      </c>
      <c r="E238" s="2"/>
      <c r="F238" t="s">
        <v>65</v>
      </c>
      <c r="G238" t="s">
        <v>29</v>
      </c>
    </row>
    <row r="239" spans="1:7" x14ac:dyDescent="0.25">
      <c r="A239" s="5">
        <v>42650</v>
      </c>
      <c r="B239" s="2">
        <v>200</v>
      </c>
      <c r="C239" s="2"/>
      <c r="D239" s="7">
        <f t="shared" si="3"/>
        <v>69602.719999999797</v>
      </c>
      <c r="E239" s="2"/>
      <c r="F239" t="s">
        <v>79</v>
      </c>
      <c r="G239" t="s">
        <v>74</v>
      </c>
    </row>
    <row r="240" spans="1:7" x14ac:dyDescent="0.25">
      <c r="A240" s="5">
        <v>42664</v>
      </c>
      <c r="B240" s="2">
        <v>200</v>
      </c>
      <c r="C240" s="2"/>
      <c r="D240" s="7">
        <f t="shared" si="3"/>
        <v>69802.719999999797</v>
      </c>
      <c r="E240" s="2"/>
      <c r="F240" t="s">
        <v>79</v>
      </c>
      <c r="G240" t="s">
        <v>74</v>
      </c>
    </row>
    <row r="241" spans="1:7" x14ac:dyDescent="0.25">
      <c r="A241" s="5">
        <v>42664</v>
      </c>
      <c r="B241" s="2">
        <v>109.25</v>
      </c>
      <c r="C241" s="2"/>
      <c r="D241" s="7">
        <f t="shared" si="3"/>
        <v>69911.969999999797</v>
      </c>
      <c r="E241" s="2"/>
      <c r="F241" t="s">
        <v>81</v>
      </c>
      <c r="G241" t="s">
        <v>31</v>
      </c>
    </row>
    <row r="242" spans="1:7" x14ac:dyDescent="0.25">
      <c r="A242" s="5">
        <v>42670</v>
      </c>
      <c r="B242" s="2"/>
      <c r="C242" s="2">
        <v>979</v>
      </c>
      <c r="D242" s="7">
        <f t="shared" si="3"/>
        <v>68932.969999999797</v>
      </c>
      <c r="E242" s="2"/>
      <c r="F242" t="s">
        <v>41</v>
      </c>
      <c r="G242" t="s">
        <v>42</v>
      </c>
    </row>
    <row r="243" spans="1:7" x14ac:dyDescent="0.25">
      <c r="A243" s="5">
        <v>42674</v>
      </c>
      <c r="B243" s="2"/>
      <c r="C243" s="2">
        <v>56.83</v>
      </c>
      <c r="D243" s="7">
        <f t="shared" si="3"/>
        <v>68876.139999999796</v>
      </c>
      <c r="E243" s="2"/>
      <c r="F243" t="s">
        <v>66</v>
      </c>
      <c r="G243" t="s">
        <v>29</v>
      </c>
    </row>
    <row r="244" spans="1:7" x14ac:dyDescent="0.25">
      <c r="A244" s="5">
        <v>42675</v>
      </c>
      <c r="B244" s="2">
        <v>8.83</v>
      </c>
      <c r="C244" s="2"/>
      <c r="D244" s="7">
        <f t="shared" si="3"/>
        <v>68884.969999999797</v>
      </c>
      <c r="E244" s="2"/>
      <c r="F244" t="s">
        <v>5</v>
      </c>
      <c r="G244" t="s">
        <v>59</v>
      </c>
    </row>
    <row r="245" spans="1:7" x14ac:dyDescent="0.25">
      <c r="A245" s="5">
        <v>42675</v>
      </c>
      <c r="B245" s="2"/>
      <c r="C245" s="2">
        <v>0.4</v>
      </c>
      <c r="D245" s="7">
        <f t="shared" si="3"/>
        <v>68884.569999999803</v>
      </c>
      <c r="E245" s="2"/>
      <c r="F245" t="s">
        <v>34</v>
      </c>
    </row>
    <row r="246" spans="1:7" x14ac:dyDescent="0.25">
      <c r="A246" s="5">
        <v>42675</v>
      </c>
      <c r="B246" s="2">
        <v>0.4</v>
      </c>
      <c r="C246" s="2"/>
      <c r="D246" s="7">
        <f t="shared" si="3"/>
        <v>68884.969999999797</v>
      </c>
      <c r="E246" s="2"/>
      <c r="F246" t="s">
        <v>35</v>
      </c>
    </row>
    <row r="247" spans="1:7" x14ac:dyDescent="0.25">
      <c r="A247" s="5">
        <v>42677</v>
      </c>
      <c r="B247" s="2"/>
      <c r="C247" s="2">
        <v>141.72</v>
      </c>
      <c r="D247" s="7">
        <f t="shared" si="3"/>
        <v>68743.249999999796</v>
      </c>
      <c r="E247" s="2"/>
      <c r="F247" t="s">
        <v>65</v>
      </c>
      <c r="G247" t="s">
        <v>29</v>
      </c>
    </row>
    <row r="248" spans="1:7" x14ac:dyDescent="0.25">
      <c r="A248" s="5">
        <v>42678</v>
      </c>
      <c r="B248" s="2">
        <v>200</v>
      </c>
      <c r="C248" s="2"/>
      <c r="D248" s="7">
        <f t="shared" si="3"/>
        <v>68943.249999999796</v>
      </c>
      <c r="E248" s="2"/>
      <c r="F248" t="s">
        <v>79</v>
      </c>
      <c r="G248" t="s">
        <v>74</v>
      </c>
    </row>
    <row r="249" spans="1:7" x14ac:dyDescent="0.25">
      <c r="A249" s="5">
        <v>42692</v>
      </c>
      <c r="B249" s="2">
        <v>200</v>
      </c>
      <c r="C249" s="2"/>
      <c r="D249" s="7">
        <f t="shared" si="3"/>
        <v>69143.249999999796</v>
      </c>
      <c r="E249" s="2"/>
      <c r="F249" t="s">
        <v>79</v>
      </c>
      <c r="G249" t="s">
        <v>74</v>
      </c>
    </row>
    <row r="250" spans="1:7" x14ac:dyDescent="0.25">
      <c r="A250" s="5">
        <v>42704</v>
      </c>
      <c r="B250" s="2">
        <v>89</v>
      </c>
      <c r="C250" s="2"/>
      <c r="D250" s="7">
        <f t="shared" si="3"/>
        <v>69232.249999999796</v>
      </c>
      <c r="E250" s="2"/>
      <c r="F250" t="s">
        <v>82</v>
      </c>
      <c r="G250" t="s">
        <v>70</v>
      </c>
    </row>
    <row r="251" spans="1:7" x14ac:dyDescent="0.25">
      <c r="A251" s="5">
        <v>42705</v>
      </c>
      <c r="B251" s="2">
        <v>8.49</v>
      </c>
      <c r="C251" s="2"/>
      <c r="D251" s="7">
        <f t="shared" si="3"/>
        <v>69240.739999999802</v>
      </c>
      <c r="E251" s="2"/>
      <c r="F251" t="s">
        <v>5</v>
      </c>
      <c r="G251" t="s">
        <v>59</v>
      </c>
    </row>
    <row r="252" spans="1:7" x14ac:dyDescent="0.25">
      <c r="A252" s="5">
        <v>42339</v>
      </c>
      <c r="B252" s="2"/>
      <c r="C252" s="2">
        <v>56.83</v>
      </c>
      <c r="D252" s="7">
        <f t="shared" si="3"/>
        <v>69183.9099999998</v>
      </c>
      <c r="E252" s="2"/>
      <c r="F252" t="s">
        <v>66</v>
      </c>
      <c r="G252" t="s">
        <v>29</v>
      </c>
    </row>
    <row r="253" spans="1:7" x14ac:dyDescent="0.25">
      <c r="A253" s="5">
        <v>42706</v>
      </c>
      <c r="B253" s="2">
        <v>200</v>
      </c>
      <c r="C253" s="2"/>
      <c r="D253" s="7">
        <f t="shared" si="3"/>
        <v>69383.9099999998</v>
      </c>
      <c r="E253" s="2"/>
      <c r="F253" t="s">
        <v>79</v>
      </c>
      <c r="G253" t="s">
        <v>74</v>
      </c>
    </row>
    <row r="254" spans="1:7" x14ac:dyDescent="0.25">
      <c r="A254" s="5">
        <v>42709</v>
      </c>
      <c r="B254" s="2"/>
      <c r="C254" s="2">
        <v>141.72</v>
      </c>
      <c r="D254" s="7">
        <f t="shared" si="3"/>
        <v>69242.189999999799</v>
      </c>
      <c r="E254" s="2"/>
      <c r="F254" t="s">
        <v>65</v>
      </c>
      <c r="G254" t="s">
        <v>29</v>
      </c>
    </row>
    <row r="255" spans="1:7" x14ac:dyDescent="0.25">
      <c r="A255" s="5">
        <v>42720</v>
      </c>
      <c r="B255" s="2">
        <v>200</v>
      </c>
      <c r="C255" s="2"/>
      <c r="D255" s="7">
        <f t="shared" si="3"/>
        <v>69442.189999999799</v>
      </c>
      <c r="E255" s="2"/>
      <c r="F255" t="s">
        <v>79</v>
      </c>
      <c r="G255" t="s">
        <v>74</v>
      </c>
    </row>
    <row r="256" spans="1:7" x14ac:dyDescent="0.25">
      <c r="A256" s="5">
        <v>42736</v>
      </c>
      <c r="B256" s="2">
        <v>8.81</v>
      </c>
      <c r="C256" s="2"/>
      <c r="D256" s="7">
        <f t="shared" si="3"/>
        <v>69450.999999999796</v>
      </c>
      <c r="E256" s="2"/>
      <c r="F256" t="s">
        <v>5</v>
      </c>
      <c r="G256" t="s">
        <v>59</v>
      </c>
    </row>
    <row r="257" spans="1:7" x14ac:dyDescent="0.25">
      <c r="A257" s="5">
        <v>42738</v>
      </c>
      <c r="B257" s="2"/>
      <c r="C257" s="2">
        <v>56.83</v>
      </c>
      <c r="D257" s="7">
        <f t="shared" si="3"/>
        <v>69394.169999999795</v>
      </c>
      <c r="E257" s="2"/>
      <c r="F257" t="s">
        <v>66</v>
      </c>
      <c r="G257" t="s">
        <v>29</v>
      </c>
    </row>
    <row r="258" spans="1:7" x14ac:dyDescent="0.25">
      <c r="A258" s="5">
        <v>42738</v>
      </c>
      <c r="B258" s="2"/>
      <c r="C258" s="2">
        <v>141.72</v>
      </c>
      <c r="D258" s="7">
        <f t="shared" si="3"/>
        <v>69252.449999999793</v>
      </c>
      <c r="E258" s="2"/>
      <c r="F258" t="s">
        <v>65</v>
      </c>
      <c r="G258" t="s">
        <v>29</v>
      </c>
    </row>
    <row r="259" spans="1:7" x14ac:dyDescent="0.25">
      <c r="A259" s="5">
        <v>42766</v>
      </c>
      <c r="B259" s="2"/>
      <c r="C259" s="2">
        <v>56.83</v>
      </c>
      <c r="D259" s="7">
        <f t="shared" ref="D259:D264" si="4">+D258+B259-C259</f>
        <v>69195.619999999792</v>
      </c>
      <c r="E259" s="2"/>
      <c r="F259" t="s">
        <v>66</v>
      </c>
      <c r="G259" t="s">
        <v>29</v>
      </c>
    </row>
    <row r="260" spans="1:7" x14ac:dyDescent="0.25">
      <c r="A260" s="5">
        <v>42767</v>
      </c>
      <c r="B260" s="2">
        <v>8.83</v>
      </c>
      <c r="C260" s="2"/>
      <c r="D260" s="7">
        <f t="shared" si="4"/>
        <v>69204.449999999793</v>
      </c>
      <c r="E260" s="2"/>
      <c r="F260" t="s">
        <v>5</v>
      </c>
      <c r="G260" t="s">
        <v>59</v>
      </c>
    </row>
    <row r="261" spans="1:7" x14ac:dyDescent="0.25">
      <c r="A261" s="5">
        <v>42769</v>
      </c>
      <c r="B261" s="2"/>
      <c r="C261" s="2">
        <v>162.59</v>
      </c>
      <c r="D261" s="7">
        <f t="shared" si="4"/>
        <v>69041.859999999797</v>
      </c>
      <c r="E261" s="2"/>
      <c r="F261" t="s">
        <v>65</v>
      </c>
      <c r="G261" t="s">
        <v>29</v>
      </c>
    </row>
    <row r="262" spans="1:7" x14ac:dyDescent="0.25">
      <c r="A262" s="5">
        <v>42826</v>
      </c>
      <c r="B262" s="2">
        <v>7.94</v>
      </c>
      <c r="C262" s="2"/>
      <c r="D262" s="7">
        <f t="shared" si="4"/>
        <v>69049.799999999799</v>
      </c>
      <c r="E262" s="2"/>
      <c r="F262" t="s">
        <v>5</v>
      </c>
      <c r="G262" t="s">
        <v>59</v>
      </c>
    </row>
    <row r="263" spans="1:7" x14ac:dyDescent="0.25">
      <c r="A263" s="5">
        <v>42795</v>
      </c>
      <c r="B263" s="2"/>
      <c r="C263" s="2">
        <v>56.83</v>
      </c>
      <c r="D263" s="7">
        <f t="shared" si="4"/>
        <v>68992.969999999797</v>
      </c>
      <c r="E263" s="2"/>
      <c r="F263" t="s">
        <v>66</v>
      </c>
      <c r="G263" t="s">
        <v>29</v>
      </c>
    </row>
    <row r="264" spans="1:7" x14ac:dyDescent="0.25">
      <c r="A264" s="5">
        <v>42797</v>
      </c>
      <c r="B264" s="2"/>
      <c r="C264" s="2">
        <v>162.59</v>
      </c>
      <c r="D264" s="7">
        <f t="shared" si="4"/>
        <v>68830.379999999801</v>
      </c>
      <c r="E264" s="2"/>
      <c r="F264" t="s">
        <v>65</v>
      </c>
      <c r="G264" t="s">
        <v>29</v>
      </c>
    </row>
    <row r="265" spans="1:7" x14ac:dyDescent="0.25">
      <c r="A265" s="5">
        <v>42825</v>
      </c>
      <c r="B265" s="2"/>
      <c r="C265" s="2">
        <v>63.01</v>
      </c>
      <c r="D265" s="2"/>
      <c r="E265" s="2"/>
      <c r="F265" t="s">
        <v>66</v>
      </c>
      <c r="G265" t="s">
        <v>29</v>
      </c>
    </row>
    <row r="266" spans="1:7" x14ac:dyDescent="0.25">
      <c r="A266" s="5">
        <v>42829</v>
      </c>
      <c r="B266" s="2">
        <v>8.77</v>
      </c>
      <c r="C266" s="2"/>
      <c r="D266" s="2"/>
      <c r="E266" s="2"/>
      <c r="F266" t="s">
        <v>5</v>
      </c>
      <c r="G266" t="s">
        <v>59</v>
      </c>
    </row>
    <row r="267" spans="1:7" x14ac:dyDescent="0.25">
      <c r="A267" s="5">
        <v>42739</v>
      </c>
      <c r="B267" s="2"/>
      <c r="C267" s="2">
        <v>162.59</v>
      </c>
      <c r="D267" s="2"/>
      <c r="E267" s="2"/>
      <c r="F267" t="s">
        <v>65</v>
      </c>
      <c r="G267" t="s">
        <v>29</v>
      </c>
    </row>
    <row r="268" spans="1:7" x14ac:dyDescent="0.25">
      <c r="A268" s="5">
        <v>42856</v>
      </c>
      <c r="B268" s="2">
        <v>8.4600000000000009</v>
      </c>
      <c r="C268" s="2"/>
      <c r="D268" s="2"/>
      <c r="E268" s="2"/>
      <c r="F268" t="s">
        <v>5</v>
      </c>
      <c r="G268" t="s">
        <v>59</v>
      </c>
    </row>
    <row r="269" spans="1:7" x14ac:dyDescent="0.25">
      <c r="A269" s="5">
        <v>42856</v>
      </c>
      <c r="B269" s="2"/>
      <c r="C269" s="2">
        <v>63.01</v>
      </c>
      <c r="D269" s="2"/>
      <c r="E269" s="2"/>
      <c r="F269" t="s">
        <v>66</v>
      </c>
      <c r="G269" t="s">
        <v>29</v>
      </c>
    </row>
    <row r="270" spans="1:7" x14ac:dyDescent="0.25">
      <c r="A270" s="5">
        <v>42858</v>
      </c>
      <c r="B270" s="2"/>
      <c r="C270" s="2">
        <v>162.59</v>
      </c>
      <c r="D270" s="2"/>
      <c r="E270" s="2"/>
      <c r="F270" t="s">
        <v>65</v>
      </c>
      <c r="G270" t="s">
        <v>29</v>
      </c>
    </row>
    <row r="271" spans="1:7" x14ac:dyDescent="0.25">
      <c r="A271" s="10">
        <v>42859</v>
      </c>
      <c r="B271" s="11"/>
      <c r="C271" s="11">
        <v>757.91</v>
      </c>
      <c r="D271" s="11"/>
      <c r="E271" s="2"/>
      <c r="F271" s="12" t="s">
        <v>92</v>
      </c>
    </row>
    <row r="272" spans="1:7" x14ac:dyDescent="0.25">
      <c r="A272" s="5">
        <v>42886</v>
      </c>
      <c r="B272" s="2"/>
      <c r="C272" s="2">
        <v>63.01</v>
      </c>
      <c r="D272" s="2"/>
      <c r="E272" s="2"/>
      <c r="F272" t="s">
        <v>66</v>
      </c>
      <c r="G272" t="s">
        <v>29</v>
      </c>
    </row>
    <row r="273" spans="1:7" x14ac:dyDescent="0.25">
      <c r="A273" s="5">
        <v>42887</v>
      </c>
      <c r="B273" s="2">
        <v>8.6300000000000008</v>
      </c>
      <c r="C273" s="2"/>
      <c r="D273" s="2"/>
      <c r="E273" s="2"/>
      <c r="F273" t="s">
        <v>5</v>
      </c>
      <c r="G273" t="s">
        <v>59</v>
      </c>
    </row>
    <row r="274" spans="1:7" x14ac:dyDescent="0.25">
      <c r="A274" s="5">
        <v>42887</v>
      </c>
      <c r="B274" s="2"/>
      <c r="C274" s="2">
        <v>10</v>
      </c>
      <c r="D274" s="7">
        <f>+D273+B274-C274</f>
        <v>-10</v>
      </c>
      <c r="E274" s="2"/>
      <c r="F274" t="s">
        <v>34</v>
      </c>
    </row>
    <row r="275" spans="1:7" x14ac:dyDescent="0.25">
      <c r="A275" s="5">
        <v>42887</v>
      </c>
      <c r="B275" s="2">
        <v>4</v>
      </c>
      <c r="C275" s="2"/>
      <c r="D275" s="7">
        <f>+D274+B275-C275</f>
        <v>-6</v>
      </c>
      <c r="E275" s="2"/>
      <c r="F275" t="s">
        <v>35</v>
      </c>
    </row>
    <row r="276" spans="1:7" x14ac:dyDescent="0.25">
      <c r="A276" s="5">
        <v>42891</v>
      </c>
      <c r="B276" s="2"/>
      <c r="C276" s="2">
        <v>162.59</v>
      </c>
      <c r="D276" s="7">
        <f>+D275+B276-C276</f>
        <v>-168.59</v>
      </c>
      <c r="E276" s="2"/>
      <c r="F276" t="s">
        <v>65</v>
      </c>
      <c r="G276" t="s">
        <v>29</v>
      </c>
    </row>
    <row r="277" spans="1:7" x14ac:dyDescent="0.25">
      <c r="A277" s="18">
        <v>42917</v>
      </c>
      <c r="B277" s="16">
        <v>8.32</v>
      </c>
      <c r="C277" s="16"/>
      <c r="D277" s="16"/>
      <c r="E277" s="16"/>
      <c r="F277" s="17" t="s">
        <v>5</v>
      </c>
      <c r="G277" s="17" t="s">
        <v>59</v>
      </c>
    </row>
    <row r="278" spans="1:7" x14ac:dyDescent="0.25">
      <c r="A278" s="5">
        <v>42921</v>
      </c>
      <c r="B278" s="2"/>
      <c r="C278" s="2">
        <v>63.01</v>
      </c>
      <c r="D278" s="2"/>
      <c r="E278" s="2"/>
      <c r="F278" t="s">
        <v>66</v>
      </c>
      <c r="G278" t="s">
        <v>29</v>
      </c>
    </row>
    <row r="279" spans="1:7" x14ac:dyDescent="0.25">
      <c r="A279" s="5">
        <v>42920</v>
      </c>
      <c r="B279" s="2"/>
      <c r="C279" s="2">
        <v>162.59</v>
      </c>
      <c r="D279" s="7">
        <f>+D278+B279-C279</f>
        <v>-162.59</v>
      </c>
      <c r="E279" s="2"/>
      <c r="F279" t="s">
        <v>65</v>
      </c>
      <c r="G279" t="s">
        <v>29</v>
      </c>
    </row>
    <row r="280" spans="1:7" x14ac:dyDescent="0.25">
      <c r="A280" s="5">
        <v>42930</v>
      </c>
      <c r="B280" s="2"/>
      <c r="C280" s="2">
        <v>259</v>
      </c>
      <c r="D280" s="7"/>
      <c r="E280" s="2"/>
      <c r="F280" t="s">
        <v>84</v>
      </c>
      <c r="G280" t="s">
        <v>56</v>
      </c>
    </row>
    <row r="281" spans="1:7" x14ac:dyDescent="0.25">
      <c r="A281" s="5">
        <v>42947</v>
      </c>
      <c r="B281" s="2"/>
      <c r="C281" s="2">
        <v>63.01</v>
      </c>
      <c r="D281" s="2"/>
      <c r="E281" s="2"/>
      <c r="F281" t="s">
        <v>66</v>
      </c>
      <c r="G281" t="s">
        <v>29</v>
      </c>
    </row>
    <row r="282" spans="1:7" x14ac:dyDescent="0.25">
      <c r="A282" s="5">
        <v>42948</v>
      </c>
      <c r="B282" s="2">
        <v>8.5399999999999991</v>
      </c>
      <c r="C282" s="2"/>
      <c r="D282" s="7"/>
      <c r="E282" s="2"/>
      <c r="F282" t="s">
        <v>5</v>
      </c>
      <c r="G282" t="s">
        <v>59</v>
      </c>
    </row>
    <row r="283" spans="1:7" x14ac:dyDescent="0.25">
      <c r="A283" s="5">
        <v>42948</v>
      </c>
      <c r="B283" s="2"/>
      <c r="C283" s="2">
        <v>0.4</v>
      </c>
      <c r="D283" s="7">
        <f>+D282+B283-C283</f>
        <v>-0.4</v>
      </c>
      <c r="E283" s="2"/>
      <c r="F283" t="s">
        <v>34</v>
      </c>
    </row>
    <row r="284" spans="1:7" x14ac:dyDescent="0.25">
      <c r="A284" s="5">
        <v>42743</v>
      </c>
      <c r="B284" s="2">
        <v>0.4</v>
      </c>
      <c r="C284" s="2"/>
      <c r="D284" s="7">
        <f>+D283+B284-C284</f>
        <v>0</v>
      </c>
      <c r="E284" s="2"/>
      <c r="F284" t="s">
        <v>35</v>
      </c>
    </row>
    <row r="285" spans="1:7" x14ac:dyDescent="0.25">
      <c r="A285" s="5">
        <v>42950</v>
      </c>
      <c r="B285" s="2"/>
      <c r="C285" s="2">
        <v>162.59</v>
      </c>
      <c r="D285" s="7">
        <f>+D284+B285-C285</f>
        <v>-162.59</v>
      </c>
      <c r="E285" s="2"/>
      <c r="F285" t="s">
        <v>65</v>
      </c>
      <c r="G285" t="s">
        <v>29</v>
      </c>
    </row>
    <row r="286" spans="1:7" x14ac:dyDescent="0.25">
      <c r="A286" s="5">
        <v>42951</v>
      </c>
      <c r="B286" s="2"/>
      <c r="C286" s="2">
        <v>1045</v>
      </c>
      <c r="D286" s="7"/>
      <c r="E286" s="2"/>
      <c r="F286" t="s">
        <v>41</v>
      </c>
      <c r="G286" t="s">
        <v>85</v>
      </c>
    </row>
    <row r="287" spans="1:7" x14ac:dyDescent="0.25">
      <c r="A287" s="5">
        <v>42958</v>
      </c>
      <c r="B287" s="2">
        <v>300</v>
      </c>
      <c r="C287" s="2"/>
      <c r="D287" s="7"/>
      <c r="E287" s="2"/>
      <c r="F287" t="s">
        <v>73</v>
      </c>
      <c r="G287" t="s">
        <v>74</v>
      </c>
    </row>
    <row r="288" spans="1:7" x14ac:dyDescent="0.25">
      <c r="A288" s="5">
        <v>42972</v>
      </c>
      <c r="B288" s="2">
        <v>300</v>
      </c>
      <c r="C288" s="2"/>
      <c r="D288" s="7"/>
      <c r="E288" s="2"/>
      <c r="F288" t="s">
        <v>73</v>
      </c>
      <c r="G288" t="s">
        <v>74</v>
      </c>
    </row>
    <row r="289" spans="1:7" x14ac:dyDescent="0.25">
      <c r="A289" s="5">
        <v>42978</v>
      </c>
      <c r="B289" s="2"/>
      <c r="C289" s="2">
        <v>63.01</v>
      </c>
      <c r="D289" s="2"/>
      <c r="E289" s="2"/>
      <c r="F289" t="s">
        <v>66</v>
      </c>
      <c r="G289" t="s">
        <v>29</v>
      </c>
    </row>
    <row r="290" spans="1:7" x14ac:dyDescent="0.25">
      <c r="A290" s="5">
        <v>42979</v>
      </c>
      <c r="B290" s="2">
        <v>8.41</v>
      </c>
      <c r="C290" s="2"/>
      <c r="D290" s="7"/>
      <c r="E290" s="2"/>
      <c r="F290" t="s">
        <v>5</v>
      </c>
      <c r="G290" t="s">
        <v>59</v>
      </c>
    </row>
    <row r="291" spans="1:7" x14ac:dyDescent="0.25">
      <c r="A291" s="5">
        <v>42979</v>
      </c>
      <c r="B291" s="2"/>
      <c r="C291" s="2">
        <v>0.4</v>
      </c>
      <c r="D291" s="7">
        <f>+D290+B291-C291</f>
        <v>-0.4</v>
      </c>
      <c r="E291" s="2"/>
      <c r="F291" t="s">
        <v>34</v>
      </c>
    </row>
    <row r="292" spans="1:7" x14ac:dyDescent="0.25">
      <c r="A292" s="5">
        <v>42979</v>
      </c>
      <c r="B292" s="2">
        <v>0.4</v>
      </c>
      <c r="C292" s="2"/>
      <c r="D292" s="7">
        <f>+D291+B292-C292</f>
        <v>0</v>
      </c>
      <c r="E292" s="2"/>
      <c r="F292" t="s">
        <v>35</v>
      </c>
    </row>
    <row r="293" spans="1:7" x14ac:dyDescent="0.25">
      <c r="A293" s="5">
        <v>42982</v>
      </c>
      <c r="B293" s="2"/>
      <c r="C293" s="2">
        <v>162.59</v>
      </c>
      <c r="D293" s="7">
        <f>+D292+B293-C293</f>
        <v>-162.59</v>
      </c>
      <c r="E293" s="2"/>
      <c r="F293" t="s">
        <v>65</v>
      </c>
      <c r="G293" t="s">
        <v>29</v>
      </c>
    </row>
    <row r="294" spans="1:7" x14ac:dyDescent="0.25">
      <c r="A294" s="5">
        <v>42986</v>
      </c>
      <c r="B294" s="2">
        <v>300</v>
      </c>
      <c r="C294" s="2"/>
      <c r="D294" s="7"/>
      <c r="E294" s="2"/>
      <c r="F294" t="s">
        <v>73</v>
      </c>
      <c r="G294" t="s">
        <v>74</v>
      </c>
    </row>
    <row r="295" spans="1:7" x14ac:dyDescent="0.25">
      <c r="A295" s="5">
        <v>43000</v>
      </c>
      <c r="B295" s="2">
        <v>300</v>
      </c>
      <c r="C295" s="2"/>
      <c r="D295" s="7"/>
      <c r="E295" s="2"/>
      <c r="F295" t="s">
        <v>73</v>
      </c>
      <c r="G295" t="s">
        <v>74</v>
      </c>
    </row>
    <row r="296" spans="1:7" x14ac:dyDescent="0.25">
      <c r="A296" s="5">
        <v>43009</v>
      </c>
      <c r="B296" s="2">
        <v>8.19</v>
      </c>
      <c r="C296" s="2"/>
      <c r="D296" s="7"/>
      <c r="E296" s="2"/>
      <c r="F296" t="s">
        <v>5</v>
      </c>
      <c r="G296" t="s">
        <v>59</v>
      </c>
    </row>
    <row r="297" spans="1:7" x14ac:dyDescent="0.25">
      <c r="A297" s="5">
        <v>43010</v>
      </c>
      <c r="B297" s="2"/>
      <c r="C297" s="2">
        <v>63.01</v>
      </c>
      <c r="D297" s="2"/>
      <c r="E297" s="2"/>
      <c r="F297" t="s">
        <v>66</v>
      </c>
      <c r="G297" t="s">
        <v>29</v>
      </c>
    </row>
    <row r="298" spans="1:7" x14ac:dyDescent="0.25">
      <c r="A298" s="5">
        <v>43011</v>
      </c>
      <c r="B298" s="2"/>
      <c r="C298" s="2">
        <v>162.59</v>
      </c>
      <c r="D298" s="7">
        <f>+D297+B298-C298</f>
        <v>-162.59</v>
      </c>
      <c r="E298" s="2"/>
      <c r="F298" t="s">
        <v>65</v>
      </c>
      <c r="G298" t="s">
        <v>29</v>
      </c>
    </row>
    <row r="299" spans="1:7" x14ac:dyDescent="0.25">
      <c r="A299" s="5">
        <v>43014</v>
      </c>
      <c r="B299" s="2">
        <v>300</v>
      </c>
      <c r="C299" s="2"/>
      <c r="D299" s="7"/>
      <c r="E299" s="2"/>
      <c r="F299" t="s">
        <v>73</v>
      </c>
      <c r="G299" t="s">
        <v>74</v>
      </c>
    </row>
    <row r="300" spans="1:7" x14ac:dyDescent="0.25">
      <c r="A300" s="5">
        <v>43028</v>
      </c>
      <c r="B300" s="2">
        <v>300</v>
      </c>
      <c r="C300" s="2"/>
      <c r="D300" s="7"/>
      <c r="E300" s="2"/>
      <c r="F300" t="s">
        <v>73</v>
      </c>
      <c r="G300" t="s">
        <v>74</v>
      </c>
    </row>
    <row r="301" spans="1:7" x14ac:dyDescent="0.25">
      <c r="A301" s="5">
        <v>43039</v>
      </c>
      <c r="B301" s="2"/>
      <c r="C301" s="2">
        <v>63.01</v>
      </c>
      <c r="D301" s="2"/>
      <c r="E301" s="2"/>
      <c r="F301" t="s">
        <v>66</v>
      </c>
      <c r="G301" t="s">
        <v>29</v>
      </c>
    </row>
    <row r="302" spans="1:7" x14ac:dyDescent="0.25">
      <c r="A302" s="5">
        <v>43040</v>
      </c>
      <c r="B302" s="2">
        <v>8.51</v>
      </c>
      <c r="C302" s="2"/>
      <c r="D302" s="7"/>
      <c r="E302" s="2"/>
      <c r="F302" t="s">
        <v>5</v>
      </c>
      <c r="G302" t="s">
        <v>59</v>
      </c>
    </row>
    <row r="303" spans="1:7" x14ac:dyDescent="0.25">
      <c r="A303" s="5">
        <v>43042</v>
      </c>
      <c r="B303" s="2">
        <v>300</v>
      </c>
      <c r="C303" s="2"/>
      <c r="D303" s="7"/>
      <c r="E303" s="2"/>
      <c r="F303" t="s">
        <v>73</v>
      </c>
      <c r="G303" t="s">
        <v>74</v>
      </c>
    </row>
    <row r="304" spans="1:7" x14ac:dyDescent="0.25">
      <c r="A304" s="5">
        <v>43042</v>
      </c>
      <c r="B304" s="2"/>
      <c r="C304" s="2">
        <v>162.59</v>
      </c>
      <c r="D304" s="7">
        <f>+D303+B304-C304</f>
        <v>-162.59</v>
      </c>
      <c r="E304" s="2"/>
      <c r="F304" t="s">
        <v>65</v>
      </c>
      <c r="G304" t="s">
        <v>29</v>
      </c>
    </row>
    <row r="305" spans="1:7" x14ac:dyDescent="0.25">
      <c r="A305" s="5">
        <v>43056</v>
      </c>
      <c r="B305" s="2">
        <v>300</v>
      </c>
      <c r="C305" s="2"/>
      <c r="D305" s="7"/>
      <c r="E305" s="2"/>
      <c r="F305" t="s">
        <v>73</v>
      </c>
      <c r="G305" t="s">
        <v>74</v>
      </c>
    </row>
    <row r="306" spans="1:7" x14ac:dyDescent="0.25">
      <c r="A306" s="5">
        <v>43070</v>
      </c>
      <c r="B306" s="2">
        <v>8.2899999999999991</v>
      </c>
      <c r="C306" s="2"/>
      <c r="D306" s="7"/>
      <c r="E306" s="2"/>
      <c r="F306" t="s">
        <v>5</v>
      </c>
      <c r="G306" t="s">
        <v>59</v>
      </c>
    </row>
    <row r="307" spans="1:7" x14ac:dyDescent="0.25">
      <c r="A307" s="5">
        <v>43070</v>
      </c>
      <c r="B307" s="2">
        <v>300</v>
      </c>
      <c r="C307" s="2"/>
      <c r="D307" s="7"/>
      <c r="E307" s="2"/>
      <c r="F307" t="s">
        <v>73</v>
      </c>
      <c r="G307" t="s">
        <v>74</v>
      </c>
    </row>
    <row r="308" spans="1:7" x14ac:dyDescent="0.25">
      <c r="A308" s="5">
        <v>43073</v>
      </c>
      <c r="B308" s="2"/>
      <c r="C308" s="2">
        <v>63.01</v>
      </c>
      <c r="D308" s="2"/>
      <c r="E308" s="2"/>
      <c r="F308" t="s">
        <v>66</v>
      </c>
      <c r="G308" t="s">
        <v>29</v>
      </c>
    </row>
    <row r="309" spans="1:7" x14ac:dyDescent="0.25">
      <c r="A309" s="5">
        <v>43073</v>
      </c>
      <c r="B309" s="2"/>
      <c r="C309" s="2">
        <v>162.59</v>
      </c>
      <c r="D309" s="7">
        <f>+D308+B309-C309</f>
        <v>-162.59</v>
      </c>
      <c r="E309" s="2"/>
      <c r="F309" t="s">
        <v>65</v>
      </c>
      <c r="G309" t="s">
        <v>29</v>
      </c>
    </row>
    <row r="310" spans="1:7" x14ac:dyDescent="0.25">
      <c r="A310" s="5">
        <v>43084</v>
      </c>
      <c r="B310" s="2">
        <v>300</v>
      </c>
      <c r="C310" s="2"/>
      <c r="D310" s="7"/>
      <c r="E310" s="2"/>
      <c r="F310" t="s">
        <v>73</v>
      </c>
      <c r="G310" t="s">
        <v>74</v>
      </c>
    </row>
    <row r="311" spans="1:7" x14ac:dyDescent="0.25">
      <c r="A311" s="5">
        <v>43098</v>
      </c>
      <c r="B311" s="2">
        <v>300</v>
      </c>
      <c r="C311" s="2"/>
      <c r="D311" s="7"/>
      <c r="E311" s="2"/>
      <c r="F311" t="s">
        <v>73</v>
      </c>
      <c r="G311" t="s">
        <v>74</v>
      </c>
    </row>
    <row r="312" spans="1:7" x14ac:dyDescent="0.25">
      <c r="A312" s="5">
        <v>43101</v>
      </c>
      <c r="B312" s="2">
        <v>8.6300000000000008</v>
      </c>
      <c r="C312" s="2"/>
      <c r="D312" s="7"/>
      <c r="E312" s="2"/>
      <c r="F312" t="s">
        <v>5</v>
      </c>
      <c r="G312" t="s">
        <v>59</v>
      </c>
    </row>
    <row r="313" spans="1:7" x14ac:dyDescent="0.25">
      <c r="A313" s="5">
        <v>43102</v>
      </c>
      <c r="B313" s="2"/>
      <c r="C313" s="2">
        <v>63.01</v>
      </c>
      <c r="D313" s="2"/>
      <c r="E313" s="2"/>
      <c r="F313" t="s">
        <v>66</v>
      </c>
      <c r="G313" t="s">
        <v>29</v>
      </c>
    </row>
    <row r="314" spans="1:7" x14ac:dyDescent="0.25">
      <c r="A314" s="5">
        <v>43103</v>
      </c>
      <c r="B314" s="2"/>
      <c r="C314" s="2">
        <v>162.59</v>
      </c>
      <c r="D314" s="7">
        <f>+D313+B314-C314</f>
        <v>-162.59</v>
      </c>
      <c r="E314" s="2"/>
      <c r="F314" t="s">
        <v>65</v>
      </c>
      <c r="G314" t="s">
        <v>29</v>
      </c>
    </row>
    <row r="315" spans="1:7" x14ac:dyDescent="0.25">
      <c r="A315" s="5">
        <v>43109</v>
      </c>
      <c r="B315" s="2">
        <v>68.25</v>
      </c>
      <c r="C315" s="2"/>
      <c r="D315" s="2"/>
      <c r="E315" s="2"/>
      <c r="F315" t="s">
        <v>86</v>
      </c>
      <c r="G315" t="s">
        <v>31</v>
      </c>
    </row>
    <row r="316" spans="1:7" x14ac:dyDescent="0.25">
      <c r="A316" s="5">
        <v>43112</v>
      </c>
      <c r="B316" s="2">
        <v>300</v>
      </c>
      <c r="C316" s="2"/>
      <c r="D316" s="7"/>
      <c r="E316" s="2"/>
      <c r="F316" t="s">
        <v>73</v>
      </c>
      <c r="G316" t="s">
        <v>74</v>
      </c>
    </row>
    <row r="317" spans="1:7" x14ac:dyDescent="0.25">
      <c r="A317" s="5">
        <v>43126</v>
      </c>
      <c r="B317" s="2">
        <v>300</v>
      </c>
      <c r="C317" s="2"/>
      <c r="D317" s="7"/>
      <c r="E317" s="2"/>
      <c r="F317" t="s">
        <v>73</v>
      </c>
      <c r="G317" t="s">
        <v>74</v>
      </c>
    </row>
    <row r="318" spans="1:7" x14ac:dyDescent="0.25">
      <c r="A318" s="5">
        <v>43129</v>
      </c>
      <c r="B318" s="2">
        <v>387.13</v>
      </c>
      <c r="C318" s="2"/>
      <c r="D318" s="2"/>
      <c r="E318" s="2"/>
      <c r="F318" t="s">
        <v>87</v>
      </c>
      <c r="G318" t="s">
        <v>31</v>
      </c>
    </row>
    <row r="319" spans="1:7" x14ac:dyDescent="0.25">
      <c r="A319" s="5">
        <v>43131</v>
      </c>
      <c r="B319" s="2"/>
      <c r="C319" s="2">
        <v>63.01</v>
      </c>
      <c r="D319" s="2"/>
      <c r="E319" s="2"/>
      <c r="F319" t="s">
        <v>66</v>
      </c>
      <c r="G319" t="s">
        <v>29</v>
      </c>
    </row>
    <row r="320" spans="1:7" x14ac:dyDescent="0.25">
      <c r="A320" s="5">
        <v>43132</v>
      </c>
      <c r="B320" s="2">
        <v>8.6999999999999993</v>
      </c>
      <c r="C320" s="2"/>
      <c r="D320" s="2"/>
      <c r="E320" s="2"/>
      <c r="F320" t="s">
        <v>5</v>
      </c>
      <c r="G320" t="s">
        <v>59</v>
      </c>
    </row>
    <row r="321" spans="1:7" x14ac:dyDescent="0.25">
      <c r="A321" s="5">
        <v>43137</v>
      </c>
      <c r="B321" s="2"/>
      <c r="C321" s="2">
        <v>191.58</v>
      </c>
      <c r="D321" s="7">
        <f>+D320+B321-C321</f>
        <v>-191.58</v>
      </c>
      <c r="E321" s="2"/>
      <c r="F321" t="s">
        <v>65</v>
      </c>
      <c r="G321" t="s">
        <v>29</v>
      </c>
    </row>
    <row r="322" spans="1:7" x14ac:dyDescent="0.25">
      <c r="A322" s="5">
        <v>43140</v>
      </c>
      <c r="B322" s="2">
        <v>300</v>
      </c>
      <c r="C322" s="2"/>
      <c r="D322" s="7"/>
      <c r="E322" s="2"/>
      <c r="F322" t="s">
        <v>73</v>
      </c>
      <c r="G322" t="s">
        <v>74</v>
      </c>
    </row>
    <row r="323" spans="1:7" x14ac:dyDescent="0.25">
      <c r="A323" s="5">
        <v>43154</v>
      </c>
      <c r="B323" s="2">
        <v>300</v>
      </c>
      <c r="C323" s="2"/>
      <c r="D323" s="7"/>
      <c r="E323" s="2"/>
      <c r="F323" t="s">
        <v>73</v>
      </c>
      <c r="G323" t="s">
        <v>74</v>
      </c>
    </row>
    <row r="324" spans="1:7" x14ac:dyDescent="0.25">
      <c r="A324" s="5">
        <v>43160</v>
      </c>
      <c r="B324" s="2">
        <v>7.94</v>
      </c>
      <c r="C324" s="2"/>
      <c r="D324" s="7"/>
      <c r="E324" s="2"/>
      <c r="F324" t="s">
        <v>5</v>
      </c>
      <c r="G324" t="s">
        <v>59</v>
      </c>
    </row>
    <row r="325" spans="1:7" x14ac:dyDescent="0.25">
      <c r="A325" s="5">
        <v>43161</v>
      </c>
      <c r="B325" s="2"/>
      <c r="C325" s="2">
        <v>63.01</v>
      </c>
      <c r="D325" s="2"/>
      <c r="E325" s="2"/>
      <c r="F325" t="s">
        <v>66</v>
      </c>
      <c r="G325" t="s">
        <v>29</v>
      </c>
    </row>
    <row r="326" spans="1:7" x14ac:dyDescent="0.25">
      <c r="A326" s="5">
        <v>43164</v>
      </c>
      <c r="B326" s="2"/>
      <c r="C326" s="2">
        <v>191.58</v>
      </c>
      <c r="D326" s="7">
        <f>+D325+B326-C326</f>
        <v>-191.58</v>
      </c>
      <c r="E326" s="2"/>
      <c r="F326" t="s">
        <v>65</v>
      </c>
      <c r="G326" t="s">
        <v>29</v>
      </c>
    </row>
    <row r="327" spans="1:7" x14ac:dyDescent="0.25">
      <c r="A327" s="5">
        <v>43168</v>
      </c>
      <c r="B327" s="2">
        <v>300</v>
      </c>
      <c r="C327" s="2"/>
      <c r="D327" s="7"/>
      <c r="E327" s="2"/>
      <c r="F327" t="s">
        <v>73</v>
      </c>
      <c r="G327" t="s">
        <v>74</v>
      </c>
    </row>
    <row r="328" spans="1:7" x14ac:dyDescent="0.25">
      <c r="A328" s="5">
        <v>43174</v>
      </c>
      <c r="B328" s="2"/>
      <c r="C328" s="2">
        <v>2020</v>
      </c>
      <c r="D328" s="7"/>
      <c r="E328" s="2"/>
      <c r="F328" t="s">
        <v>90</v>
      </c>
      <c r="G328" t="s">
        <v>33</v>
      </c>
    </row>
    <row r="329" spans="1:7" x14ac:dyDescent="0.25">
      <c r="A329" s="5">
        <v>43175</v>
      </c>
      <c r="B329" s="2"/>
      <c r="C329" s="2">
        <v>2260</v>
      </c>
      <c r="D329" s="7"/>
      <c r="E329" s="2"/>
      <c r="F329" t="s">
        <v>88</v>
      </c>
      <c r="G329" t="s">
        <v>33</v>
      </c>
    </row>
    <row r="330" spans="1:7" x14ac:dyDescent="0.25">
      <c r="A330" s="5">
        <v>43176</v>
      </c>
      <c r="B330" s="2"/>
      <c r="C330" s="2">
        <v>1070</v>
      </c>
      <c r="D330" s="7"/>
      <c r="E330" s="2"/>
      <c r="F330" t="s">
        <v>89</v>
      </c>
      <c r="G330" t="s">
        <v>33</v>
      </c>
    </row>
    <row r="331" spans="1:7" x14ac:dyDescent="0.25">
      <c r="A331" s="5">
        <v>43182</v>
      </c>
      <c r="B331" s="2"/>
      <c r="C331" s="2">
        <v>18180</v>
      </c>
      <c r="D331" s="7"/>
      <c r="E331" s="2"/>
      <c r="F331" t="s">
        <v>91</v>
      </c>
      <c r="G331" t="s">
        <v>33</v>
      </c>
    </row>
    <row r="332" spans="1:7" x14ac:dyDescent="0.25">
      <c r="A332" s="5">
        <v>43182</v>
      </c>
      <c r="B332" s="2">
        <v>300</v>
      </c>
      <c r="C332" s="2"/>
      <c r="D332" s="7"/>
      <c r="E332" s="2"/>
      <c r="F332" t="s">
        <v>73</v>
      </c>
      <c r="G332" t="s">
        <v>74</v>
      </c>
    </row>
    <row r="333" spans="1:7" x14ac:dyDescent="0.25">
      <c r="A333" s="5">
        <v>43191</v>
      </c>
      <c r="B333" s="2"/>
      <c r="C333" s="2">
        <v>1.6</v>
      </c>
      <c r="D333" s="7">
        <f>+D331+B333-C333</f>
        <v>-1.6</v>
      </c>
      <c r="E333" s="2"/>
      <c r="F333" t="s">
        <v>34</v>
      </c>
    </row>
    <row r="334" spans="1:7" x14ac:dyDescent="0.25">
      <c r="A334" s="5">
        <v>43191</v>
      </c>
      <c r="B334" s="2">
        <v>1.6</v>
      </c>
      <c r="C334" s="2"/>
      <c r="D334" s="7">
        <f>+D333+B334-C334</f>
        <v>0</v>
      </c>
      <c r="E334" s="2"/>
      <c r="F334" t="s">
        <v>35</v>
      </c>
    </row>
    <row r="335" spans="1:7" x14ac:dyDescent="0.25">
      <c r="A335" s="5">
        <v>43191</v>
      </c>
      <c r="B335" s="2">
        <v>7.79</v>
      </c>
      <c r="C335" s="2"/>
      <c r="D335" s="7"/>
      <c r="E335" s="2"/>
      <c r="F335" t="s">
        <v>5</v>
      </c>
      <c r="G335" t="s">
        <v>59</v>
      </c>
    </row>
    <row r="336" spans="1:7" x14ac:dyDescent="0.25">
      <c r="A336" s="5">
        <v>43193</v>
      </c>
      <c r="B336" s="2"/>
      <c r="C336" s="2">
        <v>70.45</v>
      </c>
      <c r="D336" s="2"/>
      <c r="E336" s="2"/>
      <c r="F336" t="s">
        <v>66</v>
      </c>
      <c r="G336" t="s">
        <v>29</v>
      </c>
    </row>
    <row r="337" spans="1:7" x14ac:dyDescent="0.25">
      <c r="A337" s="5">
        <v>43193</v>
      </c>
      <c r="B337" s="2"/>
      <c r="C337" s="2">
        <v>191.58</v>
      </c>
      <c r="D337" s="7">
        <f>+D336+B337-C337</f>
        <v>-191.58</v>
      </c>
      <c r="E337" s="2"/>
      <c r="F337" t="s">
        <v>65</v>
      </c>
      <c r="G337" t="s">
        <v>29</v>
      </c>
    </row>
    <row r="338" spans="1:7" x14ac:dyDescent="0.25">
      <c r="A338" s="9">
        <v>43196</v>
      </c>
      <c r="B338" s="2">
        <v>300</v>
      </c>
      <c r="C338" s="2"/>
      <c r="D338" s="7"/>
      <c r="E338" s="2"/>
      <c r="F338" t="s">
        <v>73</v>
      </c>
      <c r="G338" t="s">
        <v>74</v>
      </c>
    </row>
    <row r="339" spans="1:7" x14ac:dyDescent="0.25">
      <c r="A339" s="9">
        <v>43210</v>
      </c>
      <c r="B339" s="2">
        <v>300</v>
      </c>
      <c r="C339" s="2"/>
      <c r="D339" s="7"/>
      <c r="E339" s="2"/>
      <c r="F339" t="s">
        <v>73</v>
      </c>
      <c r="G339" t="s">
        <v>74</v>
      </c>
    </row>
    <row r="340" spans="1:7" x14ac:dyDescent="0.25">
      <c r="A340" s="9">
        <v>43221</v>
      </c>
      <c r="B340" s="2">
        <v>3.8</v>
      </c>
      <c r="C340" s="2"/>
      <c r="D340" s="7"/>
      <c r="E340" s="2"/>
      <c r="F340" t="s">
        <v>5</v>
      </c>
      <c r="G340" t="s">
        <v>59</v>
      </c>
    </row>
    <row r="341" spans="1:7" x14ac:dyDescent="0.25">
      <c r="A341" s="9">
        <v>43221</v>
      </c>
      <c r="B341" s="2"/>
      <c r="C341" s="2">
        <v>70.45</v>
      </c>
      <c r="D341" s="7"/>
      <c r="E341" s="2"/>
      <c r="F341" t="s">
        <v>66</v>
      </c>
      <c r="G341" t="s">
        <v>29</v>
      </c>
    </row>
    <row r="342" spans="1:7" x14ac:dyDescent="0.25">
      <c r="A342" s="9">
        <v>43223</v>
      </c>
      <c r="B342" s="2"/>
      <c r="C342" s="2">
        <v>191.58</v>
      </c>
      <c r="D342" s="7">
        <f>+D341+B342-C342</f>
        <v>-191.58</v>
      </c>
      <c r="E342" s="2"/>
      <c r="F342" t="s">
        <v>65</v>
      </c>
      <c r="G342" t="s">
        <v>29</v>
      </c>
    </row>
    <row r="343" spans="1:7" x14ac:dyDescent="0.25">
      <c r="A343" s="9">
        <v>43224</v>
      </c>
      <c r="B343" s="2">
        <v>300</v>
      </c>
      <c r="C343" s="2"/>
      <c r="D343" s="7"/>
      <c r="E343" s="2"/>
      <c r="F343" t="s">
        <v>73</v>
      </c>
      <c r="G343" t="s">
        <v>74</v>
      </c>
    </row>
    <row r="344" spans="1:7" x14ac:dyDescent="0.25">
      <c r="A344" s="9">
        <v>43238</v>
      </c>
      <c r="B344" s="2">
        <v>300</v>
      </c>
      <c r="C344" s="2"/>
      <c r="D344" s="7"/>
      <c r="E344" s="2"/>
      <c r="F344" t="s">
        <v>73</v>
      </c>
      <c r="G344" t="s">
        <v>74</v>
      </c>
    </row>
    <row r="345" spans="1:7" x14ac:dyDescent="0.25">
      <c r="A345" s="9">
        <v>43251</v>
      </c>
      <c r="B345" s="2"/>
      <c r="C345" s="2">
        <v>70.45</v>
      </c>
      <c r="D345" s="7"/>
      <c r="E345" s="2"/>
      <c r="F345" t="s">
        <v>66</v>
      </c>
      <c r="G345" t="s">
        <v>29</v>
      </c>
    </row>
    <row r="346" spans="1:7" x14ac:dyDescent="0.25">
      <c r="A346" s="9">
        <v>43252</v>
      </c>
      <c r="B346" s="2">
        <v>3.96</v>
      </c>
      <c r="C346" s="2"/>
      <c r="D346" s="7"/>
      <c r="E346" s="2"/>
      <c r="F346" t="s">
        <v>5</v>
      </c>
      <c r="G346" t="s">
        <v>59</v>
      </c>
    </row>
    <row r="347" spans="1:7" x14ac:dyDescent="0.25">
      <c r="A347" s="9">
        <v>43252</v>
      </c>
      <c r="B347" s="2">
        <v>300</v>
      </c>
      <c r="C347" s="2"/>
      <c r="D347" s="7"/>
      <c r="E347" s="2"/>
      <c r="F347" t="s">
        <v>73</v>
      </c>
      <c r="G347" t="s">
        <v>74</v>
      </c>
    </row>
    <row r="348" spans="1:7" x14ac:dyDescent="0.25">
      <c r="A348" s="9">
        <v>43255</v>
      </c>
      <c r="B348" s="2"/>
      <c r="C348" s="2">
        <v>191.58</v>
      </c>
      <c r="D348" s="7">
        <f>+D347+B348-C348</f>
        <v>-191.58</v>
      </c>
      <c r="E348" s="2"/>
      <c r="F348" t="s">
        <v>65</v>
      </c>
      <c r="G348" t="s">
        <v>29</v>
      </c>
    </row>
    <row r="349" spans="1:7" x14ac:dyDescent="0.25">
      <c r="A349" s="9">
        <v>43266</v>
      </c>
      <c r="B349" s="2">
        <v>300</v>
      </c>
      <c r="C349" s="2"/>
      <c r="D349" s="7"/>
      <c r="E349" s="2"/>
      <c r="F349" t="s">
        <v>73</v>
      </c>
      <c r="G349" t="s">
        <v>74</v>
      </c>
    </row>
    <row r="350" spans="1:7" x14ac:dyDescent="0.25">
      <c r="A350" s="9">
        <v>43280</v>
      </c>
      <c r="B350" s="2">
        <v>300</v>
      </c>
      <c r="C350" s="2"/>
      <c r="D350" s="7"/>
      <c r="E350" s="2"/>
      <c r="F350" t="s">
        <v>73</v>
      </c>
      <c r="G350" t="s">
        <v>74</v>
      </c>
    </row>
    <row r="351" spans="1:7" x14ac:dyDescent="0.25">
      <c r="A351" s="15">
        <v>43282</v>
      </c>
      <c r="B351" s="16">
        <v>3.87</v>
      </c>
      <c r="C351" s="16"/>
      <c r="D351" s="16"/>
      <c r="E351" s="16"/>
      <c r="F351" s="17" t="s">
        <v>5</v>
      </c>
      <c r="G351" s="17" t="s">
        <v>59</v>
      </c>
    </row>
    <row r="352" spans="1:7" x14ac:dyDescent="0.25">
      <c r="A352" s="9">
        <v>43283</v>
      </c>
      <c r="B352" s="2"/>
      <c r="C352" s="2">
        <v>70.45</v>
      </c>
      <c r="D352" s="7"/>
      <c r="E352" s="2"/>
      <c r="F352" t="s">
        <v>66</v>
      </c>
      <c r="G352" t="s">
        <v>29</v>
      </c>
    </row>
    <row r="353" spans="1:7" x14ac:dyDescent="0.25">
      <c r="A353" s="9">
        <v>43284</v>
      </c>
      <c r="B353" s="2"/>
      <c r="C353" s="2">
        <v>191.58</v>
      </c>
      <c r="D353" s="7">
        <f>+D352+B353-C353</f>
        <v>-191.58</v>
      </c>
      <c r="E353" s="2"/>
      <c r="F353" t="s">
        <v>65</v>
      </c>
      <c r="G353" t="s">
        <v>29</v>
      </c>
    </row>
    <row r="354" spans="1:7" x14ac:dyDescent="0.25">
      <c r="A354" s="9">
        <v>43284</v>
      </c>
      <c r="B354" s="2"/>
      <c r="C354" s="2">
        <v>259</v>
      </c>
      <c r="D354" s="7"/>
      <c r="E354" s="2"/>
      <c r="F354" t="s">
        <v>93</v>
      </c>
    </row>
    <row r="355" spans="1:7" x14ac:dyDescent="0.25">
      <c r="A355" s="9">
        <v>43294</v>
      </c>
      <c r="B355" s="2">
        <v>300</v>
      </c>
      <c r="C355" s="2"/>
      <c r="D355" s="7"/>
      <c r="E355" s="2"/>
      <c r="F355" t="s">
        <v>73</v>
      </c>
      <c r="G355" t="s">
        <v>74</v>
      </c>
    </row>
    <row r="356" spans="1:7" x14ac:dyDescent="0.25">
      <c r="A356" s="9">
        <v>43304</v>
      </c>
      <c r="B356" s="2"/>
      <c r="C356" s="2">
        <v>2190</v>
      </c>
      <c r="D356" s="7"/>
      <c r="E356" s="2"/>
      <c r="F356" t="s">
        <v>94</v>
      </c>
      <c r="G356" t="s">
        <v>33</v>
      </c>
    </row>
    <row r="357" spans="1:7" x14ac:dyDescent="0.25">
      <c r="A357" s="9">
        <v>43306</v>
      </c>
      <c r="B357" s="2"/>
      <c r="C357" s="2">
        <v>1072.5</v>
      </c>
      <c r="D357" s="7"/>
      <c r="E357" s="2"/>
      <c r="F357" t="s">
        <v>41</v>
      </c>
      <c r="G357" t="s">
        <v>42</v>
      </c>
    </row>
    <row r="358" spans="1:7" x14ac:dyDescent="0.25">
      <c r="A358" s="9">
        <v>43306</v>
      </c>
      <c r="B358" s="2">
        <v>61.3</v>
      </c>
      <c r="C358" s="2"/>
      <c r="D358" s="7"/>
      <c r="E358" s="2"/>
      <c r="F358" t="s">
        <v>82</v>
      </c>
    </row>
    <row r="359" spans="1:7" x14ac:dyDescent="0.25">
      <c r="A359" s="9">
        <v>43308</v>
      </c>
      <c r="B359" s="2">
        <v>300</v>
      </c>
      <c r="C359" s="2"/>
      <c r="D359" s="7"/>
      <c r="E359" s="2"/>
      <c r="F359" t="s">
        <v>73</v>
      </c>
      <c r="G359" t="s">
        <v>74</v>
      </c>
    </row>
    <row r="360" spans="1:7" x14ac:dyDescent="0.25">
      <c r="A360" s="9">
        <v>43312</v>
      </c>
      <c r="B360" s="2"/>
      <c r="C360" s="2">
        <v>70.45</v>
      </c>
      <c r="D360" s="7"/>
      <c r="E360" s="2"/>
      <c r="F360" t="s">
        <v>66</v>
      </c>
      <c r="G360" t="s">
        <v>29</v>
      </c>
    </row>
    <row r="361" spans="1:7" x14ac:dyDescent="0.25">
      <c r="A361" s="9">
        <v>43313</v>
      </c>
      <c r="B361" s="2">
        <v>3.94</v>
      </c>
      <c r="C361" s="2"/>
      <c r="D361" s="7"/>
      <c r="E361" s="2"/>
      <c r="F361" t="s">
        <v>5</v>
      </c>
      <c r="G361" t="s">
        <v>59</v>
      </c>
    </row>
    <row r="362" spans="1:7" x14ac:dyDescent="0.25">
      <c r="A362" s="9">
        <v>43315</v>
      </c>
      <c r="B362" s="2"/>
      <c r="C362" s="2">
        <v>191.58</v>
      </c>
      <c r="D362" s="7">
        <f>+D361+B362-C362</f>
        <v>-191.58</v>
      </c>
      <c r="E362" s="2"/>
      <c r="F362" t="s">
        <v>65</v>
      </c>
      <c r="G362" t="s">
        <v>29</v>
      </c>
    </row>
    <row r="363" spans="1:7" x14ac:dyDescent="0.25">
      <c r="A363" s="9">
        <v>43322</v>
      </c>
      <c r="B363" s="2">
        <v>300</v>
      </c>
      <c r="C363" s="2"/>
      <c r="D363" s="7"/>
      <c r="E363" s="2"/>
      <c r="F363" t="s">
        <v>73</v>
      </c>
      <c r="G363" t="s">
        <v>74</v>
      </c>
    </row>
    <row r="364" spans="1:7" x14ac:dyDescent="0.25">
      <c r="A364" s="9">
        <v>43336</v>
      </c>
      <c r="B364" s="2">
        <v>300</v>
      </c>
      <c r="C364" s="2"/>
      <c r="D364" s="7"/>
      <c r="E364" s="2"/>
      <c r="F364" t="s">
        <v>73</v>
      </c>
      <c r="G364" t="s">
        <v>74</v>
      </c>
    </row>
    <row r="365" spans="1:7" x14ac:dyDescent="0.25">
      <c r="A365" s="9">
        <v>43343</v>
      </c>
      <c r="B365" s="2"/>
      <c r="C365" s="2">
        <v>70.45</v>
      </c>
      <c r="D365" s="7"/>
      <c r="E365" s="2"/>
      <c r="F365" t="s">
        <v>66</v>
      </c>
      <c r="G365" t="s">
        <v>29</v>
      </c>
    </row>
    <row r="366" spans="1:7" x14ac:dyDescent="0.25">
      <c r="A366" s="9">
        <v>43344</v>
      </c>
      <c r="B366" s="2">
        <v>3.77</v>
      </c>
      <c r="C366" s="2"/>
      <c r="D366" s="2"/>
      <c r="E366" s="2"/>
      <c r="F366" t="s">
        <v>5</v>
      </c>
      <c r="G366" t="s">
        <v>59</v>
      </c>
    </row>
    <row r="367" spans="1:7" x14ac:dyDescent="0.25">
      <c r="A367" s="9">
        <v>43346</v>
      </c>
      <c r="B367" s="2">
        <v>97</v>
      </c>
      <c r="C367" s="2"/>
      <c r="D367" s="7"/>
      <c r="E367" s="2"/>
      <c r="F367" t="s">
        <v>82</v>
      </c>
    </row>
    <row r="368" spans="1:7" x14ac:dyDescent="0.25">
      <c r="A368" s="9">
        <v>43346</v>
      </c>
      <c r="B368" s="2"/>
      <c r="C368" s="2">
        <v>191.58</v>
      </c>
      <c r="D368" s="7">
        <f>+D367+B368-C368</f>
        <v>-191.58</v>
      </c>
      <c r="E368" s="2"/>
      <c r="F368" t="s">
        <v>65</v>
      </c>
      <c r="G368" t="s">
        <v>29</v>
      </c>
    </row>
    <row r="369" spans="1:7" x14ac:dyDescent="0.25">
      <c r="A369" s="9">
        <v>43349</v>
      </c>
      <c r="B369" s="2"/>
      <c r="C369" s="2">
        <v>2975</v>
      </c>
      <c r="D369" s="7"/>
      <c r="E369" s="2"/>
      <c r="F369" t="s">
        <v>96</v>
      </c>
      <c r="G369" t="s">
        <v>33</v>
      </c>
    </row>
    <row r="370" spans="1:7" x14ac:dyDescent="0.25">
      <c r="A370" s="9">
        <v>43350</v>
      </c>
      <c r="B370" s="2">
        <v>300</v>
      </c>
      <c r="C370" s="2"/>
      <c r="D370" s="7"/>
      <c r="E370" s="2"/>
      <c r="F370" t="s">
        <v>73</v>
      </c>
      <c r="G370" t="s">
        <v>74</v>
      </c>
    </row>
    <row r="371" spans="1:7" x14ac:dyDescent="0.25">
      <c r="A371" s="9">
        <v>43357</v>
      </c>
      <c r="B371" s="2"/>
      <c r="C371" s="2">
        <v>26775</v>
      </c>
      <c r="D371" s="7"/>
      <c r="E371" s="2"/>
      <c r="F371" t="s">
        <v>95</v>
      </c>
      <c r="G371" t="s">
        <v>33</v>
      </c>
    </row>
    <row r="372" spans="1:7" x14ac:dyDescent="0.25">
      <c r="A372" s="5">
        <v>43364</v>
      </c>
      <c r="B372" s="2">
        <v>300</v>
      </c>
      <c r="C372" s="2"/>
      <c r="D372" s="7"/>
      <c r="E372" s="2"/>
      <c r="F372" t="s">
        <v>73</v>
      </c>
      <c r="G372" t="s">
        <v>74</v>
      </c>
    </row>
    <row r="373" spans="1:7" x14ac:dyDescent="0.25">
      <c r="A373" s="5">
        <v>43374</v>
      </c>
      <c r="B373" s="2">
        <v>1.88</v>
      </c>
      <c r="C373" s="2"/>
      <c r="D373" s="7"/>
      <c r="E373" s="2"/>
      <c r="F373" t="s">
        <v>5</v>
      </c>
      <c r="G373" t="s">
        <v>59</v>
      </c>
    </row>
    <row r="374" spans="1:7" x14ac:dyDescent="0.25">
      <c r="A374" s="5">
        <v>43374</v>
      </c>
      <c r="B374" s="2"/>
      <c r="C374" s="2">
        <v>70.45</v>
      </c>
      <c r="D374" s="7"/>
      <c r="E374" s="2"/>
      <c r="F374" t="s">
        <v>66</v>
      </c>
      <c r="G374" t="s">
        <v>29</v>
      </c>
    </row>
    <row r="375" spans="1:7" x14ac:dyDescent="0.25">
      <c r="B375" s="2"/>
      <c r="C375" s="2"/>
      <c r="D375" s="7"/>
      <c r="E375" s="2">
        <v>15297.24</v>
      </c>
    </row>
    <row r="376" spans="1:7" x14ac:dyDescent="0.25">
      <c r="A376" s="5">
        <v>43376</v>
      </c>
      <c r="B376" s="2"/>
      <c r="C376" s="2">
        <v>191.58</v>
      </c>
      <c r="D376" s="7">
        <f>+D374+B376-C376</f>
        <v>-191.58</v>
      </c>
      <c r="E376" s="2">
        <f t="shared" ref="E376:E407" si="5">+E375+B376-C376</f>
        <v>15105.66</v>
      </c>
      <c r="F376" t="s">
        <v>65</v>
      </c>
      <c r="G376" t="s">
        <v>29</v>
      </c>
    </row>
    <row r="377" spans="1:7" x14ac:dyDescent="0.25">
      <c r="A377" s="5">
        <v>43378</v>
      </c>
      <c r="B377" s="2">
        <v>500</v>
      </c>
      <c r="C377" s="2"/>
      <c r="D377" s="7"/>
      <c r="E377" s="2">
        <f t="shared" si="5"/>
        <v>15605.66</v>
      </c>
      <c r="F377" t="s">
        <v>73</v>
      </c>
      <c r="G377" t="s">
        <v>74</v>
      </c>
    </row>
    <row r="378" spans="1:7" x14ac:dyDescent="0.25">
      <c r="A378" s="5">
        <v>43392</v>
      </c>
      <c r="B378" s="2">
        <v>500</v>
      </c>
      <c r="C378" s="2"/>
      <c r="D378" s="7"/>
      <c r="E378" s="2">
        <f t="shared" si="5"/>
        <v>16105.66</v>
      </c>
      <c r="F378" t="s">
        <v>73</v>
      </c>
      <c r="G378" t="s">
        <v>74</v>
      </c>
    </row>
    <row r="379" spans="1:7" x14ac:dyDescent="0.25">
      <c r="A379" s="5">
        <v>43404</v>
      </c>
      <c r="B379" s="2"/>
      <c r="C379" s="2">
        <v>70.45</v>
      </c>
      <c r="D379" s="7"/>
      <c r="E379" s="2">
        <f t="shared" si="5"/>
        <v>16035.21</v>
      </c>
      <c r="F379" t="s">
        <v>66</v>
      </c>
      <c r="G379" t="s">
        <v>29</v>
      </c>
    </row>
    <row r="380" spans="1:7" x14ac:dyDescent="0.25">
      <c r="A380" s="5">
        <v>43405</v>
      </c>
      <c r="B380" s="2">
        <v>0.67</v>
      </c>
      <c r="C380" s="2"/>
      <c r="D380" s="7"/>
      <c r="E380" s="2">
        <f t="shared" si="5"/>
        <v>16035.88</v>
      </c>
      <c r="F380" t="s">
        <v>5</v>
      </c>
      <c r="G380" t="s">
        <v>59</v>
      </c>
    </row>
    <row r="381" spans="1:7" x14ac:dyDescent="0.25">
      <c r="A381" s="5">
        <v>43406</v>
      </c>
      <c r="B381" s="2">
        <v>500</v>
      </c>
      <c r="C381" s="2"/>
      <c r="D381" s="7"/>
      <c r="E381" s="2">
        <f t="shared" si="5"/>
        <v>16535.879999999997</v>
      </c>
      <c r="F381" t="s">
        <v>73</v>
      </c>
      <c r="G381" t="s">
        <v>74</v>
      </c>
    </row>
    <row r="382" spans="1:7" x14ac:dyDescent="0.25">
      <c r="A382" s="5">
        <v>43409</v>
      </c>
      <c r="B382" s="2"/>
      <c r="C382" s="2">
        <v>191.58</v>
      </c>
      <c r="D382" s="7">
        <f>+D381+B382-C382</f>
        <v>-191.58</v>
      </c>
      <c r="E382" s="2">
        <f t="shared" si="5"/>
        <v>16344.299999999997</v>
      </c>
      <c r="F382" t="s">
        <v>65</v>
      </c>
      <c r="G382" t="s">
        <v>29</v>
      </c>
    </row>
    <row r="383" spans="1:7" x14ac:dyDescent="0.25">
      <c r="A383" s="5">
        <v>43420</v>
      </c>
      <c r="B383" s="2">
        <v>500</v>
      </c>
      <c r="C383" s="2"/>
      <c r="D383" s="7"/>
      <c r="E383" s="2">
        <f t="shared" si="5"/>
        <v>16844.299999999996</v>
      </c>
      <c r="F383" t="s">
        <v>73</v>
      </c>
      <c r="G383" t="s">
        <v>74</v>
      </c>
    </row>
    <row r="384" spans="1:7" x14ac:dyDescent="0.25">
      <c r="A384" s="5">
        <v>43434</v>
      </c>
      <c r="B384" s="2">
        <v>500</v>
      </c>
      <c r="C384" s="2"/>
      <c r="D384" s="7"/>
      <c r="E384" s="2">
        <f t="shared" si="5"/>
        <v>17344.299999999996</v>
      </c>
      <c r="F384" t="s">
        <v>73</v>
      </c>
      <c r="G384" t="s">
        <v>74</v>
      </c>
    </row>
    <row r="385" spans="1:7" x14ac:dyDescent="0.25">
      <c r="A385" s="5">
        <v>43435</v>
      </c>
      <c r="B385" s="2">
        <v>0.68</v>
      </c>
      <c r="C385" s="2"/>
      <c r="D385" s="7"/>
      <c r="E385" s="2">
        <f t="shared" si="5"/>
        <v>17344.979999999996</v>
      </c>
      <c r="F385" t="s">
        <v>5</v>
      </c>
      <c r="G385" t="s">
        <v>59</v>
      </c>
    </row>
    <row r="386" spans="1:7" x14ac:dyDescent="0.25">
      <c r="A386" s="5">
        <v>43437</v>
      </c>
      <c r="B386" s="2"/>
      <c r="C386" s="2">
        <v>70.45</v>
      </c>
      <c r="D386" s="7"/>
      <c r="E386" s="2">
        <f t="shared" si="5"/>
        <v>17274.529999999995</v>
      </c>
      <c r="F386" t="s">
        <v>66</v>
      </c>
      <c r="G386" t="s">
        <v>29</v>
      </c>
    </row>
    <row r="387" spans="1:7" x14ac:dyDescent="0.25">
      <c r="A387" s="5">
        <v>43437</v>
      </c>
      <c r="B387" s="2"/>
      <c r="C387" s="2">
        <v>191.58</v>
      </c>
      <c r="D387" s="7">
        <f>+D386+B387-C387</f>
        <v>-191.58</v>
      </c>
      <c r="E387" s="2">
        <f t="shared" si="5"/>
        <v>17082.949999999993</v>
      </c>
      <c r="F387" t="s">
        <v>65</v>
      </c>
      <c r="G387" t="s">
        <v>29</v>
      </c>
    </row>
    <row r="388" spans="1:7" x14ac:dyDescent="0.25">
      <c r="A388" s="5">
        <v>43448</v>
      </c>
      <c r="B388" s="2">
        <v>500</v>
      </c>
      <c r="C388" s="2"/>
      <c r="D388" s="7"/>
      <c r="E388" s="2">
        <f t="shared" si="5"/>
        <v>17582.949999999993</v>
      </c>
      <c r="F388" t="s">
        <v>73</v>
      </c>
      <c r="G388" t="s">
        <v>74</v>
      </c>
    </row>
    <row r="389" spans="1:7" x14ac:dyDescent="0.25">
      <c r="A389" s="5">
        <v>43462</v>
      </c>
      <c r="B389" s="2">
        <v>500</v>
      </c>
      <c r="C389" s="2"/>
      <c r="D389" s="7"/>
      <c r="E389" s="2">
        <f t="shared" si="5"/>
        <v>18082.949999999993</v>
      </c>
      <c r="F389" t="s">
        <v>73</v>
      </c>
      <c r="G389" t="s">
        <v>74</v>
      </c>
    </row>
    <row r="390" spans="1:7" x14ac:dyDescent="0.25">
      <c r="A390" s="5">
        <v>43465</v>
      </c>
      <c r="B390" s="2"/>
      <c r="C390" s="2">
        <v>70.45</v>
      </c>
      <c r="D390" s="7"/>
      <c r="E390" s="2">
        <f t="shared" si="5"/>
        <v>18012.499999999993</v>
      </c>
      <c r="F390" t="s">
        <v>66</v>
      </c>
      <c r="G390" t="s">
        <v>29</v>
      </c>
    </row>
    <row r="391" spans="1:7" x14ac:dyDescent="0.25">
      <c r="A391" s="5">
        <v>43466</v>
      </c>
      <c r="B391" s="2">
        <v>0.74</v>
      </c>
      <c r="C391" s="2"/>
      <c r="D391" s="7"/>
      <c r="E391" s="2">
        <f t="shared" si="5"/>
        <v>18013.239999999994</v>
      </c>
      <c r="F391" t="s">
        <v>5</v>
      </c>
      <c r="G391" t="s">
        <v>59</v>
      </c>
    </row>
    <row r="392" spans="1:7" x14ac:dyDescent="0.25">
      <c r="A392" s="5">
        <v>43468</v>
      </c>
      <c r="B392" s="2"/>
      <c r="C392" s="2">
        <v>191.58</v>
      </c>
      <c r="D392" s="7" t="e">
        <f>+#REF!+B392-C392</f>
        <v>#REF!</v>
      </c>
      <c r="E392" s="14">
        <f t="shared" si="5"/>
        <v>17821.659999999993</v>
      </c>
      <c r="F392" t="s">
        <v>65</v>
      </c>
      <c r="G392" t="s">
        <v>29</v>
      </c>
    </row>
    <row r="393" spans="1:7" x14ac:dyDescent="0.25">
      <c r="A393" s="5">
        <v>43475</v>
      </c>
      <c r="B393" s="2">
        <v>821.73</v>
      </c>
      <c r="C393" s="2"/>
      <c r="D393" s="7"/>
      <c r="E393" s="2">
        <f t="shared" si="5"/>
        <v>18643.389999999992</v>
      </c>
      <c r="F393" t="s">
        <v>97</v>
      </c>
      <c r="G393" t="s">
        <v>74</v>
      </c>
    </row>
    <row r="394" spans="1:7" x14ac:dyDescent="0.25">
      <c r="A394" s="5">
        <v>43476</v>
      </c>
      <c r="B394" s="2">
        <v>500</v>
      </c>
      <c r="C394" s="2"/>
      <c r="D394" s="7"/>
      <c r="E394" s="2">
        <f t="shared" si="5"/>
        <v>19143.389999999992</v>
      </c>
      <c r="F394" t="s">
        <v>73</v>
      </c>
      <c r="G394" t="s">
        <v>74</v>
      </c>
    </row>
    <row r="395" spans="1:7" x14ac:dyDescent="0.25">
      <c r="A395" s="5">
        <v>43490</v>
      </c>
      <c r="B395" s="2">
        <v>500</v>
      </c>
      <c r="C395" s="2"/>
      <c r="D395" s="7"/>
      <c r="E395" s="2">
        <f t="shared" si="5"/>
        <v>19643.389999999992</v>
      </c>
      <c r="F395" t="s">
        <v>73</v>
      </c>
      <c r="G395" t="s">
        <v>74</v>
      </c>
    </row>
    <row r="396" spans="1:7" x14ac:dyDescent="0.25">
      <c r="A396" s="5">
        <v>43490</v>
      </c>
      <c r="B396" s="2">
        <v>1369.55</v>
      </c>
      <c r="C396" s="2"/>
      <c r="D396" s="7"/>
      <c r="E396" s="2">
        <f t="shared" si="5"/>
        <v>21012.939999999991</v>
      </c>
      <c r="F396" t="s">
        <v>97</v>
      </c>
      <c r="G396" t="s">
        <v>74</v>
      </c>
    </row>
    <row r="397" spans="1:7" x14ac:dyDescent="0.25">
      <c r="A397" s="5">
        <v>43496</v>
      </c>
      <c r="B397" s="2"/>
      <c r="C397" s="2">
        <v>70.45</v>
      </c>
      <c r="D397" s="7"/>
      <c r="E397" s="2">
        <f t="shared" si="5"/>
        <v>20942.489999999991</v>
      </c>
      <c r="F397" t="s">
        <v>66</v>
      </c>
      <c r="G397" t="s">
        <v>29</v>
      </c>
    </row>
    <row r="398" spans="1:7" x14ac:dyDescent="0.25">
      <c r="A398" s="5">
        <v>43497</v>
      </c>
      <c r="B398" s="2">
        <v>0.82</v>
      </c>
      <c r="C398" s="2"/>
      <c r="D398" s="7"/>
      <c r="E398" s="2">
        <f t="shared" si="5"/>
        <v>20943.30999999999</v>
      </c>
      <c r="F398" t="s">
        <v>5</v>
      </c>
      <c r="G398" t="s">
        <v>59</v>
      </c>
    </row>
    <row r="399" spans="1:7" x14ac:dyDescent="0.25">
      <c r="A399" s="5">
        <v>43500</v>
      </c>
      <c r="B399" s="2"/>
      <c r="C399" s="2">
        <v>222.56</v>
      </c>
      <c r="D399" s="7" t="e">
        <f>+#REF!+B399-C399</f>
        <v>#REF!</v>
      </c>
      <c r="E399" s="2">
        <f t="shared" si="5"/>
        <v>20720.749999999989</v>
      </c>
      <c r="F399" t="s">
        <v>65</v>
      </c>
      <c r="G399" t="s">
        <v>29</v>
      </c>
    </row>
    <row r="400" spans="1:7" x14ac:dyDescent="0.25">
      <c r="A400" s="5">
        <v>43504</v>
      </c>
      <c r="B400" s="2">
        <v>500</v>
      </c>
      <c r="C400" s="2"/>
      <c r="D400" s="7"/>
      <c r="E400" s="2">
        <f t="shared" si="5"/>
        <v>21220.749999999989</v>
      </c>
      <c r="F400" t="s">
        <v>73</v>
      </c>
      <c r="G400" t="s">
        <v>74</v>
      </c>
    </row>
    <row r="401" spans="1:7" x14ac:dyDescent="0.25">
      <c r="A401" s="5">
        <v>43518</v>
      </c>
      <c r="B401" s="2">
        <v>500</v>
      </c>
      <c r="C401" s="2"/>
      <c r="D401" s="7"/>
      <c r="E401" s="2">
        <f t="shared" si="5"/>
        <v>21720.749999999989</v>
      </c>
      <c r="F401" t="s">
        <v>73</v>
      </c>
      <c r="G401" t="s">
        <v>74</v>
      </c>
    </row>
    <row r="402" spans="1:7" x14ac:dyDescent="0.25">
      <c r="A402" s="5">
        <v>43525</v>
      </c>
      <c r="B402" s="2">
        <v>0.81</v>
      </c>
      <c r="C402" s="2"/>
      <c r="D402" s="7"/>
      <c r="E402" s="2">
        <f t="shared" si="5"/>
        <v>21721.55999999999</v>
      </c>
      <c r="F402" t="s">
        <v>5</v>
      </c>
      <c r="G402" t="s">
        <v>59</v>
      </c>
    </row>
    <row r="403" spans="1:7" x14ac:dyDescent="0.25">
      <c r="A403" s="5">
        <v>43528</v>
      </c>
      <c r="B403" s="2"/>
      <c r="C403" s="2">
        <v>70.45</v>
      </c>
      <c r="D403" s="7"/>
      <c r="E403" s="2">
        <f t="shared" si="5"/>
        <v>21651.10999999999</v>
      </c>
      <c r="F403" t="s">
        <v>66</v>
      </c>
      <c r="G403" t="s">
        <v>29</v>
      </c>
    </row>
    <row r="404" spans="1:7" x14ac:dyDescent="0.25">
      <c r="A404" s="5">
        <v>43528</v>
      </c>
      <c r="B404" s="2"/>
      <c r="C404" s="2">
        <v>222.56</v>
      </c>
      <c r="D404" s="7" t="e">
        <f>+#REF!+B404-C404</f>
        <v>#REF!</v>
      </c>
      <c r="E404" s="2">
        <f t="shared" si="5"/>
        <v>21428.549999999988</v>
      </c>
      <c r="F404" t="s">
        <v>65</v>
      </c>
      <c r="G404" t="s">
        <v>29</v>
      </c>
    </row>
    <row r="405" spans="1:7" x14ac:dyDescent="0.25">
      <c r="A405" s="5">
        <v>43532</v>
      </c>
      <c r="B405" s="2">
        <v>500</v>
      </c>
      <c r="C405" s="2"/>
      <c r="D405" s="7"/>
      <c r="E405" s="2">
        <f t="shared" si="5"/>
        <v>21928.549999999988</v>
      </c>
      <c r="F405" t="s">
        <v>73</v>
      </c>
      <c r="G405" t="s">
        <v>74</v>
      </c>
    </row>
    <row r="406" spans="1:7" x14ac:dyDescent="0.25">
      <c r="A406" s="5">
        <v>43546</v>
      </c>
      <c r="B406" s="2">
        <v>500</v>
      </c>
      <c r="C406" s="2"/>
      <c r="D406" s="7"/>
      <c r="E406" s="2">
        <f t="shared" si="5"/>
        <v>22428.549999999988</v>
      </c>
      <c r="F406" t="s">
        <v>73</v>
      </c>
      <c r="G406" t="s">
        <v>74</v>
      </c>
    </row>
    <row r="407" spans="1:7" x14ac:dyDescent="0.25">
      <c r="A407" s="5">
        <v>43551</v>
      </c>
      <c r="B407" s="2">
        <v>1040.8599999999999</v>
      </c>
      <c r="C407" s="2"/>
      <c r="D407" s="7"/>
      <c r="E407" s="2">
        <f t="shared" si="5"/>
        <v>23469.409999999989</v>
      </c>
      <c r="F407" t="s">
        <v>97</v>
      </c>
      <c r="G407" t="s">
        <v>74</v>
      </c>
    </row>
    <row r="408" spans="1:7" x14ac:dyDescent="0.25">
      <c r="A408" s="5">
        <v>43556</v>
      </c>
      <c r="B408" s="2">
        <v>0.94</v>
      </c>
      <c r="C408" s="2"/>
      <c r="D408" s="7"/>
      <c r="E408" s="2">
        <f t="shared" ref="E408:E439" si="6">+E407+B408-C408</f>
        <v>23470.349999999988</v>
      </c>
      <c r="F408" t="s">
        <v>5</v>
      </c>
      <c r="G408" t="s">
        <v>59</v>
      </c>
    </row>
    <row r="409" spans="1:7" x14ac:dyDescent="0.25">
      <c r="A409" s="5">
        <v>43556</v>
      </c>
      <c r="B409" s="2"/>
      <c r="C409" s="2">
        <v>79.47</v>
      </c>
      <c r="D409" s="7"/>
      <c r="E409" s="2">
        <f t="shared" si="6"/>
        <v>23390.879999999986</v>
      </c>
      <c r="F409" t="s">
        <v>66</v>
      </c>
      <c r="G409" t="s">
        <v>29</v>
      </c>
    </row>
    <row r="410" spans="1:7" x14ac:dyDescent="0.25">
      <c r="A410" s="5">
        <v>43559</v>
      </c>
      <c r="B410" s="2"/>
      <c r="C410" s="2">
        <v>222.56</v>
      </c>
      <c r="D410" s="7" t="e">
        <f>+#REF!+B410-C410</f>
        <v>#REF!</v>
      </c>
      <c r="E410" s="14">
        <f t="shared" si="6"/>
        <v>23168.319999999985</v>
      </c>
      <c r="F410" t="s">
        <v>65</v>
      </c>
      <c r="G410" t="s">
        <v>29</v>
      </c>
    </row>
    <row r="411" spans="1:7" x14ac:dyDescent="0.25">
      <c r="A411" s="5">
        <v>43560</v>
      </c>
      <c r="B411" s="2">
        <v>500</v>
      </c>
      <c r="C411" s="2"/>
      <c r="D411" s="7"/>
      <c r="E411" s="2">
        <f t="shared" si="6"/>
        <v>23668.319999999985</v>
      </c>
      <c r="F411" t="s">
        <v>73</v>
      </c>
      <c r="G411" t="s">
        <v>74</v>
      </c>
    </row>
    <row r="412" spans="1:7" x14ac:dyDescent="0.25">
      <c r="A412" s="5">
        <v>43573</v>
      </c>
      <c r="B412" s="2">
        <v>2349</v>
      </c>
      <c r="C412" s="2"/>
      <c r="D412" s="7"/>
      <c r="E412" s="2">
        <f t="shared" si="6"/>
        <v>26017.319999999985</v>
      </c>
      <c r="F412" t="s">
        <v>73</v>
      </c>
      <c r="G412" t="s">
        <v>74</v>
      </c>
    </row>
    <row r="413" spans="1:7" x14ac:dyDescent="0.25">
      <c r="A413" s="5">
        <v>43574</v>
      </c>
      <c r="B413" s="2">
        <v>500</v>
      </c>
      <c r="C413" s="2"/>
      <c r="D413" s="7"/>
      <c r="E413" s="2">
        <f t="shared" si="6"/>
        <v>26517.319999999985</v>
      </c>
      <c r="F413" t="s">
        <v>73</v>
      </c>
      <c r="G413" t="s">
        <v>74</v>
      </c>
    </row>
    <row r="414" spans="1:7" x14ac:dyDescent="0.25">
      <c r="A414" s="5">
        <v>43575</v>
      </c>
      <c r="B414" s="2">
        <v>11851</v>
      </c>
      <c r="C414" s="2"/>
      <c r="D414" s="7"/>
      <c r="E414" s="2">
        <f t="shared" si="6"/>
        <v>38368.319999999985</v>
      </c>
      <c r="F414" t="s">
        <v>73</v>
      </c>
      <c r="G414" t="s">
        <v>74</v>
      </c>
    </row>
    <row r="415" spans="1:7" x14ac:dyDescent="0.25">
      <c r="A415" s="5">
        <v>43579</v>
      </c>
      <c r="B415" s="2">
        <v>1369.55</v>
      </c>
      <c r="C415" s="2"/>
      <c r="D415" s="7"/>
      <c r="E415" s="2">
        <f t="shared" si="6"/>
        <v>39737.869999999988</v>
      </c>
      <c r="F415" t="s">
        <v>97</v>
      </c>
      <c r="G415" t="s">
        <v>74</v>
      </c>
    </row>
    <row r="416" spans="1:7" x14ac:dyDescent="0.25">
      <c r="A416" s="5">
        <v>43585</v>
      </c>
      <c r="B416" s="2">
        <v>757.91</v>
      </c>
      <c r="C416" s="2"/>
      <c r="D416" s="2"/>
      <c r="E416" s="2">
        <f t="shared" si="6"/>
        <v>40495.779999999992</v>
      </c>
      <c r="F416" t="s">
        <v>98</v>
      </c>
    </row>
    <row r="417" spans="1:7" x14ac:dyDescent="0.25">
      <c r="A417" s="5">
        <v>43586</v>
      </c>
      <c r="B417" s="2">
        <v>1.88</v>
      </c>
      <c r="C417" s="2"/>
      <c r="D417" s="7"/>
      <c r="E417" s="2">
        <f t="shared" si="6"/>
        <v>40497.659999999989</v>
      </c>
      <c r="F417" t="s">
        <v>5</v>
      </c>
      <c r="G417" t="s">
        <v>59</v>
      </c>
    </row>
    <row r="418" spans="1:7" x14ac:dyDescent="0.25">
      <c r="A418" s="5">
        <v>43586</v>
      </c>
      <c r="B418" s="2"/>
      <c r="C418" s="2">
        <v>79.47</v>
      </c>
      <c r="D418" s="7"/>
      <c r="E418" s="2">
        <f t="shared" si="6"/>
        <v>40418.189999999988</v>
      </c>
      <c r="F418" t="s">
        <v>66</v>
      </c>
      <c r="G418" t="s">
        <v>29</v>
      </c>
    </row>
    <row r="419" spans="1:7" x14ac:dyDescent="0.25">
      <c r="A419" s="5">
        <v>43588</v>
      </c>
      <c r="B419" s="2">
        <v>500</v>
      </c>
      <c r="C419" s="2"/>
      <c r="D419" s="7"/>
      <c r="E419" s="2">
        <f t="shared" si="6"/>
        <v>40918.189999999988</v>
      </c>
      <c r="F419" t="s">
        <v>73</v>
      </c>
      <c r="G419" t="s">
        <v>74</v>
      </c>
    </row>
    <row r="420" spans="1:7" x14ac:dyDescent="0.25">
      <c r="A420" s="5">
        <v>43588</v>
      </c>
      <c r="B420" s="2"/>
      <c r="C420" s="2">
        <v>222.56</v>
      </c>
      <c r="D420" s="7" t="e">
        <f>+#REF!+B420-C420</f>
        <v>#REF!</v>
      </c>
      <c r="E420" s="2">
        <f t="shared" si="6"/>
        <v>40695.62999999999</v>
      </c>
      <c r="F420" t="s">
        <v>65</v>
      </c>
      <c r="G420" t="s">
        <v>29</v>
      </c>
    </row>
    <row r="421" spans="1:7" x14ac:dyDescent="0.25">
      <c r="A421" s="5">
        <v>43602</v>
      </c>
      <c r="B421" s="2">
        <v>500</v>
      </c>
      <c r="C421" s="2"/>
      <c r="D421" s="7"/>
      <c r="E421" s="2">
        <f t="shared" si="6"/>
        <v>41195.62999999999</v>
      </c>
      <c r="F421" t="s">
        <v>73</v>
      </c>
      <c r="G421" t="s">
        <v>74</v>
      </c>
    </row>
    <row r="422" spans="1:7" x14ac:dyDescent="0.25">
      <c r="A422" s="5">
        <v>43613</v>
      </c>
      <c r="B422" s="2">
        <v>1040.8599999999999</v>
      </c>
      <c r="C422" s="2"/>
      <c r="D422" s="7"/>
      <c r="E422" s="2">
        <f t="shared" si="6"/>
        <v>42236.489999999991</v>
      </c>
      <c r="F422" t="s">
        <v>97</v>
      </c>
      <c r="G422" t="s">
        <v>74</v>
      </c>
    </row>
    <row r="423" spans="1:7" x14ac:dyDescent="0.25">
      <c r="A423" s="5">
        <v>43616</v>
      </c>
      <c r="B423" s="2"/>
      <c r="C423" s="2">
        <v>79.47</v>
      </c>
      <c r="D423" s="7"/>
      <c r="E423" s="2">
        <f t="shared" si="6"/>
        <v>42157.01999999999</v>
      </c>
      <c r="F423" t="s">
        <v>66</v>
      </c>
      <c r="G423" t="s">
        <v>29</v>
      </c>
    </row>
    <row r="424" spans="1:7" x14ac:dyDescent="0.25">
      <c r="A424" s="5">
        <v>43616</v>
      </c>
      <c r="B424" s="2">
        <v>500</v>
      </c>
      <c r="C424" s="2"/>
      <c r="D424" s="7"/>
      <c r="E424" s="2">
        <f t="shared" si="6"/>
        <v>42657.01999999999</v>
      </c>
      <c r="F424" t="s">
        <v>73</v>
      </c>
      <c r="G424" t="s">
        <v>74</v>
      </c>
    </row>
    <row r="425" spans="1:7" x14ac:dyDescent="0.25">
      <c r="A425" s="5">
        <v>43617</v>
      </c>
      <c r="B425" s="2">
        <v>3.49</v>
      </c>
      <c r="C425" s="2"/>
      <c r="D425" s="2"/>
      <c r="E425" s="2">
        <f t="shared" si="6"/>
        <v>42660.509999999987</v>
      </c>
      <c r="F425" t="s">
        <v>5</v>
      </c>
      <c r="G425" t="s">
        <v>59</v>
      </c>
    </row>
    <row r="426" spans="1:7" x14ac:dyDescent="0.25">
      <c r="A426" s="5">
        <v>43588</v>
      </c>
      <c r="B426" s="2"/>
      <c r="C426" s="2">
        <v>222.56</v>
      </c>
      <c r="D426" s="7" t="e">
        <f>+#REF!+B426-C426</f>
        <v>#REF!</v>
      </c>
      <c r="E426" s="2">
        <f t="shared" si="6"/>
        <v>42437.94999999999</v>
      </c>
      <c r="F426" t="s">
        <v>65</v>
      </c>
      <c r="G426" t="s">
        <v>29</v>
      </c>
    </row>
    <row r="427" spans="1:7" x14ac:dyDescent="0.25">
      <c r="A427" s="5">
        <v>43630</v>
      </c>
      <c r="B427" s="2">
        <v>500</v>
      </c>
      <c r="C427" s="2"/>
      <c r="D427" s="7"/>
      <c r="E427" s="2">
        <f t="shared" si="6"/>
        <v>42937.94999999999</v>
      </c>
      <c r="F427" t="s">
        <v>73</v>
      </c>
      <c r="G427" t="s">
        <v>74</v>
      </c>
    </row>
    <row r="428" spans="1:7" x14ac:dyDescent="0.25">
      <c r="A428" s="5">
        <v>43633</v>
      </c>
      <c r="B428" s="2"/>
      <c r="C428" s="2">
        <v>259</v>
      </c>
      <c r="D428" s="2"/>
      <c r="E428" s="2">
        <f t="shared" si="6"/>
        <v>42678.94999999999</v>
      </c>
      <c r="F428" t="s">
        <v>99</v>
      </c>
      <c r="G428" t="s">
        <v>78</v>
      </c>
    </row>
    <row r="429" spans="1:7" x14ac:dyDescent="0.25">
      <c r="A429" s="5">
        <v>43637</v>
      </c>
      <c r="B429" s="2">
        <v>168</v>
      </c>
      <c r="C429" s="2"/>
      <c r="D429" s="2"/>
      <c r="E429" s="2">
        <f t="shared" si="6"/>
        <v>42846.94999999999</v>
      </c>
      <c r="F429" t="s">
        <v>97</v>
      </c>
      <c r="G429" t="s">
        <v>74</v>
      </c>
    </row>
    <row r="430" spans="1:7" x14ac:dyDescent="0.25">
      <c r="A430" s="5">
        <v>43637</v>
      </c>
      <c r="B430" s="2">
        <v>986.08</v>
      </c>
      <c r="C430" s="2"/>
      <c r="D430" s="2"/>
      <c r="E430" s="2">
        <f t="shared" si="6"/>
        <v>43833.029999999992</v>
      </c>
      <c r="F430" t="s">
        <v>97</v>
      </c>
      <c r="G430" t="s">
        <v>74</v>
      </c>
    </row>
    <row r="431" spans="1:7" x14ac:dyDescent="0.25">
      <c r="A431" s="5">
        <v>43644</v>
      </c>
      <c r="B431" s="2">
        <v>500</v>
      </c>
      <c r="C431" s="2"/>
      <c r="D431" s="7"/>
      <c r="E431" s="2">
        <f t="shared" si="6"/>
        <v>44333.029999999992</v>
      </c>
      <c r="F431" t="s">
        <v>73</v>
      </c>
      <c r="G431" t="s">
        <v>74</v>
      </c>
    </row>
    <row r="432" spans="1:7" x14ac:dyDescent="0.25">
      <c r="A432" s="18">
        <v>43647</v>
      </c>
      <c r="B432" s="16"/>
      <c r="C432" s="16">
        <v>1080</v>
      </c>
      <c r="D432" s="16"/>
      <c r="E432" s="16">
        <f t="shared" si="6"/>
        <v>43253.029999999992</v>
      </c>
      <c r="F432" s="17" t="s">
        <v>100</v>
      </c>
      <c r="G432" s="17" t="s">
        <v>78</v>
      </c>
    </row>
    <row r="433" spans="1:7" x14ac:dyDescent="0.25">
      <c r="A433" s="5">
        <v>43647</v>
      </c>
      <c r="B433" s="2">
        <v>3.54</v>
      </c>
      <c r="C433" s="2"/>
      <c r="D433" s="2"/>
      <c r="E433" s="2">
        <f t="shared" si="6"/>
        <v>43256.569999999992</v>
      </c>
      <c r="F433" t="s">
        <v>5</v>
      </c>
      <c r="G433" t="s">
        <v>59</v>
      </c>
    </row>
    <row r="434" spans="1:7" x14ac:dyDescent="0.25">
      <c r="A434" s="5">
        <v>43647</v>
      </c>
      <c r="B434" s="2"/>
      <c r="C434" s="2">
        <v>79.47</v>
      </c>
      <c r="D434" s="7"/>
      <c r="E434" s="2">
        <f t="shared" si="6"/>
        <v>43177.099999999991</v>
      </c>
      <c r="F434" t="s">
        <v>66</v>
      </c>
      <c r="G434" t="s">
        <v>29</v>
      </c>
    </row>
    <row r="435" spans="1:7" x14ac:dyDescent="0.25">
      <c r="A435" s="5">
        <v>43647</v>
      </c>
      <c r="B435" s="2"/>
      <c r="C435" s="2">
        <v>1072.5</v>
      </c>
      <c r="D435" s="2"/>
      <c r="E435" s="2">
        <f t="shared" si="6"/>
        <v>42104.599999999991</v>
      </c>
      <c r="F435" t="s">
        <v>101</v>
      </c>
      <c r="G435" t="s">
        <v>67</v>
      </c>
    </row>
    <row r="436" spans="1:7" x14ac:dyDescent="0.25">
      <c r="A436" s="5">
        <v>43649</v>
      </c>
      <c r="B436" s="2"/>
      <c r="C436" s="2">
        <v>222.56</v>
      </c>
      <c r="D436" s="7" t="e">
        <f>+#REF!+B436-C436</f>
        <v>#REF!</v>
      </c>
      <c r="E436" s="14">
        <f t="shared" si="6"/>
        <v>41882.039999999994</v>
      </c>
      <c r="F436" t="s">
        <v>65</v>
      </c>
      <c r="G436" t="s">
        <v>29</v>
      </c>
    </row>
    <row r="437" spans="1:7" x14ac:dyDescent="0.25">
      <c r="A437" s="5">
        <v>43658</v>
      </c>
      <c r="B437" s="2">
        <v>500</v>
      </c>
      <c r="C437" s="2"/>
      <c r="D437" s="7"/>
      <c r="E437" s="2">
        <f t="shared" si="6"/>
        <v>42382.039999999994</v>
      </c>
      <c r="F437" t="s">
        <v>73</v>
      </c>
      <c r="G437" t="s">
        <v>74</v>
      </c>
    </row>
    <row r="438" spans="1:7" x14ac:dyDescent="0.25">
      <c r="A438" s="5">
        <v>43658</v>
      </c>
      <c r="B438" s="2">
        <v>1000</v>
      </c>
      <c r="C438" s="2"/>
      <c r="D438" s="7"/>
      <c r="E438" s="2">
        <f t="shared" si="6"/>
        <v>43382.039999999994</v>
      </c>
      <c r="F438" t="s">
        <v>73</v>
      </c>
      <c r="G438" t="s">
        <v>74</v>
      </c>
    </row>
    <row r="439" spans="1:7" x14ac:dyDescent="0.25">
      <c r="A439" s="5">
        <v>43670</v>
      </c>
      <c r="B439" s="2">
        <v>1314.77</v>
      </c>
      <c r="C439" s="2"/>
      <c r="D439" s="2"/>
      <c r="E439" s="2">
        <f t="shared" si="6"/>
        <v>44696.80999999999</v>
      </c>
      <c r="F439" t="s">
        <v>97</v>
      </c>
      <c r="G439" t="s">
        <v>74</v>
      </c>
    </row>
    <row r="440" spans="1:7" x14ac:dyDescent="0.25">
      <c r="A440" s="5">
        <v>43672</v>
      </c>
      <c r="B440" s="2">
        <v>500</v>
      </c>
      <c r="C440" s="2"/>
      <c r="D440" s="7"/>
      <c r="E440" s="2">
        <f t="shared" ref="E440:E471" si="7">+E439+B440-C440</f>
        <v>45196.80999999999</v>
      </c>
      <c r="F440" t="s">
        <v>73</v>
      </c>
      <c r="G440" t="s">
        <v>74</v>
      </c>
    </row>
    <row r="441" spans="1:7" x14ac:dyDescent="0.25">
      <c r="A441" s="5">
        <v>43672</v>
      </c>
      <c r="B441" s="2">
        <v>1000</v>
      </c>
      <c r="C441" s="2"/>
      <c r="D441" s="7"/>
      <c r="E441" s="2">
        <f t="shared" si="7"/>
        <v>46196.80999999999</v>
      </c>
      <c r="F441" t="s">
        <v>73</v>
      </c>
      <c r="G441" t="s">
        <v>74</v>
      </c>
    </row>
    <row r="442" spans="1:7" x14ac:dyDescent="0.25">
      <c r="A442" s="5">
        <v>43677</v>
      </c>
      <c r="B442" s="2"/>
      <c r="C442" s="2">
        <v>79.47</v>
      </c>
      <c r="D442" s="7"/>
      <c r="E442" s="2">
        <f t="shared" si="7"/>
        <v>46117.339999999989</v>
      </c>
      <c r="F442" t="s">
        <v>66</v>
      </c>
      <c r="G442" t="s">
        <v>29</v>
      </c>
    </row>
    <row r="443" spans="1:7" x14ac:dyDescent="0.25">
      <c r="A443" s="5">
        <v>43678</v>
      </c>
      <c r="B443" s="2">
        <v>3.69</v>
      </c>
      <c r="C443" s="2"/>
      <c r="D443" s="2"/>
      <c r="E443" s="2">
        <f t="shared" si="7"/>
        <v>46121.029999999992</v>
      </c>
      <c r="F443" t="s">
        <v>5</v>
      </c>
      <c r="G443" t="s">
        <v>59</v>
      </c>
    </row>
    <row r="444" spans="1:7" x14ac:dyDescent="0.25">
      <c r="A444" s="5">
        <v>43679</v>
      </c>
      <c r="B444" s="2">
        <v>168</v>
      </c>
      <c r="C444" s="2"/>
      <c r="D444" s="7">
        <f>+D443+B444-C444</f>
        <v>168</v>
      </c>
      <c r="E444" s="2">
        <f t="shared" si="7"/>
        <v>46289.029999999992</v>
      </c>
      <c r="F444" t="s">
        <v>102</v>
      </c>
      <c r="G444" t="s">
        <v>31</v>
      </c>
    </row>
    <row r="445" spans="1:7" x14ac:dyDescent="0.25">
      <c r="A445" s="5">
        <v>43682</v>
      </c>
      <c r="B445" s="2"/>
      <c r="C445" s="2">
        <v>222.56</v>
      </c>
      <c r="D445" s="7" t="e">
        <f>+#REF!+B445-C445</f>
        <v>#REF!</v>
      </c>
      <c r="E445" s="2">
        <f t="shared" si="7"/>
        <v>46066.469999999994</v>
      </c>
      <c r="F445" t="s">
        <v>65</v>
      </c>
      <c r="G445" t="s">
        <v>29</v>
      </c>
    </row>
    <row r="446" spans="1:7" x14ac:dyDescent="0.25">
      <c r="A446" s="5">
        <v>43686</v>
      </c>
      <c r="B446" s="2">
        <v>1000</v>
      </c>
      <c r="C446" s="2"/>
      <c r="D446" s="7"/>
      <c r="E446" s="2">
        <f t="shared" si="7"/>
        <v>47066.469999999994</v>
      </c>
      <c r="F446" t="s">
        <v>73</v>
      </c>
      <c r="G446" t="s">
        <v>74</v>
      </c>
    </row>
    <row r="447" spans="1:7" x14ac:dyDescent="0.25">
      <c r="A447" s="5">
        <v>43698</v>
      </c>
      <c r="B447" s="2">
        <v>107.9</v>
      </c>
      <c r="C447" s="2"/>
      <c r="D447" s="2"/>
      <c r="E447" s="2">
        <f t="shared" si="7"/>
        <v>47174.369999999995</v>
      </c>
      <c r="F447" t="s">
        <v>82</v>
      </c>
      <c r="G447" t="s">
        <v>70</v>
      </c>
    </row>
    <row r="448" spans="1:7" x14ac:dyDescent="0.25">
      <c r="A448" s="5">
        <v>43700</v>
      </c>
      <c r="B448" s="2">
        <v>1000</v>
      </c>
      <c r="C448" s="2"/>
      <c r="D448" s="7"/>
      <c r="E448" s="2">
        <f t="shared" si="7"/>
        <v>48174.369999999995</v>
      </c>
      <c r="F448" t="s">
        <v>73</v>
      </c>
      <c r="G448" t="s">
        <v>74</v>
      </c>
    </row>
    <row r="449" spans="1:7" x14ac:dyDescent="0.25">
      <c r="A449" s="5">
        <v>43700</v>
      </c>
      <c r="B449" s="2">
        <v>1369.55</v>
      </c>
      <c r="C449" s="2"/>
      <c r="D449" s="2"/>
      <c r="E449" s="2">
        <f t="shared" si="7"/>
        <v>49543.92</v>
      </c>
      <c r="F449" t="s">
        <v>97</v>
      </c>
      <c r="G449" t="s">
        <v>74</v>
      </c>
    </row>
    <row r="450" spans="1:7" x14ac:dyDescent="0.25">
      <c r="A450" s="5">
        <v>43709</v>
      </c>
      <c r="B450" s="2">
        <v>4.04</v>
      </c>
      <c r="C450" s="2"/>
      <c r="D450" s="2"/>
      <c r="E450" s="2">
        <f t="shared" si="7"/>
        <v>49547.96</v>
      </c>
      <c r="F450" t="s">
        <v>5</v>
      </c>
      <c r="G450" t="s">
        <v>59</v>
      </c>
    </row>
    <row r="451" spans="1:7" x14ac:dyDescent="0.25">
      <c r="A451" s="5">
        <v>43710</v>
      </c>
      <c r="B451" s="2"/>
      <c r="C451" s="2">
        <v>79.47</v>
      </c>
      <c r="D451" s="7"/>
      <c r="E451" s="2">
        <f t="shared" si="7"/>
        <v>49468.49</v>
      </c>
      <c r="F451" t="s">
        <v>66</v>
      </c>
      <c r="G451" t="s">
        <v>29</v>
      </c>
    </row>
    <row r="452" spans="1:7" x14ac:dyDescent="0.25">
      <c r="A452" s="5">
        <v>43711</v>
      </c>
      <c r="B452" s="2"/>
      <c r="C452" s="2">
        <v>222.56</v>
      </c>
      <c r="D452" s="7" t="e">
        <f>+#REF!+B452-C452</f>
        <v>#REF!</v>
      </c>
      <c r="E452" s="2">
        <f t="shared" si="7"/>
        <v>49245.93</v>
      </c>
      <c r="F452" t="s">
        <v>65</v>
      </c>
      <c r="G452" t="s">
        <v>29</v>
      </c>
    </row>
    <row r="453" spans="1:7" x14ac:dyDescent="0.25">
      <c r="A453" s="5">
        <v>43714</v>
      </c>
      <c r="B453" s="2">
        <v>1000</v>
      </c>
      <c r="C453" s="2"/>
      <c r="D453" s="7"/>
      <c r="E453" s="2">
        <f t="shared" si="7"/>
        <v>50245.93</v>
      </c>
      <c r="F453" t="s">
        <v>73</v>
      </c>
      <c r="G453" t="s">
        <v>74</v>
      </c>
    </row>
    <row r="454" spans="1:7" x14ac:dyDescent="0.25">
      <c r="A454" s="5">
        <v>43728</v>
      </c>
      <c r="B454" s="2">
        <v>1000</v>
      </c>
      <c r="C454" s="2"/>
      <c r="D454" s="7"/>
      <c r="E454" s="2">
        <f t="shared" si="7"/>
        <v>51245.93</v>
      </c>
      <c r="F454" t="s">
        <v>73</v>
      </c>
      <c r="G454" t="s">
        <v>74</v>
      </c>
    </row>
    <row r="455" spans="1:7" x14ac:dyDescent="0.25">
      <c r="A455" s="5">
        <v>43739</v>
      </c>
      <c r="B455" s="2">
        <v>5.88</v>
      </c>
      <c r="C455" s="2"/>
      <c r="D455" s="2"/>
      <c r="E455" s="2">
        <f t="shared" si="7"/>
        <v>51251.81</v>
      </c>
      <c r="F455" t="s">
        <v>5</v>
      </c>
      <c r="G455" t="s">
        <v>59</v>
      </c>
    </row>
    <row r="456" spans="1:7" x14ac:dyDescent="0.25">
      <c r="A456" s="5">
        <v>43739</v>
      </c>
      <c r="B456" s="2"/>
      <c r="C456" s="2">
        <v>79.47</v>
      </c>
      <c r="D456" s="7"/>
      <c r="E456" s="2">
        <f t="shared" si="7"/>
        <v>51172.34</v>
      </c>
      <c r="F456" t="s">
        <v>66</v>
      </c>
      <c r="G456" t="s">
        <v>29</v>
      </c>
    </row>
    <row r="457" spans="1:7" x14ac:dyDescent="0.25">
      <c r="A457" s="5">
        <v>43741</v>
      </c>
      <c r="B457" s="2"/>
      <c r="C457" s="2">
        <v>222.56</v>
      </c>
      <c r="D457" s="7" t="e">
        <f>+#REF!+B457-C457</f>
        <v>#REF!</v>
      </c>
      <c r="E457" s="14">
        <f t="shared" si="7"/>
        <v>50949.78</v>
      </c>
      <c r="F457" t="s">
        <v>65</v>
      </c>
      <c r="G457" t="s">
        <v>29</v>
      </c>
    </row>
    <row r="458" spans="1:7" x14ac:dyDescent="0.25">
      <c r="A458" s="5">
        <v>43742</v>
      </c>
      <c r="B458" s="2">
        <v>1000</v>
      </c>
      <c r="C458" s="2"/>
      <c r="D458" s="7"/>
      <c r="E458" s="2">
        <f t="shared" si="7"/>
        <v>51949.78</v>
      </c>
      <c r="F458" t="s">
        <v>73</v>
      </c>
      <c r="G458" t="s">
        <v>74</v>
      </c>
    </row>
    <row r="459" spans="1:7" x14ac:dyDescent="0.25">
      <c r="A459" s="5">
        <v>43745</v>
      </c>
      <c r="B459" s="2">
        <v>97</v>
      </c>
      <c r="C459" s="2"/>
      <c r="D459" s="2"/>
      <c r="E459" s="2">
        <f t="shared" si="7"/>
        <v>52046.78</v>
      </c>
      <c r="F459" t="s">
        <v>82</v>
      </c>
      <c r="G459" t="s">
        <v>70</v>
      </c>
    </row>
    <row r="460" spans="1:7" x14ac:dyDescent="0.25">
      <c r="A460" s="5">
        <v>43756</v>
      </c>
      <c r="B460" s="2">
        <v>1000</v>
      </c>
      <c r="C460" s="2"/>
      <c r="D460" s="7"/>
      <c r="E460" s="2">
        <f t="shared" si="7"/>
        <v>53046.78</v>
      </c>
      <c r="F460" t="s">
        <v>73</v>
      </c>
      <c r="G460" t="s">
        <v>74</v>
      </c>
    </row>
    <row r="461" spans="1:7" x14ac:dyDescent="0.25">
      <c r="A461" s="5">
        <v>43769</v>
      </c>
      <c r="B461" s="2"/>
      <c r="C461" s="2">
        <v>79.47</v>
      </c>
      <c r="D461" s="7"/>
      <c r="E461" s="2">
        <f t="shared" si="7"/>
        <v>52967.31</v>
      </c>
      <c r="F461" t="s">
        <v>66</v>
      </c>
      <c r="G461" t="s">
        <v>29</v>
      </c>
    </row>
    <row r="462" spans="1:7" x14ac:dyDescent="0.25">
      <c r="A462" s="5">
        <v>43770</v>
      </c>
      <c r="B462" s="2">
        <v>6.67</v>
      </c>
      <c r="C462" s="2"/>
      <c r="D462" s="2"/>
      <c r="E462" s="2">
        <f t="shared" si="7"/>
        <v>52973.979999999996</v>
      </c>
      <c r="F462" t="s">
        <v>5</v>
      </c>
      <c r="G462" t="s">
        <v>59</v>
      </c>
    </row>
    <row r="463" spans="1:7" x14ac:dyDescent="0.25">
      <c r="A463" s="5">
        <v>43770</v>
      </c>
      <c r="B463" s="2">
        <v>1000</v>
      </c>
      <c r="C463" s="2"/>
      <c r="D463" s="7"/>
      <c r="E463" s="2">
        <f t="shared" si="7"/>
        <v>53973.979999999996</v>
      </c>
      <c r="F463" t="s">
        <v>73</v>
      </c>
      <c r="G463" t="s">
        <v>74</v>
      </c>
    </row>
    <row r="464" spans="1:7" x14ac:dyDescent="0.25">
      <c r="A464" s="5">
        <v>43773</v>
      </c>
      <c r="B464" s="2"/>
      <c r="C464" s="2">
        <v>222.56</v>
      </c>
      <c r="D464" s="7" t="e">
        <f>+#REF!+B464-C464</f>
        <v>#REF!</v>
      </c>
      <c r="E464" s="2">
        <f t="shared" si="7"/>
        <v>53751.42</v>
      </c>
      <c r="F464" t="s">
        <v>65</v>
      </c>
      <c r="G464" t="s">
        <v>29</v>
      </c>
    </row>
    <row r="465" spans="1:7" x14ac:dyDescent="0.25">
      <c r="A465" s="5">
        <v>43784</v>
      </c>
      <c r="B465" s="2">
        <v>1000</v>
      </c>
      <c r="C465" s="2"/>
      <c r="D465" s="7"/>
      <c r="E465" s="2">
        <f t="shared" si="7"/>
        <v>54751.42</v>
      </c>
      <c r="F465" t="s">
        <v>73</v>
      </c>
      <c r="G465" t="s">
        <v>74</v>
      </c>
    </row>
    <row r="466" spans="1:7" x14ac:dyDescent="0.25">
      <c r="A466" s="5">
        <v>43798</v>
      </c>
      <c r="B466" s="2">
        <v>1000</v>
      </c>
      <c r="C466" s="2"/>
      <c r="D466" s="7"/>
      <c r="E466" s="2">
        <f t="shared" si="7"/>
        <v>55751.42</v>
      </c>
      <c r="F466" t="s">
        <v>73</v>
      </c>
      <c r="G466" t="s">
        <v>74</v>
      </c>
    </row>
    <row r="467" spans="1:7" x14ac:dyDescent="0.25">
      <c r="A467" s="5">
        <v>43800</v>
      </c>
      <c r="B467" s="2">
        <v>6.71</v>
      </c>
      <c r="C467" s="2"/>
      <c r="D467" s="2"/>
      <c r="E467" s="2">
        <f t="shared" si="7"/>
        <v>55758.13</v>
      </c>
      <c r="F467" t="s">
        <v>5</v>
      </c>
      <c r="G467" t="s">
        <v>59</v>
      </c>
    </row>
    <row r="468" spans="1:7" x14ac:dyDescent="0.25">
      <c r="A468" s="5">
        <v>43801</v>
      </c>
      <c r="B468" s="2"/>
      <c r="C468" s="2">
        <v>79.47</v>
      </c>
      <c r="D468" s="7"/>
      <c r="E468" s="2">
        <f t="shared" si="7"/>
        <v>55678.659999999996</v>
      </c>
      <c r="F468" t="s">
        <v>66</v>
      </c>
      <c r="G468" t="s">
        <v>29</v>
      </c>
    </row>
    <row r="469" spans="1:7" x14ac:dyDescent="0.25">
      <c r="A469" s="5">
        <v>43802</v>
      </c>
      <c r="B469" s="2"/>
      <c r="C469" s="2">
        <v>222.56</v>
      </c>
      <c r="D469" s="7" t="e">
        <f>+#REF!+B469-C469</f>
        <v>#REF!</v>
      </c>
      <c r="E469" s="2">
        <f t="shared" si="7"/>
        <v>55456.1</v>
      </c>
      <c r="F469" t="s">
        <v>65</v>
      </c>
      <c r="G469" t="s">
        <v>29</v>
      </c>
    </row>
    <row r="470" spans="1:7" x14ac:dyDescent="0.25">
      <c r="A470" s="5">
        <v>43812</v>
      </c>
      <c r="B470" s="2">
        <v>1000</v>
      </c>
      <c r="C470" s="2"/>
      <c r="D470" s="7"/>
      <c r="E470" s="2">
        <f t="shared" si="7"/>
        <v>56456.1</v>
      </c>
      <c r="F470" t="s">
        <v>73</v>
      </c>
      <c r="G470" t="s">
        <v>74</v>
      </c>
    </row>
    <row r="471" spans="1:7" x14ac:dyDescent="0.25">
      <c r="A471" s="5">
        <v>43826</v>
      </c>
      <c r="B471" s="2">
        <v>1000</v>
      </c>
      <c r="C471" s="2"/>
      <c r="D471" s="7"/>
      <c r="E471" s="2">
        <f t="shared" si="7"/>
        <v>57456.1</v>
      </c>
      <c r="F471" t="s">
        <v>73</v>
      </c>
      <c r="G471" t="s">
        <v>74</v>
      </c>
    </row>
    <row r="472" spans="1:7" x14ac:dyDescent="0.25">
      <c r="A472" s="5">
        <v>43830</v>
      </c>
      <c r="B472" s="2"/>
      <c r="C472" s="2">
        <v>79.47</v>
      </c>
      <c r="D472" s="7"/>
      <c r="E472" s="2">
        <f t="shared" ref="E472:E506" si="8">+E471+B472-C472</f>
        <v>57376.63</v>
      </c>
      <c r="F472" t="s">
        <v>66</v>
      </c>
      <c r="G472" t="s">
        <v>29</v>
      </c>
    </row>
    <row r="473" spans="1:7" x14ac:dyDescent="0.25">
      <c r="A473" s="5">
        <v>43831</v>
      </c>
      <c r="B473" s="2">
        <v>7.16</v>
      </c>
      <c r="C473" s="2"/>
      <c r="D473" s="2"/>
      <c r="E473" s="2">
        <f t="shared" si="8"/>
        <v>57383.79</v>
      </c>
      <c r="F473" t="s">
        <v>5</v>
      </c>
      <c r="G473" t="s">
        <v>59</v>
      </c>
    </row>
    <row r="474" spans="1:7" x14ac:dyDescent="0.25">
      <c r="A474" s="5">
        <v>40181</v>
      </c>
      <c r="B474" s="2"/>
      <c r="C474" s="2">
        <v>222.56</v>
      </c>
      <c r="D474" s="7" t="e">
        <f>+#REF!+B474-C474</f>
        <v>#REF!</v>
      </c>
      <c r="E474" s="14">
        <f t="shared" si="8"/>
        <v>57161.23</v>
      </c>
      <c r="F474" t="s">
        <v>65</v>
      </c>
      <c r="G474" t="s">
        <v>29</v>
      </c>
    </row>
    <row r="475" spans="1:7" x14ac:dyDescent="0.25">
      <c r="A475" s="5">
        <v>43840</v>
      </c>
      <c r="B475" s="2">
        <v>1000</v>
      </c>
      <c r="C475" s="2"/>
      <c r="D475" s="7"/>
      <c r="E475" s="2">
        <f t="shared" si="8"/>
        <v>58161.23</v>
      </c>
      <c r="F475" t="s">
        <v>73</v>
      </c>
      <c r="G475" t="s">
        <v>74</v>
      </c>
    </row>
    <row r="476" spans="1:7" x14ac:dyDescent="0.25">
      <c r="A476" s="5">
        <v>43854</v>
      </c>
      <c r="B476" s="2">
        <v>1000</v>
      </c>
      <c r="C476" s="2"/>
      <c r="D476" s="7"/>
      <c r="E476" s="2">
        <f t="shared" si="8"/>
        <v>59161.23</v>
      </c>
      <c r="F476" t="s">
        <v>73</v>
      </c>
      <c r="G476" t="s">
        <v>74</v>
      </c>
    </row>
    <row r="477" spans="1:7" x14ac:dyDescent="0.25">
      <c r="A477" s="5">
        <v>43859</v>
      </c>
      <c r="B477" s="2">
        <v>340.78</v>
      </c>
      <c r="C477" s="2"/>
      <c r="D477" s="2"/>
      <c r="E477" s="2">
        <f t="shared" si="8"/>
        <v>59502.01</v>
      </c>
      <c r="F477" t="s">
        <v>103</v>
      </c>
      <c r="G477" t="s">
        <v>31</v>
      </c>
    </row>
    <row r="478" spans="1:7" x14ac:dyDescent="0.25">
      <c r="A478" s="5">
        <v>43861</v>
      </c>
      <c r="B478" s="2"/>
      <c r="C478" s="2">
        <v>79.47</v>
      </c>
      <c r="D478" s="7"/>
      <c r="E478" s="2">
        <f t="shared" si="8"/>
        <v>59422.54</v>
      </c>
      <c r="F478" t="s">
        <v>66</v>
      </c>
      <c r="G478" t="s">
        <v>29</v>
      </c>
    </row>
    <row r="479" spans="1:7" x14ac:dyDescent="0.25">
      <c r="A479" s="5">
        <v>43862</v>
      </c>
      <c r="B479" s="2">
        <v>7.39</v>
      </c>
      <c r="C479" s="2"/>
      <c r="D479" s="2"/>
      <c r="E479" s="2">
        <f t="shared" si="8"/>
        <v>59429.93</v>
      </c>
      <c r="F479" t="s">
        <v>5</v>
      </c>
      <c r="G479" t="s">
        <v>59</v>
      </c>
    </row>
    <row r="480" spans="1:7" x14ac:dyDescent="0.25">
      <c r="A480" s="5">
        <v>43864</v>
      </c>
      <c r="B480" s="2"/>
      <c r="C480" s="2">
        <v>269.22000000000003</v>
      </c>
      <c r="D480" s="7" t="e">
        <f>+#REF!+B480-C480</f>
        <v>#REF!</v>
      </c>
      <c r="E480" s="2">
        <f t="shared" si="8"/>
        <v>59160.71</v>
      </c>
      <c r="F480" t="s">
        <v>65</v>
      </c>
      <c r="G480" t="s">
        <v>29</v>
      </c>
    </row>
    <row r="481" spans="1:7" x14ac:dyDescent="0.25">
      <c r="A481" s="5">
        <v>43868</v>
      </c>
      <c r="B481" s="2">
        <v>1000</v>
      </c>
      <c r="C481" s="2"/>
      <c r="D481" s="7"/>
      <c r="E481" s="2">
        <f t="shared" si="8"/>
        <v>60160.71</v>
      </c>
      <c r="F481" t="s">
        <v>73</v>
      </c>
      <c r="G481" t="s">
        <v>74</v>
      </c>
    </row>
    <row r="482" spans="1:7" x14ac:dyDescent="0.25">
      <c r="A482" s="5">
        <v>43882</v>
      </c>
      <c r="B482" s="2">
        <v>1000</v>
      </c>
      <c r="C482" s="2"/>
      <c r="D482" s="7"/>
      <c r="E482" s="2">
        <f t="shared" si="8"/>
        <v>61160.71</v>
      </c>
      <c r="F482" t="s">
        <v>73</v>
      </c>
      <c r="G482" t="s">
        <v>74</v>
      </c>
    </row>
    <row r="483" spans="1:7" x14ac:dyDescent="0.25">
      <c r="A483" s="5">
        <v>43886</v>
      </c>
      <c r="B483" s="2">
        <v>170.39</v>
      </c>
      <c r="C483" s="2"/>
      <c r="D483" s="2"/>
      <c r="E483" s="2">
        <f t="shared" si="8"/>
        <v>61331.1</v>
      </c>
      <c r="F483" t="s">
        <v>104</v>
      </c>
      <c r="G483" t="s">
        <v>31</v>
      </c>
    </row>
    <row r="484" spans="1:7" x14ac:dyDescent="0.25">
      <c r="A484" s="5">
        <v>43891</v>
      </c>
      <c r="B484" s="2">
        <v>7.17</v>
      </c>
      <c r="C484" s="2"/>
      <c r="D484" s="2"/>
      <c r="E484" s="2">
        <f t="shared" si="8"/>
        <v>61338.27</v>
      </c>
      <c r="F484" t="s">
        <v>5</v>
      </c>
      <c r="G484" t="s">
        <v>59</v>
      </c>
    </row>
    <row r="485" spans="1:7" x14ac:dyDescent="0.25">
      <c r="A485" s="5">
        <v>43891</v>
      </c>
      <c r="B485" s="2"/>
      <c r="C485" s="2">
        <v>11900</v>
      </c>
      <c r="D485" s="2"/>
      <c r="E485" s="2">
        <f t="shared" si="8"/>
        <v>49438.27</v>
      </c>
      <c r="F485" t="s">
        <v>105</v>
      </c>
      <c r="G485" t="s">
        <v>33</v>
      </c>
    </row>
    <row r="486" spans="1:7" x14ac:dyDescent="0.25">
      <c r="A486" s="5">
        <v>43892</v>
      </c>
      <c r="B486" s="2"/>
      <c r="C486" s="2">
        <v>79.47</v>
      </c>
      <c r="D486" s="7"/>
      <c r="E486" s="2">
        <f t="shared" si="8"/>
        <v>49358.799999999996</v>
      </c>
      <c r="F486" t="s">
        <v>66</v>
      </c>
      <c r="G486" t="s">
        <v>29</v>
      </c>
    </row>
    <row r="487" spans="1:7" x14ac:dyDescent="0.25">
      <c r="A487" s="5">
        <v>43893</v>
      </c>
      <c r="B487" s="2"/>
      <c r="C487" s="2">
        <v>269.22000000000003</v>
      </c>
      <c r="D487" s="7" t="e">
        <f>+#REF!+B487-C487</f>
        <v>#REF!</v>
      </c>
      <c r="E487" s="2">
        <f t="shared" si="8"/>
        <v>49089.579999999994</v>
      </c>
      <c r="F487" t="s">
        <v>65</v>
      </c>
      <c r="G487" t="s">
        <v>29</v>
      </c>
    </row>
    <row r="488" spans="1:7" x14ac:dyDescent="0.25">
      <c r="A488" s="5">
        <v>43896</v>
      </c>
      <c r="B488" s="2">
        <v>1000</v>
      </c>
      <c r="C488" s="2"/>
      <c r="D488" s="7"/>
      <c r="E488" s="2">
        <f t="shared" si="8"/>
        <v>50089.579999999994</v>
      </c>
      <c r="F488" t="s">
        <v>73</v>
      </c>
      <c r="G488" t="s">
        <v>74</v>
      </c>
    </row>
    <row r="489" spans="1:7" x14ac:dyDescent="0.25">
      <c r="A489" s="5">
        <v>43910</v>
      </c>
      <c r="B489" s="2">
        <v>1000</v>
      </c>
      <c r="C489" s="2"/>
      <c r="D489" s="7"/>
      <c r="E489" s="2">
        <f t="shared" si="8"/>
        <v>51089.579999999994</v>
      </c>
      <c r="F489" t="s">
        <v>73</v>
      </c>
      <c r="G489" t="s">
        <v>74</v>
      </c>
    </row>
    <row r="490" spans="1:7" x14ac:dyDescent="0.25">
      <c r="A490" s="5">
        <v>43921</v>
      </c>
      <c r="B490" s="2"/>
      <c r="C490" s="2">
        <v>95.44</v>
      </c>
      <c r="D490" s="7"/>
      <c r="E490" s="2">
        <f t="shared" si="8"/>
        <v>50994.139999999992</v>
      </c>
      <c r="F490" t="s">
        <v>66</v>
      </c>
      <c r="G490" t="s">
        <v>29</v>
      </c>
    </row>
    <row r="491" spans="1:7" x14ac:dyDescent="0.25">
      <c r="A491" s="5">
        <v>43922</v>
      </c>
      <c r="B491" s="2">
        <v>2.84</v>
      </c>
      <c r="C491" s="2"/>
      <c r="D491" s="7"/>
      <c r="E491" s="2">
        <f t="shared" si="8"/>
        <v>50996.979999999989</v>
      </c>
      <c r="F491" t="s">
        <v>5</v>
      </c>
      <c r="G491" t="s">
        <v>59</v>
      </c>
    </row>
    <row r="492" spans="1:7" x14ac:dyDescent="0.25">
      <c r="A492" s="5">
        <v>43923</v>
      </c>
      <c r="B492" s="2">
        <v>84.4</v>
      </c>
      <c r="C492" s="2"/>
      <c r="D492" s="7"/>
      <c r="E492" s="2">
        <f t="shared" si="8"/>
        <v>51081.37999999999</v>
      </c>
      <c r="F492" t="s">
        <v>106</v>
      </c>
      <c r="G492" t="s">
        <v>31</v>
      </c>
    </row>
    <row r="493" spans="1:7" x14ac:dyDescent="0.25">
      <c r="A493" s="5">
        <v>43924</v>
      </c>
      <c r="B493" s="2">
        <v>1000</v>
      </c>
      <c r="C493" s="2"/>
      <c r="D493" s="7"/>
      <c r="E493" s="2">
        <f t="shared" si="8"/>
        <v>52081.37999999999</v>
      </c>
      <c r="F493" t="s">
        <v>73</v>
      </c>
      <c r="G493" t="s">
        <v>74</v>
      </c>
    </row>
    <row r="494" spans="1:7" x14ac:dyDescent="0.25">
      <c r="A494" s="5">
        <v>43924</v>
      </c>
      <c r="B494" s="2"/>
      <c r="C494" s="2">
        <v>269.22000000000003</v>
      </c>
      <c r="D494" s="7"/>
      <c r="E494" s="2">
        <f t="shared" si="8"/>
        <v>51812.159999999989</v>
      </c>
      <c r="F494" t="s">
        <v>65</v>
      </c>
      <c r="G494" t="s">
        <v>29</v>
      </c>
    </row>
    <row r="495" spans="1:7" x14ac:dyDescent="0.25">
      <c r="A495" s="5">
        <v>43927</v>
      </c>
      <c r="B495" s="2">
        <v>170.39</v>
      </c>
      <c r="C495" s="2"/>
      <c r="D495" s="7"/>
      <c r="E495" s="2">
        <f t="shared" si="8"/>
        <v>51982.549999999988</v>
      </c>
      <c r="F495" t="s">
        <v>107</v>
      </c>
      <c r="G495" t="s">
        <v>31</v>
      </c>
    </row>
    <row r="496" spans="1:7" x14ac:dyDescent="0.25">
      <c r="A496" s="5">
        <v>43938</v>
      </c>
      <c r="B496" s="2">
        <v>1000</v>
      </c>
      <c r="C496" s="2"/>
      <c r="D496" s="7"/>
      <c r="E496" s="2">
        <f t="shared" si="8"/>
        <v>52982.549999999988</v>
      </c>
      <c r="F496" t="s">
        <v>73</v>
      </c>
      <c r="G496" t="s">
        <v>74</v>
      </c>
    </row>
    <row r="497" spans="1:7" x14ac:dyDescent="0.25">
      <c r="A497" s="5">
        <v>43938</v>
      </c>
      <c r="B497" s="2">
        <v>168.8</v>
      </c>
      <c r="C497" s="2"/>
      <c r="D497" s="7"/>
      <c r="E497" s="2">
        <f t="shared" si="8"/>
        <v>53151.349999999991</v>
      </c>
      <c r="F497" t="s">
        <v>108</v>
      </c>
      <c r="G497" t="s">
        <v>31</v>
      </c>
    </row>
    <row r="498" spans="1:7" x14ac:dyDescent="0.25">
      <c r="A498" s="5">
        <v>43949</v>
      </c>
      <c r="B498" s="2">
        <v>855</v>
      </c>
      <c r="C498" s="2"/>
      <c r="D498" s="7"/>
      <c r="E498" s="2">
        <f t="shared" si="8"/>
        <v>54006.349999999991</v>
      </c>
      <c r="F498" t="s">
        <v>82</v>
      </c>
      <c r="G498" t="s">
        <v>70</v>
      </c>
    </row>
    <row r="499" spans="1:7" x14ac:dyDescent="0.25">
      <c r="A499" s="5">
        <v>43952</v>
      </c>
      <c r="B499" s="2">
        <v>1000</v>
      </c>
      <c r="C499" s="2"/>
      <c r="D499" s="7"/>
      <c r="E499" s="2">
        <f t="shared" si="8"/>
        <v>55006.349999999991</v>
      </c>
      <c r="F499" t="s">
        <v>73</v>
      </c>
      <c r="G499" t="s">
        <v>74</v>
      </c>
    </row>
    <row r="500" spans="1:7" x14ac:dyDescent="0.25">
      <c r="A500" s="5">
        <v>43952</v>
      </c>
      <c r="B500" s="2"/>
      <c r="C500" s="2">
        <v>95.44</v>
      </c>
      <c r="D500" s="7"/>
      <c r="E500" s="2">
        <f t="shared" si="8"/>
        <v>54910.909999999989</v>
      </c>
      <c r="F500" t="s">
        <v>66</v>
      </c>
      <c r="G500" t="s">
        <v>29</v>
      </c>
    </row>
    <row r="501" spans="1:7" x14ac:dyDescent="0.25">
      <c r="A501" s="5">
        <v>43952</v>
      </c>
      <c r="B501" s="2">
        <v>168.8</v>
      </c>
      <c r="C501" s="2"/>
      <c r="D501" s="7"/>
      <c r="E501" s="2">
        <f t="shared" si="8"/>
        <v>55079.709999999992</v>
      </c>
      <c r="F501" t="s">
        <v>109</v>
      </c>
      <c r="G501" t="s">
        <v>31</v>
      </c>
    </row>
    <row r="502" spans="1:7" x14ac:dyDescent="0.25">
      <c r="A502" s="5">
        <v>43955</v>
      </c>
      <c r="B502" s="2"/>
      <c r="C502" s="2">
        <v>269.22000000000003</v>
      </c>
      <c r="D502" s="7"/>
      <c r="E502" s="2">
        <f t="shared" ref="E502" si="9">+E501+B502-C502</f>
        <v>54810.489999999991</v>
      </c>
      <c r="F502" t="s">
        <v>65</v>
      </c>
      <c r="G502" t="s">
        <v>29</v>
      </c>
    </row>
    <row r="503" spans="1:7" x14ac:dyDescent="0.25">
      <c r="A503" s="5">
        <v>43965</v>
      </c>
      <c r="B503" s="2">
        <v>168.8</v>
      </c>
      <c r="C503" s="2"/>
      <c r="D503" s="7"/>
      <c r="E503" s="2">
        <f t="shared" si="8"/>
        <v>54979.289999999994</v>
      </c>
      <c r="F503" t="s">
        <v>110</v>
      </c>
      <c r="G503" t="s">
        <v>31</v>
      </c>
    </row>
    <row r="504" spans="1:7" x14ac:dyDescent="0.25">
      <c r="A504" s="5">
        <v>43966</v>
      </c>
      <c r="B504" s="2">
        <v>1000</v>
      </c>
      <c r="C504" s="2"/>
      <c r="D504" s="7"/>
      <c r="E504" s="2">
        <f t="shared" ref="E504:E505" si="10">+E503+B504-C504</f>
        <v>55979.289999999994</v>
      </c>
      <c r="F504" t="s">
        <v>73</v>
      </c>
      <c r="G504" t="s">
        <v>74</v>
      </c>
    </row>
    <row r="505" spans="1:7" x14ac:dyDescent="0.25">
      <c r="A505" s="5">
        <v>43980</v>
      </c>
      <c r="B505" s="2">
        <v>1000</v>
      </c>
      <c r="C505" s="2"/>
      <c r="D505" s="7"/>
      <c r="E505" s="2">
        <f t="shared" si="10"/>
        <v>56979.289999999994</v>
      </c>
      <c r="F505" t="s">
        <v>73</v>
      </c>
      <c r="G505" t="s">
        <v>74</v>
      </c>
    </row>
    <row r="506" spans="1:7" x14ac:dyDescent="0.25">
      <c r="A506" s="5">
        <v>43980</v>
      </c>
      <c r="B506" s="2">
        <v>168.8</v>
      </c>
      <c r="C506" s="2"/>
      <c r="D506" s="7"/>
      <c r="E506" s="2">
        <f t="shared" si="8"/>
        <v>57148.09</v>
      </c>
      <c r="F506" t="s">
        <v>111</v>
      </c>
      <c r="G506" t="s">
        <v>31</v>
      </c>
    </row>
    <row r="507" spans="1:7" x14ac:dyDescent="0.25">
      <c r="A507" s="5">
        <v>43983</v>
      </c>
      <c r="B507" s="2"/>
      <c r="C507" s="2">
        <v>95.44</v>
      </c>
      <c r="D507" s="7"/>
      <c r="E507" s="2">
        <f t="shared" ref="E507:E510" si="11">+E506+B507-C507</f>
        <v>57052.649999999994</v>
      </c>
      <c r="F507" t="s">
        <v>66</v>
      </c>
      <c r="G507" t="s">
        <v>29</v>
      </c>
    </row>
    <row r="508" spans="1:7" x14ac:dyDescent="0.25">
      <c r="A508" s="5">
        <v>43985</v>
      </c>
      <c r="B508" s="2"/>
      <c r="C508" s="2">
        <v>269.22000000000003</v>
      </c>
      <c r="D508" s="7"/>
      <c r="E508" s="2">
        <f t="shared" si="11"/>
        <v>56783.429999999993</v>
      </c>
      <c r="F508" t="s">
        <v>65</v>
      </c>
      <c r="G508" t="s">
        <v>29</v>
      </c>
    </row>
    <row r="509" spans="1:7" x14ac:dyDescent="0.25">
      <c r="A509" s="5">
        <v>43993</v>
      </c>
      <c r="B509" s="2">
        <v>168.8</v>
      </c>
      <c r="C509" s="2"/>
      <c r="D509" s="7"/>
      <c r="E509" s="2">
        <f t="shared" si="11"/>
        <v>56952.229999999996</v>
      </c>
      <c r="F509" t="s">
        <v>112</v>
      </c>
      <c r="G509" t="s">
        <v>31</v>
      </c>
    </row>
    <row r="510" spans="1:7" x14ac:dyDescent="0.25">
      <c r="A510" s="5">
        <v>43994</v>
      </c>
      <c r="B510" s="2">
        <v>1000</v>
      </c>
      <c r="C510" s="2"/>
      <c r="D510" s="7"/>
      <c r="E510" s="2">
        <f t="shared" si="11"/>
        <v>57952.229999999996</v>
      </c>
      <c r="F510" t="s">
        <v>73</v>
      </c>
      <c r="G510" t="s">
        <v>74</v>
      </c>
    </row>
    <row r="511" spans="1:7" x14ac:dyDescent="0.25">
      <c r="A511" s="5">
        <v>44008</v>
      </c>
      <c r="B511" s="2">
        <v>168.8</v>
      </c>
      <c r="C511" s="2"/>
      <c r="D511" s="7"/>
      <c r="E511" s="2">
        <f t="shared" ref="E511:E514" si="12">+E510+B511-C511</f>
        <v>58121.03</v>
      </c>
      <c r="F511" t="s">
        <v>113</v>
      </c>
      <c r="G511" t="s">
        <v>31</v>
      </c>
    </row>
    <row r="512" spans="1:7" x14ac:dyDescent="0.25">
      <c r="A512" s="5">
        <v>44008</v>
      </c>
      <c r="B512" s="2">
        <v>1000</v>
      </c>
      <c r="C512" s="2"/>
      <c r="D512" s="7"/>
      <c r="E512" s="2">
        <f t="shared" si="12"/>
        <v>59121.03</v>
      </c>
      <c r="F512" t="s">
        <v>73</v>
      </c>
      <c r="G512" t="s">
        <v>74</v>
      </c>
    </row>
    <row r="513" spans="1:7" x14ac:dyDescent="0.25">
      <c r="A513" s="5">
        <v>44013</v>
      </c>
      <c r="B513" s="2"/>
      <c r="C513" s="2">
        <v>95.44</v>
      </c>
      <c r="D513" s="7"/>
      <c r="E513" s="2">
        <f t="shared" si="12"/>
        <v>59025.59</v>
      </c>
      <c r="F513" t="s">
        <v>66</v>
      </c>
      <c r="G513" t="s">
        <v>29</v>
      </c>
    </row>
    <row r="514" spans="1:7" x14ac:dyDescent="0.25">
      <c r="A514" s="5">
        <f>+A513+2</f>
        <v>44015</v>
      </c>
      <c r="B514" s="2"/>
      <c r="C514" s="2">
        <v>269.22000000000003</v>
      </c>
      <c r="D514" s="7"/>
      <c r="E514" s="2">
        <f t="shared" si="12"/>
        <v>58756.369999999995</v>
      </c>
      <c r="F514" t="s">
        <v>65</v>
      </c>
      <c r="G514" t="s">
        <v>29</v>
      </c>
    </row>
    <row r="515" spans="1:7" x14ac:dyDescent="0.25">
      <c r="A515" s="5">
        <f>+A514+6</f>
        <v>44021</v>
      </c>
      <c r="B515" s="2">
        <v>168.8</v>
      </c>
      <c r="C515" s="2"/>
      <c r="D515" s="7"/>
      <c r="E515" s="2">
        <f t="shared" ref="E515:E516" si="13">+E514+B515-C515</f>
        <v>58925.17</v>
      </c>
      <c r="F515" t="s">
        <v>114</v>
      </c>
      <c r="G515" t="s">
        <v>31</v>
      </c>
    </row>
    <row r="516" spans="1:7" x14ac:dyDescent="0.25">
      <c r="A516" s="5">
        <f>+A515+1</f>
        <v>44022</v>
      </c>
      <c r="B516" s="2">
        <v>1000</v>
      </c>
      <c r="C516" s="2"/>
      <c r="D516" s="7"/>
      <c r="E516" s="2">
        <f t="shared" si="13"/>
        <v>59925.17</v>
      </c>
      <c r="F516" t="s">
        <v>73</v>
      </c>
      <c r="G516" t="s">
        <v>74</v>
      </c>
    </row>
    <row r="517" spans="1:7" x14ac:dyDescent="0.25">
      <c r="A517" s="5">
        <f>+A516+13</f>
        <v>44035</v>
      </c>
      <c r="B517" s="2">
        <v>168.8</v>
      </c>
      <c r="C517" s="2"/>
      <c r="D517" s="7"/>
      <c r="E517" s="2">
        <f t="shared" ref="E517:E524" si="14">+E516+B517-C517</f>
        <v>60093.97</v>
      </c>
      <c r="F517" t="s">
        <v>115</v>
      </c>
      <c r="G517" t="s">
        <v>31</v>
      </c>
    </row>
    <row r="518" spans="1:7" x14ac:dyDescent="0.25">
      <c r="A518" s="5">
        <f>+A517+1</f>
        <v>44036</v>
      </c>
      <c r="B518" s="2">
        <v>1000</v>
      </c>
      <c r="C518" s="2"/>
      <c r="D518" s="7"/>
      <c r="E518" s="2">
        <f t="shared" si="14"/>
        <v>61093.97</v>
      </c>
      <c r="F518" t="s">
        <v>73</v>
      </c>
      <c r="G518" t="s">
        <v>74</v>
      </c>
    </row>
    <row r="519" spans="1:7" x14ac:dyDescent="0.25">
      <c r="A519" s="5">
        <f>+A518+7</f>
        <v>44043</v>
      </c>
      <c r="B519" s="2"/>
      <c r="C519" s="2">
        <v>95.44</v>
      </c>
      <c r="D519" s="7"/>
      <c r="E519" s="2">
        <f t="shared" si="14"/>
        <v>60998.53</v>
      </c>
      <c r="F519" t="s">
        <v>66</v>
      </c>
      <c r="G519" t="s">
        <v>29</v>
      </c>
    </row>
    <row r="520" spans="1:7" x14ac:dyDescent="0.25">
      <c r="A520" s="19">
        <v>44046</v>
      </c>
      <c r="B520" s="2"/>
      <c r="C520" s="2">
        <v>269.22000000000003</v>
      </c>
      <c r="D520" s="7"/>
      <c r="E520" s="2">
        <f t="shared" si="14"/>
        <v>60729.31</v>
      </c>
      <c r="F520" t="s">
        <v>65</v>
      </c>
      <c r="G520" t="s">
        <v>29</v>
      </c>
    </row>
    <row r="521" spans="1:7" x14ac:dyDescent="0.25">
      <c r="A521" s="19">
        <v>44049</v>
      </c>
      <c r="B521" s="2">
        <v>168.8</v>
      </c>
      <c r="C521" s="2"/>
      <c r="D521" s="2" t="s">
        <v>116</v>
      </c>
      <c r="E521" s="2">
        <f t="shared" si="14"/>
        <v>60898.11</v>
      </c>
      <c r="F521" t="s">
        <v>117</v>
      </c>
      <c r="G521" t="s">
        <v>31</v>
      </c>
    </row>
    <row r="522" spans="1:7" x14ac:dyDescent="0.25">
      <c r="A522" s="19">
        <v>44050</v>
      </c>
      <c r="B522" s="2">
        <v>1000</v>
      </c>
      <c r="C522" s="2"/>
      <c r="D522" s="2" t="s">
        <v>118</v>
      </c>
      <c r="E522" s="2">
        <f t="shared" si="14"/>
        <v>61898.11</v>
      </c>
      <c r="F522" t="s">
        <v>73</v>
      </c>
      <c r="G522" t="s">
        <v>74</v>
      </c>
    </row>
    <row r="523" spans="1:7" x14ac:dyDescent="0.25">
      <c r="A523" s="19">
        <v>44064</v>
      </c>
      <c r="B523" s="2">
        <v>168.8</v>
      </c>
      <c r="C523" s="2"/>
      <c r="D523" s="7"/>
      <c r="E523" s="2">
        <f t="shared" si="14"/>
        <v>62066.91</v>
      </c>
      <c r="F523" t="s">
        <v>119</v>
      </c>
      <c r="G523" t="s">
        <v>31</v>
      </c>
    </row>
    <row r="524" spans="1:7" x14ac:dyDescent="0.25">
      <c r="A524" s="19">
        <v>44064</v>
      </c>
      <c r="B524" s="2">
        <v>1000</v>
      </c>
      <c r="C524" s="2"/>
      <c r="D524" s="7"/>
      <c r="E524" s="2">
        <f t="shared" si="14"/>
        <v>63066.91</v>
      </c>
      <c r="F524" t="s">
        <v>73</v>
      </c>
      <c r="G524" t="s">
        <v>74</v>
      </c>
    </row>
    <row r="525" spans="1:7" x14ac:dyDescent="0.25">
      <c r="A525" s="19">
        <v>44074</v>
      </c>
      <c r="B525" s="2"/>
      <c r="C525" s="2">
        <v>95.44</v>
      </c>
      <c r="D525" s="7"/>
      <c r="E525" s="2">
        <f t="shared" ref="E525:E589" si="15">+E524+B525-C525</f>
        <v>62971.47</v>
      </c>
      <c r="F525" t="s">
        <v>66</v>
      </c>
      <c r="G525" t="s">
        <v>29</v>
      </c>
    </row>
    <row r="526" spans="1:7" x14ac:dyDescent="0.25">
      <c r="A526" s="20">
        <v>44077</v>
      </c>
      <c r="B526" s="16"/>
      <c r="C526" s="16">
        <v>269.22000000000003</v>
      </c>
      <c r="D526" s="16"/>
      <c r="E526" s="16">
        <f t="shared" si="15"/>
        <v>62702.25</v>
      </c>
      <c r="F526" s="17" t="s">
        <v>65</v>
      </c>
      <c r="G526" s="17" t="s">
        <v>29</v>
      </c>
    </row>
    <row r="527" spans="1:7" x14ac:dyDescent="0.25">
      <c r="A527" s="20">
        <v>44078</v>
      </c>
      <c r="B527" s="16">
        <v>168.8</v>
      </c>
      <c r="C527" s="16"/>
      <c r="D527" s="16"/>
      <c r="E527" s="16">
        <f t="shared" si="15"/>
        <v>62871.05</v>
      </c>
      <c r="F527" s="17" t="s">
        <v>120</v>
      </c>
      <c r="G527" s="17" t="s">
        <v>31</v>
      </c>
    </row>
    <row r="528" spans="1:7" x14ac:dyDescent="0.25">
      <c r="A528" s="20">
        <v>44078</v>
      </c>
      <c r="B528" s="16">
        <v>1000</v>
      </c>
      <c r="C528" s="16"/>
      <c r="D528" s="16"/>
      <c r="E528" s="16">
        <f t="shared" si="15"/>
        <v>63871.05</v>
      </c>
      <c r="F528" s="17" t="s">
        <v>73</v>
      </c>
      <c r="G528" s="17" t="s">
        <v>74</v>
      </c>
    </row>
    <row r="529" spans="1:7" x14ac:dyDescent="0.25">
      <c r="A529" s="20">
        <v>44091</v>
      </c>
      <c r="B529" s="16"/>
      <c r="C529" s="16">
        <v>1364</v>
      </c>
      <c r="D529" s="16"/>
      <c r="E529" s="16">
        <f t="shared" si="15"/>
        <v>62507.05</v>
      </c>
      <c r="F529" s="17" t="s">
        <v>121</v>
      </c>
      <c r="G529" s="17" t="s">
        <v>67</v>
      </c>
    </row>
    <row r="530" spans="1:7" x14ac:dyDescent="0.25">
      <c r="A530" s="20">
        <v>44091</v>
      </c>
      <c r="B530" s="16">
        <v>168.8</v>
      </c>
      <c r="C530" s="16"/>
      <c r="D530" s="16"/>
      <c r="E530" s="16">
        <f t="shared" si="15"/>
        <v>62675.850000000006</v>
      </c>
      <c r="F530" s="17" t="s">
        <v>122</v>
      </c>
      <c r="G530" s="17" t="s">
        <v>31</v>
      </c>
    </row>
    <row r="531" spans="1:7" x14ac:dyDescent="0.25">
      <c r="A531" s="20">
        <v>44092</v>
      </c>
      <c r="B531" s="16">
        <v>1000</v>
      </c>
      <c r="C531" s="16"/>
      <c r="D531" s="16"/>
      <c r="E531" s="16">
        <f t="shared" si="15"/>
        <v>63675.850000000006</v>
      </c>
      <c r="F531" s="17" t="s">
        <v>73</v>
      </c>
      <c r="G531" s="17" t="s">
        <v>74</v>
      </c>
    </row>
    <row r="532" spans="1:7" x14ac:dyDescent="0.25">
      <c r="A532" s="20">
        <v>44105</v>
      </c>
      <c r="B532" s="16">
        <v>75</v>
      </c>
      <c r="C532" s="16"/>
      <c r="D532" s="16"/>
      <c r="E532" s="16">
        <f t="shared" si="15"/>
        <v>63750.850000000006</v>
      </c>
      <c r="F532" s="17" t="s">
        <v>123</v>
      </c>
      <c r="G532" s="17" t="s">
        <v>59</v>
      </c>
    </row>
    <row r="533" spans="1:7" x14ac:dyDescent="0.25">
      <c r="A533" s="20">
        <v>44105</v>
      </c>
      <c r="B533" s="16"/>
      <c r="C533" s="16">
        <v>95.44</v>
      </c>
      <c r="D533" s="16"/>
      <c r="E533" s="16">
        <f t="shared" si="15"/>
        <v>63655.41</v>
      </c>
      <c r="F533" s="17" t="s">
        <v>66</v>
      </c>
      <c r="G533" s="17" t="s">
        <v>29</v>
      </c>
    </row>
    <row r="534" spans="1:7" x14ac:dyDescent="0.25">
      <c r="A534" s="20">
        <v>44106</v>
      </c>
      <c r="B534" s="16">
        <v>168.8</v>
      </c>
      <c r="C534" s="16"/>
      <c r="D534" s="16"/>
      <c r="E534" s="16">
        <f t="shared" si="15"/>
        <v>63824.210000000006</v>
      </c>
      <c r="F534" s="17" t="s">
        <v>124</v>
      </c>
      <c r="G534" s="17" t="s">
        <v>31</v>
      </c>
    </row>
    <row r="535" spans="1:7" x14ac:dyDescent="0.25">
      <c r="A535" s="20">
        <v>44106</v>
      </c>
      <c r="B535" s="16">
        <v>1000</v>
      </c>
      <c r="C535" s="16"/>
      <c r="D535" s="16"/>
      <c r="E535" s="16">
        <f t="shared" si="15"/>
        <v>64824.210000000006</v>
      </c>
      <c r="F535" s="17" t="s">
        <v>73</v>
      </c>
      <c r="G535" s="17" t="s">
        <v>74</v>
      </c>
    </row>
    <row r="536" spans="1:7" x14ac:dyDescent="0.25">
      <c r="A536" s="20">
        <v>44110</v>
      </c>
      <c r="B536" s="16"/>
      <c r="C536" s="16">
        <v>269.22000000000003</v>
      </c>
      <c r="D536" s="16"/>
      <c r="E536" s="16">
        <f t="shared" si="15"/>
        <v>64554.990000000005</v>
      </c>
      <c r="F536" s="17" t="s">
        <v>65</v>
      </c>
      <c r="G536" s="17" t="s">
        <v>29</v>
      </c>
    </row>
    <row r="537" spans="1:7" x14ac:dyDescent="0.25">
      <c r="A537" s="20">
        <v>44120</v>
      </c>
      <c r="B537" s="16">
        <v>168.8</v>
      </c>
      <c r="C537" s="16"/>
      <c r="D537" s="16"/>
      <c r="E537" s="16">
        <f t="shared" si="15"/>
        <v>64723.790000000008</v>
      </c>
      <c r="F537" s="17" t="s">
        <v>125</v>
      </c>
      <c r="G537" s="17" t="s">
        <v>31</v>
      </c>
    </row>
    <row r="538" spans="1:7" x14ac:dyDescent="0.25">
      <c r="A538" s="20">
        <v>44120</v>
      </c>
      <c r="B538" s="16">
        <v>1000</v>
      </c>
      <c r="C538" s="16"/>
      <c r="D538" s="16"/>
      <c r="E538" s="16">
        <f t="shared" si="15"/>
        <v>65723.790000000008</v>
      </c>
      <c r="F538" s="17" t="s">
        <v>73</v>
      </c>
      <c r="G538" s="17" t="s">
        <v>74</v>
      </c>
    </row>
    <row r="539" spans="1:7" x14ac:dyDescent="0.25">
      <c r="A539" s="20">
        <v>44132</v>
      </c>
      <c r="B539" s="16">
        <v>5000</v>
      </c>
      <c r="C539" s="16"/>
      <c r="D539" s="16"/>
      <c r="E539" s="16">
        <f t="shared" si="15"/>
        <v>70723.790000000008</v>
      </c>
      <c r="F539" s="17" t="s">
        <v>126</v>
      </c>
      <c r="G539" s="17" t="s">
        <v>59</v>
      </c>
    </row>
    <row r="540" spans="1:7" x14ac:dyDescent="0.25">
      <c r="A540" s="20">
        <v>44134</v>
      </c>
      <c r="B540" s="16">
        <v>168.8</v>
      </c>
      <c r="C540" s="16"/>
      <c r="D540" s="16"/>
      <c r="E540" s="16">
        <f t="shared" si="15"/>
        <v>70892.590000000011</v>
      </c>
      <c r="F540" s="17" t="s">
        <v>127</v>
      </c>
      <c r="G540" s="17" t="s">
        <v>31</v>
      </c>
    </row>
    <row r="541" spans="1:7" x14ac:dyDescent="0.25">
      <c r="A541" s="20">
        <v>44134</v>
      </c>
      <c r="B541" s="16">
        <v>1000</v>
      </c>
      <c r="C541" s="16"/>
      <c r="D541" s="16"/>
      <c r="E541" s="16">
        <f t="shared" si="15"/>
        <v>71892.590000000011</v>
      </c>
      <c r="F541" s="17" t="s">
        <v>73</v>
      </c>
      <c r="G541" s="17" t="s">
        <v>74</v>
      </c>
    </row>
    <row r="542" spans="1:7" x14ac:dyDescent="0.25">
      <c r="A542" s="20">
        <v>44137</v>
      </c>
      <c r="B542" s="16">
        <v>75</v>
      </c>
      <c r="C542" s="16"/>
      <c r="D542" s="16"/>
      <c r="E542" s="16">
        <f t="shared" si="15"/>
        <v>71967.590000000011</v>
      </c>
      <c r="F542" s="17" t="s">
        <v>128</v>
      </c>
      <c r="G542" s="17" t="s">
        <v>59</v>
      </c>
    </row>
    <row r="543" spans="1:7" x14ac:dyDescent="0.25">
      <c r="A543" s="20">
        <v>44137</v>
      </c>
      <c r="B543" s="16"/>
      <c r="C543" s="16">
        <v>95.44</v>
      </c>
      <c r="D543" s="16"/>
      <c r="E543" s="16">
        <f t="shared" si="15"/>
        <v>71872.150000000009</v>
      </c>
      <c r="F543" s="17" t="s">
        <v>66</v>
      </c>
      <c r="G543" s="17" t="s">
        <v>29</v>
      </c>
    </row>
    <row r="544" spans="1:7" x14ac:dyDescent="0.25">
      <c r="A544" s="20">
        <v>44138</v>
      </c>
      <c r="B544" s="16"/>
      <c r="C544" s="16">
        <v>269.22000000000003</v>
      </c>
      <c r="D544" s="16"/>
      <c r="E544" s="16">
        <f t="shared" si="15"/>
        <v>71602.930000000008</v>
      </c>
      <c r="F544" s="17" t="s">
        <v>65</v>
      </c>
      <c r="G544" s="17" t="s">
        <v>29</v>
      </c>
    </row>
    <row r="545" spans="1:7" x14ac:dyDescent="0.25">
      <c r="A545" s="20">
        <v>44147</v>
      </c>
      <c r="B545" s="16"/>
      <c r="C545" s="16">
        <v>4425.8500000000004</v>
      </c>
      <c r="D545" s="16"/>
      <c r="E545" s="16">
        <f t="shared" si="15"/>
        <v>67177.08</v>
      </c>
      <c r="F545" s="17" t="s">
        <v>129</v>
      </c>
      <c r="G545" s="17" t="s">
        <v>150</v>
      </c>
    </row>
    <row r="546" spans="1:7" x14ac:dyDescent="0.25">
      <c r="A546" s="20">
        <v>44148</v>
      </c>
      <c r="B546" s="16">
        <v>142</v>
      </c>
      <c r="C546" s="16"/>
      <c r="D546" s="16"/>
      <c r="E546" s="16">
        <f t="shared" si="15"/>
        <v>67319.08</v>
      </c>
      <c r="F546" s="17" t="s">
        <v>130</v>
      </c>
      <c r="G546" s="17" t="s">
        <v>59</v>
      </c>
    </row>
    <row r="547" spans="1:7" x14ac:dyDescent="0.25">
      <c r="A547" s="20">
        <v>44148</v>
      </c>
      <c r="B547" s="16">
        <v>168.8</v>
      </c>
      <c r="C547" s="16"/>
      <c r="D547" s="16"/>
      <c r="E547" s="16">
        <f t="shared" si="15"/>
        <v>67487.88</v>
      </c>
      <c r="F547" s="17" t="s">
        <v>131</v>
      </c>
      <c r="G547" s="17" t="s">
        <v>31</v>
      </c>
    </row>
    <row r="548" spans="1:7" x14ac:dyDescent="0.25">
      <c r="A548" s="20">
        <v>44148</v>
      </c>
      <c r="B548" s="16">
        <v>1000</v>
      </c>
      <c r="C548" s="16"/>
      <c r="D548" s="16"/>
      <c r="E548" s="16">
        <f t="shared" si="15"/>
        <v>68487.88</v>
      </c>
      <c r="F548" s="17" t="s">
        <v>73</v>
      </c>
      <c r="G548" s="17" t="s">
        <v>74</v>
      </c>
    </row>
    <row r="549" spans="1:7" x14ac:dyDescent="0.25">
      <c r="A549" s="20">
        <v>44161</v>
      </c>
      <c r="B549" s="16">
        <v>168.8</v>
      </c>
      <c r="C549" s="16"/>
      <c r="D549" s="16"/>
      <c r="E549" s="16">
        <f t="shared" si="15"/>
        <v>68656.680000000008</v>
      </c>
      <c r="F549" s="17" t="s">
        <v>132</v>
      </c>
      <c r="G549" s="17" t="s">
        <v>31</v>
      </c>
    </row>
    <row r="550" spans="1:7" x14ac:dyDescent="0.25">
      <c r="A550" s="20">
        <v>44162</v>
      </c>
      <c r="B550" s="16">
        <v>1000</v>
      </c>
      <c r="C550" s="16"/>
      <c r="D550" s="16"/>
      <c r="E550" s="16">
        <f t="shared" si="15"/>
        <v>69656.680000000008</v>
      </c>
      <c r="F550" s="17" t="s">
        <v>73</v>
      </c>
      <c r="G550" s="17" t="s">
        <v>74</v>
      </c>
    </row>
    <row r="551" spans="1:7" x14ac:dyDescent="0.25">
      <c r="A551" s="20">
        <v>44166</v>
      </c>
      <c r="B551" s="16">
        <v>75</v>
      </c>
      <c r="C551" s="16"/>
      <c r="D551" s="16"/>
      <c r="E551" s="16">
        <f t="shared" si="15"/>
        <v>69731.680000000008</v>
      </c>
      <c r="F551" s="17" t="s">
        <v>133</v>
      </c>
      <c r="G551" s="17" t="s">
        <v>59</v>
      </c>
    </row>
    <row r="552" spans="1:7" x14ac:dyDescent="0.25">
      <c r="A552" s="20">
        <v>44166</v>
      </c>
      <c r="B552" s="16"/>
      <c r="C552" s="16">
        <v>95.44</v>
      </c>
      <c r="D552" s="16"/>
      <c r="E552" s="16">
        <f t="shared" si="15"/>
        <v>69636.240000000005</v>
      </c>
      <c r="F552" s="17" t="s">
        <v>66</v>
      </c>
      <c r="G552" s="17" t="s">
        <v>29</v>
      </c>
    </row>
    <row r="553" spans="1:7" x14ac:dyDescent="0.25">
      <c r="A553" s="20">
        <v>44168</v>
      </c>
      <c r="B553" s="16"/>
      <c r="C553" s="16">
        <v>269.22000000000003</v>
      </c>
      <c r="D553" s="16"/>
      <c r="E553" s="16">
        <f t="shared" si="15"/>
        <v>69367.02</v>
      </c>
      <c r="F553" s="17" t="s">
        <v>65</v>
      </c>
      <c r="G553" s="17" t="s">
        <v>29</v>
      </c>
    </row>
    <row r="554" spans="1:7" x14ac:dyDescent="0.25">
      <c r="A554" s="20">
        <v>44176</v>
      </c>
      <c r="B554" s="16">
        <v>168.8</v>
      </c>
      <c r="C554" s="16"/>
      <c r="D554" s="16"/>
      <c r="E554" s="16">
        <f t="shared" si="15"/>
        <v>69535.820000000007</v>
      </c>
      <c r="F554" s="17" t="s">
        <v>134</v>
      </c>
      <c r="G554" s="17" t="s">
        <v>31</v>
      </c>
    </row>
    <row r="555" spans="1:7" x14ac:dyDescent="0.25">
      <c r="A555" s="20">
        <v>44176</v>
      </c>
      <c r="B555" s="16">
        <v>1000</v>
      </c>
      <c r="C555" s="16"/>
      <c r="D555" s="16"/>
      <c r="E555" s="16">
        <f t="shared" si="15"/>
        <v>70535.820000000007</v>
      </c>
      <c r="F555" s="17" t="s">
        <v>73</v>
      </c>
      <c r="G555" s="17" t="s">
        <v>74</v>
      </c>
    </row>
    <row r="556" spans="1:7" x14ac:dyDescent="0.25">
      <c r="A556" s="20">
        <v>44179</v>
      </c>
      <c r="B556" s="16"/>
      <c r="C556" s="16">
        <v>3750</v>
      </c>
      <c r="D556" s="16"/>
      <c r="E556" s="16">
        <f t="shared" si="15"/>
        <v>66785.820000000007</v>
      </c>
      <c r="F556" s="17" t="s">
        <v>135</v>
      </c>
      <c r="G556" s="17" t="s">
        <v>150</v>
      </c>
    </row>
    <row r="557" spans="1:7" x14ac:dyDescent="0.25">
      <c r="A557" s="20">
        <v>44189</v>
      </c>
      <c r="B557" s="16">
        <v>168.8</v>
      </c>
      <c r="C557" s="16"/>
      <c r="D557" s="16"/>
      <c r="E557" s="16">
        <f t="shared" si="15"/>
        <v>66954.62000000001</v>
      </c>
      <c r="F557" s="17" t="s">
        <v>136</v>
      </c>
      <c r="G557" s="17" t="s">
        <v>31</v>
      </c>
    </row>
    <row r="558" spans="1:7" x14ac:dyDescent="0.25">
      <c r="A558" s="20">
        <v>44190</v>
      </c>
      <c r="B558" s="16">
        <v>1000</v>
      </c>
      <c r="C558" s="16"/>
      <c r="D558" s="16"/>
      <c r="E558" s="16">
        <f t="shared" si="15"/>
        <v>67954.62000000001</v>
      </c>
      <c r="F558" s="17" t="s">
        <v>73</v>
      </c>
      <c r="G558" s="17" t="s">
        <v>74</v>
      </c>
    </row>
    <row r="559" spans="1:7" x14ac:dyDescent="0.25">
      <c r="A559" s="20">
        <v>44193</v>
      </c>
      <c r="B559" s="16"/>
      <c r="C559" s="16">
        <v>934</v>
      </c>
      <c r="D559" s="16"/>
      <c r="E559" s="16">
        <f t="shared" si="15"/>
        <v>67020.62000000001</v>
      </c>
      <c r="F559" s="17" t="s">
        <v>137</v>
      </c>
      <c r="G559" s="17" t="s">
        <v>150</v>
      </c>
    </row>
    <row r="560" spans="1:7" x14ac:dyDescent="0.25">
      <c r="A560" s="20">
        <v>44196</v>
      </c>
      <c r="B560" s="16"/>
      <c r="C560" s="16">
        <v>95.44</v>
      </c>
      <c r="D560" s="16"/>
      <c r="E560" s="16">
        <f t="shared" si="15"/>
        <v>66925.180000000008</v>
      </c>
      <c r="F560" s="17" t="s">
        <v>66</v>
      </c>
      <c r="G560" s="17" t="s">
        <v>29</v>
      </c>
    </row>
    <row r="561" spans="1:7" x14ac:dyDescent="0.25">
      <c r="A561" s="21">
        <v>44200</v>
      </c>
      <c r="B561" s="22">
        <v>150</v>
      </c>
      <c r="C561" s="22"/>
      <c r="D561" s="22"/>
      <c r="E561" s="22">
        <f t="shared" si="15"/>
        <v>67075.180000000008</v>
      </c>
      <c r="F561" s="23" t="s">
        <v>138</v>
      </c>
      <c r="G561" s="23" t="s">
        <v>59</v>
      </c>
    </row>
    <row r="562" spans="1:7" x14ac:dyDescent="0.25">
      <c r="A562" s="21">
        <v>44202</v>
      </c>
      <c r="B562" s="22"/>
      <c r="C562" s="22">
        <v>269.22000000000003</v>
      </c>
      <c r="D562" s="22"/>
      <c r="E562" s="22">
        <f t="shared" si="15"/>
        <v>66805.960000000006</v>
      </c>
      <c r="F562" s="23" t="s">
        <v>65</v>
      </c>
      <c r="G562" s="23" t="s">
        <v>29</v>
      </c>
    </row>
    <row r="563" spans="1:7" x14ac:dyDescent="0.25">
      <c r="A563" s="21">
        <v>44204</v>
      </c>
      <c r="B563" s="22">
        <v>29</v>
      </c>
      <c r="C563" s="22"/>
      <c r="D563" s="22"/>
      <c r="E563" s="22">
        <f t="shared" si="15"/>
        <v>66834.960000000006</v>
      </c>
      <c r="F563" s="23" t="s">
        <v>139</v>
      </c>
      <c r="G563" s="23" t="s">
        <v>59</v>
      </c>
    </row>
    <row r="564" spans="1:7" x14ac:dyDescent="0.25">
      <c r="A564" s="21">
        <v>44204</v>
      </c>
      <c r="B564" s="22">
        <v>168.8</v>
      </c>
      <c r="C564" s="22"/>
      <c r="D564" s="22"/>
      <c r="E564" s="22">
        <f t="shared" si="15"/>
        <v>67003.760000000009</v>
      </c>
      <c r="F564" s="23" t="s">
        <v>140</v>
      </c>
      <c r="G564" s="23" t="s">
        <v>31</v>
      </c>
    </row>
    <row r="565" spans="1:7" x14ac:dyDescent="0.25">
      <c r="A565" s="21">
        <v>44204</v>
      </c>
      <c r="B565" s="22">
        <v>1000</v>
      </c>
      <c r="C565" s="22"/>
      <c r="D565" s="22"/>
      <c r="E565" s="22">
        <f t="shared" si="15"/>
        <v>68003.760000000009</v>
      </c>
      <c r="F565" s="23" t="s">
        <v>73</v>
      </c>
      <c r="G565" s="23" t="s">
        <v>74</v>
      </c>
    </row>
    <row r="566" spans="1:7" x14ac:dyDescent="0.25">
      <c r="A566" s="21">
        <v>44218</v>
      </c>
      <c r="B566" s="22">
        <v>175.89</v>
      </c>
      <c r="C566" s="22"/>
      <c r="D566" s="22"/>
      <c r="E566" s="22">
        <f t="shared" si="15"/>
        <v>68179.650000000009</v>
      </c>
      <c r="F566" s="23" t="s">
        <v>141</v>
      </c>
      <c r="G566" s="23" t="s">
        <v>31</v>
      </c>
    </row>
    <row r="567" spans="1:7" x14ac:dyDescent="0.25">
      <c r="A567" s="21">
        <v>44218</v>
      </c>
      <c r="B567" s="22">
        <v>1000</v>
      </c>
      <c r="C567" s="22"/>
      <c r="D567" s="22"/>
      <c r="E567" s="22">
        <f t="shared" si="15"/>
        <v>69179.650000000009</v>
      </c>
      <c r="F567" s="23" t="s">
        <v>73</v>
      </c>
      <c r="G567" s="23" t="s">
        <v>74</v>
      </c>
    </row>
    <row r="568" spans="1:7" x14ac:dyDescent="0.25">
      <c r="A568" s="21">
        <v>44228</v>
      </c>
      <c r="B568" s="22">
        <v>150</v>
      </c>
      <c r="C568" s="22"/>
      <c r="D568" s="22"/>
      <c r="E568" s="22">
        <f t="shared" si="15"/>
        <v>69329.650000000009</v>
      </c>
      <c r="F568" s="23" t="s">
        <v>142</v>
      </c>
      <c r="G568" s="23" t="s">
        <v>59</v>
      </c>
    </row>
    <row r="569" spans="1:7" x14ac:dyDescent="0.25">
      <c r="A569" s="21">
        <v>44228</v>
      </c>
      <c r="B569" s="22"/>
      <c r="C569" s="22">
        <v>95.44</v>
      </c>
      <c r="D569" s="22"/>
      <c r="E569" s="22">
        <f t="shared" si="15"/>
        <v>69234.210000000006</v>
      </c>
      <c r="F569" s="23" t="s">
        <v>66</v>
      </c>
      <c r="G569" s="23" t="s">
        <v>29</v>
      </c>
    </row>
    <row r="570" spans="1:7" x14ac:dyDescent="0.25">
      <c r="A570" s="21">
        <v>44230</v>
      </c>
      <c r="B570" s="22"/>
      <c r="C570" s="22">
        <v>323.74</v>
      </c>
      <c r="D570" s="22"/>
      <c r="E570" s="22">
        <f t="shared" si="15"/>
        <v>68910.47</v>
      </c>
      <c r="F570" s="23" t="s">
        <v>65</v>
      </c>
      <c r="G570" s="23" t="s">
        <v>29</v>
      </c>
    </row>
    <row r="571" spans="1:7" x14ac:dyDescent="0.25">
      <c r="A571" s="21">
        <v>44232</v>
      </c>
      <c r="B571" s="22">
        <v>1000</v>
      </c>
      <c r="C571" s="22"/>
      <c r="D571" s="22"/>
      <c r="E571" s="22">
        <f t="shared" si="15"/>
        <v>69910.47</v>
      </c>
      <c r="F571" s="23" t="s">
        <v>73</v>
      </c>
      <c r="G571" s="23" t="s">
        <v>74</v>
      </c>
    </row>
    <row r="572" spans="1:7" x14ac:dyDescent="0.25">
      <c r="A572" s="21">
        <v>44235</v>
      </c>
      <c r="B572" s="22">
        <v>169.31</v>
      </c>
      <c r="C572" s="22"/>
      <c r="D572" s="22"/>
      <c r="E572" s="22">
        <f t="shared" si="15"/>
        <v>70079.78</v>
      </c>
      <c r="F572" s="23" t="s">
        <v>143</v>
      </c>
      <c r="G572" s="23" t="s">
        <v>31</v>
      </c>
    </row>
    <row r="573" spans="1:7" x14ac:dyDescent="0.25">
      <c r="A573" s="21">
        <v>44246</v>
      </c>
      <c r="B573" s="22">
        <v>1000</v>
      </c>
      <c r="C573" s="22"/>
      <c r="D573" s="22"/>
      <c r="E573" s="22">
        <f t="shared" si="15"/>
        <v>71079.78</v>
      </c>
      <c r="F573" s="23" t="s">
        <v>73</v>
      </c>
      <c r="G573" s="23" t="s">
        <v>74</v>
      </c>
    </row>
    <row r="574" spans="1:7" x14ac:dyDescent="0.25">
      <c r="A574" s="21">
        <v>44249</v>
      </c>
      <c r="B574" s="22">
        <v>169.31</v>
      </c>
      <c r="C574" s="22"/>
      <c r="D574" s="22"/>
      <c r="E574" s="22">
        <f t="shared" si="15"/>
        <v>71249.09</v>
      </c>
      <c r="F574" s="23" t="s">
        <v>144</v>
      </c>
      <c r="G574" s="23" t="s">
        <v>31</v>
      </c>
    </row>
    <row r="575" spans="1:7" x14ac:dyDescent="0.25">
      <c r="A575" s="21">
        <v>44256</v>
      </c>
      <c r="B575" s="22"/>
      <c r="C575" s="22">
        <v>95.44</v>
      </c>
      <c r="D575" s="22"/>
      <c r="E575" s="22">
        <f t="shared" si="15"/>
        <v>71153.649999999994</v>
      </c>
      <c r="F575" s="23" t="s">
        <v>66</v>
      </c>
      <c r="G575" s="23" t="s">
        <v>29</v>
      </c>
    </row>
    <row r="576" spans="1:7" x14ac:dyDescent="0.25">
      <c r="A576" s="21">
        <v>44256</v>
      </c>
      <c r="B576" s="22">
        <v>150</v>
      </c>
      <c r="C576" s="22"/>
      <c r="D576" s="22"/>
      <c r="E576" s="22">
        <f t="shared" si="15"/>
        <v>71303.649999999994</v>
      </c>
      <c r="F576" s="23" t="s">
        <v>145</v>
      </c>
      <c r="G576" s="23" t="s">
        <v>59</v>
      </c>
    </row>
    <row r="577" spans="1:7" x14ac:dyDescent="0.25">
      <c r="A577" s="21">
        <v>44258</v>
      </c>
      <c r="B577" s="22"/>
      <c r="C577" s="22">
        <v>323.74</v>
      </c>
      <c r="D577" s="22"/>
      <c r="E577" s="22">
        <f t="shared" si="15"/>
        <v>70979.909999999989</v>
      </c>
      <c r="F577" s="23" t="s">
        <v>65</v>
      </c>
      <c r="G577" s="23" t="s">
        <v>29</v>
      </c>
    </row>
    <row r="578" spans="1:7" x14ac:dyDescent="0.25">
      <c r="A578" s="21">
        <v>44260</v>
      </c>
      <c r="B578" s="22">
        <v>1000</v>
      </c>
      <c r="C578" s="22"/>
      <c r="D578" s="22"/>
      <c r="E578" s="22">
        <f t="shared" si="15"/>
        <v>71979.909999999989</v>
      </c>
      <c r="F578" s="23" t="s">
        <v>73</v>
      </c>
      <c r="G578" s="23" t="s">
        <v>74</v>
      </c>
    </row>
    <row r="579" spans="1:7" x14ac:dyDescent="0.25">
      <c r="A579" s="21">
        <v>44263</v>
      </c>
      <c r="B579" s="22">
        <v>169.31</v>
      </c>
      <c r="C579" s="22"/>
      <c r="D579" s="22"/>
      <c r="E579" s="22">
        <f t="shared" si="15"/>
        <v>72149.219999999987</v>
      </c>
      <c r="F579" s="23" t="s">
        <v>146</v>
      </c>
      <c r="G579" s="23" t="s">
        <v>31</v>
      </c>
    </row>
    <row r="580" spans="1:7" x14ac:dyDescent="0.25">
      <c r="A580" s="21">
        <v>44274</v>
      </c>
      <c r="B580" s="22">
        <v>1000</v>
      </c>
      <c r="C580" s="22"/>
      <c r="D580" s="22"/>
      <c r="E580" s="22">
        <f t="shared" si="15"/>
        <v>73149.219999999987</v>
      </c>
      <c r="F580" s="23" t="s">
        <v>73</v>
      </c>
      <c r="G580" s="23" t="s">
        <v>74</v>
      </c>
    </row>
    <row r="581" spans="1:7" x14ac:dyDescent="0.25">
      <c r="A581" s="21">
        <v>44277</v>
      </c>
      <c r="B581" s="22">
        <v>169.31</v>
      </c>
      <c r="C581" s="22"/>
      <c r="D581" s="22"/>
      <c r="E581" s="22">
        <f t="shared" si="15"/>
        <v>73318.529999999984</v>
      </c>
      <c r="F581" s="23" t="s">
        <v>147</v>
      </c>
      <c r="G581" s="23" t="s">
        <v>31</v>
      </c>
    </row>
    <row r="582" spans="1:7" x14ac:dyDescent="0.25">
      <c r="A582" s="21">
        <v>44286</v>
      </c>
      <c r="B582" s="22"/>
      <c r="C582" s="22">
        <v>109.01</v>
      </c>
      <c r="D582" s="22"/>
      <c r="E582" s="22">
        <f t="shared" si="15"/>
        <v>73209.51999999999</v>
      </c>
      <c r="F582" s="23" t="s">
        <v>66</v>
      </c>
      <c r="G582" s="23" t="s">
        <v>29</v>
      </c>
    </row>
    <row r="583" spans="1:7" x14ac:dyDescent="0.25">
      <c r="A583" s="19">
        <v>44287</v>
      </c>
      <c r="B583" s="2">
        <v>150</v>
      </c>
      <c r="C583" s="2"/>
      <c r="D583" s="2"/>
      <c r="E583" s="2">
        <f t="shared" si="15"/>
        <v>73359.51999999999</v>
      </c>
      <c r="F583" t="s">
        <v>148</v>
      </c>
      <c r="G583" t="s">
        <v>59</v>
      </c>
    </row>
    <row r="584" spans="1:7" x14ac:dyDescent="0.25">
      <c r="A584" s="19">
        <v>44288</v>
      </c>
      <c r="B584" s="2">
        <v>1000</v>
      </c>
      <c r="C584" s="2"/>
      <c r="D584" s="7"/>
      <c r="E584" s="2">
        <f t="shared" si="15"/>
        <v>74359.51999999999</v>
      </c>
      <c r="F584" t="s">
        <v>73</v>
      </c>
      <c r="G584" t="s">
        <v>74</v>
      </c>
    </row>
    <row r="585" spans="1:7" x14ac:dyDescent="0.25">
      <c r="A585" s="19">
        <v>44292</v>
      </c>
      <c r="B585" s="2"/>
      <c r="C585" s="2">
        <v>323.74</v>
      </c>
      <c r="D585" s="7"/>
      <c r="E585" s="2">
        <f t="shared" si="15"/>
        <v>74035.779999999984</v>
      </c>
      <c r="F585" t="s">
        <v>65</v>
      </c>
      <c r="G585" t="s">
        <v>29</v>
      </c>
    </row>
    <row r="586" spans="1:7" x14ac:dyDescent="0.25">
      <c r="A586" s="19">
        <v>44292</v>
      </c>
      <c r="B586" s="2">
        <v>169.31</v>
      </c>
      <c r="C586" s="2"/>
      <c r="D586" s="2"/>
      <c r="E586" s="2">
        <f t="shared" si="15"/>
        <v>74205.089999999982</v>
      </c>
      <c r="F586" t="s">
        <v>149</v>
      </c>
      <c r="G586" t="s">
        <v>31</v>
      </c>
    </row>
    <row r="587" spans="1:7" x14ac:dyDescent="0.25">
      <c r="A587" s="19">
        <v>43935</v>
      </c>
      <c r="B587" s="2"/>
      <c r="C587" s="2">
        <v>1058</v>
      </c>
      <c r="D587" s="2"/>
      <c r="E587" s="2">
        <f t="shared" si="15"/>
        <v>73147.089999999982</v>
      </c>
      <c r="F587" t="s">
        <v>151</v>
      </c>
      <c r="G587" t="s">
        <v>150</v>
      </c>
    </row>
    <row r="588" spans="1:7" ht="16.5" customHeight="1" x14ac:dyDescent="0.25">
      <c r="A588" s="19">
        <v>43935</v>
      </c>
      <c r="B588" s="2"/>
      <c r="C588" s="2">
        <v>1058</v>
      </c>
      <c r="D588" s="2"/>
      <c r="E588" s="2">
        <f t="shared" si="15"/>
        <v>72089.089999999982</v>
      </c>
      <c r="F588" t="s">
        <v>152</v>
      </c>
      <c r="G588" t="s">
        <v>150</v>
      </c>
    </row>
    <row r="589" spans="1:7" ht="16.5" customHeight="1" x14ac:dyDescent="0.25">
      <c r="A589" s="19">
        <v>44302</v>
      </c>
      <c r="B589" s="2">
        <v>1000</v>
      </c>
      <c r="C589" s="2"/>
      <c r="D589" s="2"/>
      <c r="E589" s="2">
        <f t="shared" si="15"/>
        <v>73089.089999999982</v>
      </c>
      <c r="F589" t="s">
        <v>73</v>
      </c>
      <c r="G589" t="s">
        <v>74</v>
      </c>
    </row>
    <row r="590" spans="1:7" ht="16.5" customHeight="1" x14ac:dyDescent="0.25">
      <c r="A590" s="19">
        <v>44305</v>
      </c>
      <c r="B590" s="2">
        <v>169.31</v>
      </c>
      <c r="C590" s="2"/>
      <c r="D590" s="2"/>
      <c r="E590" s="2">
        <f t="shared" ref="E590:E748" si="16">+E589+B590-C590</f>
        <v>73258.39999999998</v>
      </c>
      <c r="F590" t="s">
        <v>153</v>
      </c>
      <c r="G590" t="s">
        <v>31</v>
      </c>
    </row>
    <row r="591" spans="1:7" ht="16.5" customHeight="1" x14ac:dyDescent="0.25">
      <c r="A591" s="19">
        <v>44316</v>
      </c>
      <c r="B591" s="2">
        <v>169.31</v>
      </c>
      <c r="C591" s="2"/>
      <c r="D591" s="2"/>
      <c r="E591" s="2">
        <f t="shared" si="16"/>
        <v>73427.709999999977</v>
      </c>
      <c r="F591" t="s">
        <v>154</v>
      </c>
      <c r="G591" t="s">
        <v>31</v>
      </c>
    </row>
    <row r="592" spans="1:7" ht="16.5" customHeight="1" x14ac:dyDescent="0.25">
      <c r="A592" s="19">
        <v>44319</v>
      </c>
      <c r="B592" s="2"/>
      <c r="C592" s="2">
        <v>109.01</v>
      </c>
      <c r="D592" s="2"/>
      <c r="E592" s="2">
        <f t="shared" si="16"/>
        <v>73318.699999999983</v>
      </c>
      <c r="F592" t="s">
        <v>66</v>
      </c>
      <c r="G592" t="s">
        <v>29</v>
      </c>
    </row>
    <row r="593" spans="1:8" ht="16.5" customHeight="1" x14ac:dyDescent="0.25">
      <c r="A593" s="19">
        <v>44319</v>
      </c>
      <c r="B593" s="2">
        <v>150</v>
      </c>
      <c r="C593" s="2"/>
      <c r="D593" s="2"/>
      <c r="E593" s="2">
        <f t="shared" si="16"/>
        <v>73468.699999999983</v>
      </c>
      <c r="F593" t="s">
        <v>148</v>
      </c>
      <c r="G593" t="s">
        <v>59</v>
      </c>
    </row>
    <row r="594" spans="1:8" ht="16.5" customHeight="1" x14ac:dyDescent="0.25">
      <c r="A594" s="19">
        <v>44319</v>
      </c>
      <c r="B594" s="2"/>
      <c r="C594" s="2">
        <v>323.74</v>
      </c>
      <c r="D594" s="2"/>
      <c r="E594" s="2">
        <f t="shared" si="16"/>
        <v>73144.959999999977</v>
      </c>
      <c r="F594" t="s">
        <v>65</v>
      </c>
      <c r="G594" t="s">
        <v>29</v>
      </c>
    </row>
    <row r="595" spans="1:8" ht="16.5" customHeight="1" x14ac:dyDescent="0.25">
      <c r="A595" s="19">
        <v>44333</v>
      </c>
      <c r="B595" s="2">
        <v>169.31</v>
      </c>
      <c r="C595" s="2"/>
      <c r="D595" s="2"/>
      <c r="E595" s="2">
        <f t="shared" si="16"/>
        <v>73314.269999999975</v>
      </c>
      <c r="F595" t="s">
        <v>155</v>
      </c>
      <c r="G595" t="s">
        <v>31</v>
      </c>
    </row>
    <row r="596" spans="1:8" ht="16.5" customHeight="1" x14ac:dyDescent="0.25">
      <c r="A596" s="19">
        <v>44347</v>
      </c>
      <c r="B596" s="2"/>
      <c r="C596" s="2">
        <v>109.01</v>
      </c>
      <c r="D596" s="2"/>
      <c r="E596" s="2">
        <f t="shared" si="16"/>
        <v>73205.25999999998</v>
      </c>
      <c r="F596" t="s">
        <v>66</v>
      </c>
      <c r="G596" t="s">
        <v>29</v>
      </c>
    </row>
    <row r="597" spans="1:8" ht="16.5" customHeight="1" x14ac:dyDescent="0.25">
      <c r="A597" s="19">
        <v>44347</v>
      </c>
      <c r="B597" s="2">
        <v>169.31</v>
      </c>
      <c r="C597" s="2"/>
      <c r="D597" s="2"/>
      <c r="E597" s="2">
        <f t="shared" si="16"/>
        <v>73374.569999999978</v>
      </c>
      <c r="F597" t="s">
        <v>156</v>
      </c>
      <c r="G597" t="s">
        <v>31</v>
      </c>
    </row>
    <row r="598" spans="1:8" ht="16.5" customHeight="1" x14ac:dyDescent="0.25">
      <c r="A598" s="19">
        <v>44348</v>
      </c>
      <c r="B598" s="2">
        <v>150</v>
      </c>
      <c r="C598" s="2"/>
      <c r="D598" s="2"/>
      <c r="E598" s="2">
        <f t="shared" si="16"/>
        <v>73524.569999999978</v>
      </c>
      <c r="F598" s="24" t="s">
        <v>157</v>
      </c>
      <c r="G598" t="s">
        <v>59</v>
      </c>
    </row>
    <row r="599" spans="1:8" ht="16.5" customHeight="1" x14ac:dyDescent="0.25">
      <c r="A599" s="19">
        <v>44350</v>
      </c>
      <c r="B599" s="2"/>
      <c r="C599" s="2">
        <v>323.74</v>
      </c>
      <c r="D599" s="2"/>
      <c r="E599" s="2">
        <f t="shared" si="16"/>
        <v>73200.829999999973</v>
      </c>
      <c r="F599" t="s">
        <v>65</v>
      </c>
      <c r="G599" t="s">
        <v>29</v>
      </c>
    </row>
    <row r="600" spans="1:8" ht="16.5" customHeight="1" x14ac:dyDescent="0.25">
      <c r="A600" s="19">
        <v>44357</v>
      </c>
      <c r="B600" s="2">
        <v>118.75</v>
      </c>
      <c r="C600" s="2"/>
      <c r="D600" s="2"/>
      <c r="E600" s="2">
        <f t="shared" si="16"/>
        <v>73319.579999999973</v>
      </c>
      <c r="F600" t="s">
        <v>158</v>
      </c>
      <c r="G600" t="s">
        <v>31</v>
      </c>
    </row>
    <row r="601" spans="1:8" ht="16.5" customHeight="1" x14ac:dyDescent="0.25">
      <c r="A601" s="19">
        <v>44361</v>
      </c>
      <c r="B601" s="2">
        <v>169.31</v>
      </c>
      <c r="C601" s="2"/>
      <c r="D601" s="2"/>
      <c r="E601" s="2">
        <f t="shared" si="16"/>
        <v>73488.88999999997</v>
      </c>
      <c r="F601" s="24" t="s">
        <v>159</v>
      </c>
      <c r="G601" t="s">
        <v>31</v>
      </c>
    </row>
    <row r="602" spans="1:8" ht="16.5" customHeight="1" x14ac:dyDescent="0.25">
      <c r="A602" s="19">
        <v>44375</v>
      </c>
      <c r="B602" s="2">
        <v>169.31</v>
      </c>
      <c r="C602" s="2"/>
      <c r="D602" s="2"/>
      <c r="E602" s="2">
        <f t="shared" si="16"/>
        <v>73658.199999999968</v>
      </c>
      <c r="F602" t="s">
        <v>160</v>
      </c>
      <c r="G602" t="s">
        <v>31</v>
      </c>
    </row>
    <row r="603" spans="1:8" ht="16.5" customHeight="1" x14ac:dyDescent="0.25">
      <c r="A603" s="19">
        <v>44375</v>
      </c>
      <c r="B603" s="2"/>
      <c r="C603" s="2">
        <v>1364</v>
      </c>
      <c r="D603" s="2"/>
      <c r="E603" s="2">
        <f t="shared" si="16"/>
        <v>72294.199999999968</v>
      </c>
      <c r="F603" t="s">
        <v>161</v>
      </c>
      <c r="G603" t="s">
        <v>42</v>
      </c>
    </row>
    <row r="604" spans="1:8" ht="16.5" customHeight="1" x14ac:dyDescent="0.25">
      <c r="A604" s="19">
        <v>44375</v>
      </c>
      <c r="B604" s="2"/>
      <c r="C604" s="2">
        <v>934</v>
      </c>
      <c r="D604" s="2"/>
      <c r="E604" s="2">
        <f t="shared" si="16"/>
        <v>71360.199999999968</v>
      </c>
      <c r="F604" t="s">
        <v>162</v>
      </c>
      <c r="G604" t="s">
        <v>150</v>
      </c>
      <c r="H604" t="s">
        <v>187</v>
      </c>
    </row>
    <row r="605" spans="1:8" ht="16.5" customHeight="1" x14ac:dyDescent="0.25">
      <c r="A605" s="19">
        <v>44378</v>
      </c>
      <c r="B605" s="2"/>
      <c r="C605" s="2">
        <v>109.01</v>
      </c>
      <c r="D605" s="2"/>
      <c r="E605" s="2">
        <f t="shared" si="16"/>
        <v>71251.189999999973</v>
      </c>
      <c r="F605" t="s">
        <v>66</v>
      </c>
      <c r="G605" t="s">
        <v>29</v>
      </c>
      <c r="H605" s="2">
        <f>+C605/11</f>
        <v>9.91</v>
      </c>
    </row>
    <row r="606" spans="1:8" ht="16.5" customHeight="1" x14ac:dyDescent="0.25">
      <c r="A606" s="19">
        <v>44378</v>
      </c>
      <c r="B606" s="2">
        <v>150</v>
      </c>
      <c r="C606" s="2"/>
      <c r="D606" s="2"/>
      <c r="E606" s="2">
        <f t="shared" si="16"/>
        <v>71401.189999999973</v>
      </c>
      <c r="F606" t="s">
        <v>163</v>
      </c>
      <c r="G606" t="s">
        <v>59</v>
      </c>
      <c r="H606" s="2">
        <f t="shared" ref="H606:H669" si="17">+C606/11</f>
        <v>0</v>
      </c>
    </row>
    <row r="607" spans="1:8" ht="16.5" customHeight="1" x14ac:dyDescent="0.25">
      <c r="A607" s="19">
        <v>44382</v>
      </c>
      <c r="B607" s="2"/>
      <c r="C607" s="2">
        <v>323.74</v>
      </c>
      <c r="D607" s="2"/>
      <c r="E607" s="2">
        <f t="shared" si="16"/>
        <v>71077.449999999968</v>
      </c>
      <c r="F607" t="s">
        <v>65</v>
      </c>
      <c r="G607" t="s">
        <v>29</v>
      </c>
      <c r="H607" s="2">
        <f t="shared" si="17"/>
        <v>29.430909090909093</v>
      </c>
    </row>
    <row r="608" spans="1:8" ht="16.5" customHeight="1" x14ac:dyDescent="0.25">
      <c r="A608" s="19">
        <v>44389</v>
      </c>
      <c r="B608" s="2">
        <v>178.22</v>
      </c>
      <c r="C608" s="2"/>
      <c r="D608" s="2"/>
      <c r="E608" s="2">
        <f t="shared" si="16"/>
        <v>71255.669999999969</v>
      </c>
      <c r="F608" t="s">
        <v>164</v>
      </c>
      <c r="G608" t="s">
        <v>31</v>
      </c>
      <c r="H608" s="2">
        <f t="shared" si="17"/>
        <v>0</v>
      </c>
    </row>
    <row r="609" spans="1:9" ht="16.5" customHeight="1" x14ac:dyDescent="0.25">
      <c r="A609" s="19">
        <v>44393</v>
      </c>
      <c r="B609" s="2"/>
      <c r="C609" s="2">
        <v>4526</v>
      </c>
      <c r="D609" s="2"/>
      <c r="E609" s="2">
        <f t="shared" si="16"/>
        <v>66729.669999999969</v>
      </c>
      <c r="F609" t="s">
        <v>165</v>
      </c>
      <c r="G609" t="s">
        <v>150</v>
      </c>
      <c r="H609" s="2">
        <f t="shared" si="17"/>
        <v>411.45454545454544</v>
      </c>
    </row>
    <row r="610" spans="1:9" ht="16.5" customHeight="1" x14ac:dyDescent="0.25">
      <c r="A610" s="19">
        <v>44398</v>
      </c>
      <c r="B610" s="2">
        <v>356.25</v>
      </c>
      <c r="C610" s="2"/>
      <c r="D610" s="2"/>
      <c r="E610" s="2">
        <f t="shared" si="16"/>
        <v>67085.919999999969</v>
      </c>
      <c r="F610" t="s">
        <v>166</v>
      </c>
      <c r="G610" t="s">
        <v>31</v>
      </c>
      <c r="H610" s="2">
        <f t="shared" si="17"/>
        <v>0</v>
      </c>
    </row>
    <row r="611" spans="1:9" ht="16.5" customHeight="1" x14ac:dyDescent="0.25">
      <c r="A611" s="19">
        <v>44403</v>
      </c>
      <c r="B611" s="2">
        <v>178.22</v>
      </c>
      <c r="C611" s="2"/>
      <c r="D611" s="2"/>
      <c r="E611" s="2">
        <f t="shared" si="16"/>
        <v>67264.13999999997</v>
      </c>
      <c r="F611" s="24" t="s">
        <v>167</v>
      </c>
      <c r="G611" t="s">
        <v>31</v>
      </c>
      <c r="H611" s="2">
        <f t="shared" si="17"/>
        <v>0</v>
      </c>
    </row>
    <row r="612" spans="1:9" ht="16.5" customHeight="1" x14ac:dyDescent="0.25">
      <c r="A612" s="19">
        <v>44404</v>
      </c>
      <c r="B612" s="2">
        <v>482.13</v>
      </c>
      <c r="C612" s="2"/>
      <c r="D612" s="2"/>
      <c r="E612" s="2">
        <f t="shared" si="16"/>
        <v>67746.269999999975</v>
      </c>
      <c r="F612" t="s">
        <v>168</v>
      </c>
      <c r="G612" t="s">
        <v>31</v>
      </c>
      <c r="H612" s="2">
        <f t="shared" si="17"/>
        <v>0</v>
      </c>
      <c r="I612" s="2">
        <f>SUM(H605:H612)-H609</f>
        <v>39.340909090909065</v>
      </c>
    </row>
    <row r="613" spans="1:9" ht="16.5" customHeight="1" x14ac:dyDescent="0.25">
      <c r="A613" s="19">
        <v>44410</v>
      </c>
      <c r="B613" s="2"/>
      <c r="C613" s="2">
        <v>109.01</v>
      </c>
      <c r="D613" s="2"/>
      <c r="E613" s="2">
        <f t="shared" si="16"/>
        <v>67637.25999999998</v>
      </c>
      <c r="F613" t="s">
        <v>66</v>
      </c>
      <c r="G613" t="s">
        <v>29</v>
      </c>
      <c r="H613" s="2">
        <f t="shared" si="17"/>
        <v>9.91</v>
      </c>
    </row>
    <row r="614" spans="1:9" ht="16.5" customHeight="1" x14ac:dyDescent="0.25">
      <c r="A614" s="19">
        <v>44410</v>
      </c>
      <c r="B614" s="2">
        <v>150</v>
      </c>
      <c r="C614" s="2">
        <v>0</v>
      </c>
      <c r="D614" s="2"/>
      <c r="E614" s="2">
        <f t="shared" si="16"/>
        <v>67787.25999999998</v>
      </c>
      <c r="F614" t="s">
        <v>163</v>
      </c>
      <c r="G614" t="s">
        <v>59</v>
      </c>
      <c r="H614" s="2">
        <f t="shared" si="17"/>
        <v>0</v>
      </c>
    </row>
    <row r="615" spans="1:9" ht="16.5" customHeight="1" x14ac:dyDescent="0.25">
      <c r="A615" s="19">
        <v>44411</v>
      </c>
      <c r="B615" s="2">
        <v>0</v>
      </c>
      <c r="C615" s="2">
        <v>323.74</v>
      </c>
      <c r="D615" s="2"/>
      <c r="E615" s="2">
        <f t="shared" si="16"/>
        <v>67463.519999999975</v>
      </c>
      <c r="F615" s="24" t="s">
        <v>169</v>
      </c>
      <c r="G615" t="s">
        <v>29</v>
      </c>
      <c r="H615" s="2">
        <f t="shared" si="17"/>
        <v>29.430909090909093</v>
      </c>
    </row>
    <row r="616" spans="1:9" ht="16.5" customHeight="1" x14ac:dyDescent="0.25">
      <c r="A616" s="19">
        <v>44417</v>
      </c>
      <c r="B616" s="2">
        <v>185.49</v>
      </c>
      <c r="C616" s="2">
        <v>0</v>
      </c>
      <c r="D616" s="2"/>
      <c r="E616" s="2">
        <f t="shared" si="16"/>
        <v>67649.00999999998</v>
      </c>
      <c r="F616" t="s">
        <v>170</v>
      </c>
      <c r="G616" t="s">
        <v>31</v>
      </c>
      <c r="H616" s="2">
        <f t="shared" si="17"/>
        <v>0</v>
      </c>
    </row>
    <row r="617" spans="1:9" ht="16.5" customHeight="1" x14ac:dyDescent="0.25">
      <c r="A617" s="19">
        <v>44431</v>
      </c>
      <c r="B617" s="2">
        <v>272.77999999999997</v>
      </c>
      <c r="C617" s="2">
        <v>0</v>
      </c>
      <c r="D617" s="2"/>
      <c r="E617" s="2">
        <f t="shared" si="16"/>
        <v>67921.789999999979</v>
      </c>
      <c r="F617" t="s">
        <v>171</v>
      </c>
      <c r="G617" t="s">
        <v>31</v>
      </c>
      <c r="H617" s="2">
        <f t="shared" si="17"/>
        <v>0</v>
      </c>
    </row>
    <row r="618" spans="1:9" ht="16.5" customHeight="1" x14ac:dyDescent="0.25">
      <c r="A618" s="19"/>
      <c r="B618" s="2">
        <v>1500</v>
      </c>
      <c r="C618" s="2">
        <v>0</v>
      </c>
      <c r="D618" s="2"/>
      <c r="E618" s="2">
        <f t="shared" si="16"/>
        <v>69421.789999999979</v>
      </c>
      <c r="F618" t="s">
        <v>172</v>
      </c>
      <c r="G618" t="s">
        <v>31</v>
      </c>
      <c r="H618" s="2">
        <f t="shared" si="17"/>
        <v>0</v>
      </c>
    </row>
    <row r="619" spans="1:9" ht="16.5" customHeight="1" x14ac:dyDescent="0.25">
      <c r="A619" s="19">
        <v>44439</v>
      </c>
      <c r="B619" s="2">
        <v>0</v>
      </c>
      <c r="C619" s="2">
        <v>109.01</v>
      </c>
      <c r="D619" s="2"/>
      <c r="E619" s="2">
        <f t="shared" si="16"/>
        <v>69312.779999999984</v>
      </c>
      <c r="F619" t="s">
        <v>66</v>
      </c>
      <c r="G619" t="s">
        <v>29</v>
      </c>
      <c r="H619" s="2">
        <f t="shared" si="17"/>
        <v>9.91</v>
      </c>
      <c r="I619" s="2">
        <f>SUM(H613:H619)</f>
        <v>49.25090909090909</v>
      </c>
    </row>
    <row r="620" spans="1:9" ht="16.5" customHeight="1" x14ac:dyDescent="0.25">
      <c r="A620" s="19">
        <v>44440</v>
      </c>
      <c r="B620" s="2">
        <v>150</v>
      </c>
      <c r="C620" s="2"/>
      <c r="D620" s="2"/>
      <c r="E620" s="2">
        <f t="shared" si="16"/>
        <v>69462.779999999984</v>
      </c>
      <c r="F620" t="s">
        <v>163</v>
      </c>
      <c r="G620" t="s">
        <v>59</v>
      </c>
      <c r="H620" s="2">
        <f t="shared" si="17"/>
        <v>0</v>
      </c>
    </row>
    <row r="621" spans="1:9" ht="16.5" customHeight="1" x14ac:dyDescent="0.25">
      <c r="A621" s="19">
        <v>44442</v>
      </c>
      <c r="B621" s="2">
        <v>0</v>
      </c>
      <c r="C621" s="2">
        <v>323.74</v>
      </c>
      <c r="D621" s="2"/>
      <c r="E621" s="2">
        <f t="shared" si="16"/>
        <v>69139.039999999979</v>
      </c>
      <c r="F621" s="24" t="s">
        <v>169</v>
      </c>
      <c r="G621" t="s">
        <v>29</v>
      </c>
      <c r="H621" s="2">
        <f t="shared" si="17"/>
        <v>29.430909090909093</v>
      </c>
    </row>
    <row r="622" spans="1:9" ht="16.5" customHeight="1" x14ac:dyDescent="0.25">
      <c r="A622" s="19">
        <v>44445</v>
      </c>
      <c r="B622" s="2">
        <v>0</v>
      </c>
      <c r="C622" s="2">
        <v>3750</v>
      </c>
      <c r="D622" s="2"/>
      <c r="E622" s="2">
        <f t="shared" si="16"/>
        <v>65389.039999999979</v>
      </c>
      <c r="F622" t="s">
        <v>100</v>
      </c>
      <c r="G622" t="s">
        <v>150</v>
      </c>
      <c r="H622" s="2">
        <f t="shared" si="17"/>
        <v>340.90909090909093</v>
      </c>
    </row>
    <row r="623" spans="1:9" ht="16.5" customHeight="1" x14ac:dyDescent="0.25">
      <c r="A623" s="19">
        <v>44445</v>
      </c>
      <c r="B623" s="2">
        <v>363.71</v>
      </c>
      <c r="C623" s="2">
        <v>0</v>
      </c>
      <c r="D623" s="2"/>
      <c r="E623" s="2">
        <f t="shared" si="16"/>
        <v>65752.749999999985</v>
      </c>
      <c r="F623" s="24" t="s">
        <v>173</v>
      </c>
      <c r="G623" t="s">
        <v>31</v>
      </c>
      <c r="H623" s="2">
        <f t="shared" si="17"/>
        <v>0</v>
      </c>
    </row>
    <row r="624" spans="1:9" ht="16.5" customHeight="1" x14ac:dyDescent="0.25">
      <c r="A624" s="19">
        <v>44452</v>
      </c>
      <c r="B624" s="2">
        <v>47.5</v>
      </c>
      <c r="C624" s="2">
        <v>0</v>
      </c>
      <c r="D624" s="2"/>
      <c r="E624" s="2">
        <f t="shared" si="16"/>
        <v>65800.249999999985</v>
      </c>
      <c r="F624" t="s">
        <v>174</v>
      </c>
      <c r="G624" t="s">
        <v>31</v>
      </c>
      <c r="H624" s="2">
        <f t="shared" si="17"/>
        <v>0</v>
      </c>
    </row>
    <row r="625" spans="1:9" ht="16.5" customHeight="1" x14ac:dyDescent="0.25">
      <c r="A625" s="19">
        <v>44459</v>
      </c>
      <c r="B625" s="2">
        <v>363.71</v>
      </c>
      <c r="C625" s="2">
        <v>0</v>
      </c>
      <c r="D625" s="2"/>
      <c r="E625" s="2">
        <f t="shared" si="16"/>
        <v>66163.959999999992</v>
      </c>
      <c r="F625" s="24" t="s">
        <v>175</v>
      </c>
      <c r="G625" t="s">
        <v>31</v>
      </c>
      <c r="H625" s="2">
        <f t="shared" si="17"/>
        <v>0</v>
      </c>
    </row>
    <row r="626" spans="1:9" ht="16.5" customHeight="1" x14ac:dyDescent="0.25">
      <c r="A626" s="19">
        <v>44463</v>
      </c>
      <c r="B626" s="2">
        <v>225</v>
      </c>
      <c r="C626" s="2">
        <v>0</v>
      </c>
      <c r="D626" s="2"/>
      <c r="E626" s="2">
        <f t="shared" si="16"/>
        <v>66388.959999999992</v>
      </c>
      <c r="F626" t="s">
        <v>176</v>
      </c>
      <c r="G626" t="s">
        <v>59</v>
      </c>
      <c r="H626" s="2">
        <f t="shared" si="17"/>
        <v>0</v>
      </c>
    </row>
    <row r="627" spans="1:9" ht="16.5" customHeight="1" x14ac:dyDescent="0.25">
      <c r="A627" s="19">
        <v>44468</v>
      </c>
      <c r="B627" s="2">
        <v>1800</v>
      </c>
      <c r="C627" s="2">
        <v>0</v>
      </c>
      <c r="D627" s="2"/>
      <c r="E627" s="2">
        <f t="shared" si="16"/>
        <v>68188.959999999992</v>
      </c>
      <c r="F627" s="24" t="s">
        <v>177</v>
      </c>
      <c r="G627" t="s">
        <v>31</v>
      </c>
      <c r="H627" s="2">
        <f t="shared" si="17"/>
        <v>0</v>
      </c>
      <c r="I627" s="2">
        <f>+H621/11</f>
        <v>2.675537190082645</v>
      </c>
    </row>
    <row r="628" spans="1:9" ht="16.5" customHeight="1" x14ac:dyDescent="0.25">
      <c r="A628" s="19">
        <v>44470</v>
      </c>
      <c r="B628" s="2">
        <v>0</v>
      </c>
      <c r="C628" s="2">
        <v>109.01</v>
      </c>
      <c r="D628" s="2"/>
      <c r="E628" s="2">
        <f t="shared" si="16"/>
        <v>68079.95</v>
      </c>
      <c r="F628" t="s">
        <v>66</v>
      </c>
      <c r="G628" t="s">
        <v>29</v>
      </c>
      <c r="H628" s="2">
        <f t="shared" si="17"/>
        <v>9.91</v>
      </c>
    </row>
    <row r="629" spans="1:9" ht="16.5" customHeight="1" x14ac:dyDescent="0.25">
      <c r="A629" s="19">
        <v>44470</v>
      </c>
      <c r="B629" s="2">
        <v>150</v>
      </c>
      <c r="C629" s="2">
        <v>0</v>
      </c>
      <c r="D629" s="2"/>
      <c r="E629" s="2">
        <f t="shared" si="16"/>
        <v>68229.95</v>
      </c>
      <c r="F629" t="s">
        <v>163</v>
      </c>
      <c r="G629" t="s">
        <v>59</v>
      </c>
      <c r="H629" s="2">
        <f t="shared" si="17"/>
        <v>0</v>
      </c>
    </row>
    <row r="630" spans="1:9" x14ac:dyDescent="0.25">
      <c r="A630" s="19">
        <v>44470</v>
      </c>
      <c r="B630" s="2">
        <v>407.5</v>
      </c>
      <c r="C630" s="2">
        <v>0</v>
      </c>
      <c r="D630" s="2"/>
      <c r="E630" s="2">
        <f t="shared" si="16"/>
        <v>68637.45</v>
      </c>
      <c r="F630" t="s">
        <v>178</v>
      </c>
      <c r="G630" t="s">
        <v>59</v>
      </c>
      <c r="H630" s="2">
        <f t="shared" si="17"/>
        <v>0</v>
      </c>
    </row>
    <row r="631" spans="1:9" x14ac:dyDescent="0.25">
      <c r="A631" s="19">
        <v>44836</v>
      </c>
      <c r="B631" s="2">
        <v>500</v>
      </c>
      <c r="C631" s="2">
        <v>0</v>
      </c>
      <c r="D631" s="2"/>
      <c r="E631" s="2">
        <f t="shared" si="16"/>
        <v>69137.45</v>
      </c>
      <c r="F631" t="s">
        <v>73</v>
      </c>
      <c r="G631" t="s">
        <v>74</v>
      </c>
      <c r="H631" s="2">
        <f t="shared" si="17"/>
        <v>0</v>
      </c>
    </row>
    <row r="632" spans="1:9" x14ac:dyDescent="0.25">
      <c r="A632" s="19">
        <v>44473</v>
      </c>
      <c r="B632" s="2">
        <v>363.71</v>
      </c>
      <c r="C632" s="2">
        <v>0</v>
      </c>
      <c r="D632" s="2"/>
      <c r="E632" s="2">
        <f t="shared" si="16"/>
        <v>69501.16</v>
      </c>
      <c r="F632" s="24" t="s">
        <v>175</v>
      </c>
      <c r="G632" t="s">
        <v>31</v>
      </c>
      <c r="H632" s="2">
        <f t="shared" si="17"/>
        <v>0</v>
      </c>
    </row>
    <row r="633" spans="1:9" x14ac:dyDescent="0.25">
      <c r="A633" s="19">
        <v>44474</v>
      </c>
      <c r="B633" s="2">
        <v>0</v>
      </c>
      <c r="C633" s="2">
        <v>323.74</v>
      </c>
      <c r="D633" s="2"/>
      <c r="E633" s="2">
        <f t="shared" si="16"/>
        <v>69177.42</v>
      </c>
      <c r="F633" s="24" t="s">
        <v>184</v>
      </c>
      <c r="G633" t="s">
        <v>29</v>
      </c>
      <c r="H633" s="2">
        <f t="shared" si="17"/>
        <v>29.430909090909093</v>
      </c>
    </row>
    <row r="634" spans="1:9" x14ac:dyDescent="0.25">
      <c r="A634" s="19">
        <v>44484</v>
      </c>
      <c r="B634" s="2">
        <v>900</v>
      </c>
      <c r="C634" s="2">
        <v>0</v>
      </c>
      <c r="D634" s="2"/>
      <c r="E634" s="2">
        <f t="shared" si="16"/>
        <v>70077.42</v>
      </c>
      <c r="F634" t="s">
        <v>73</v>
      </c>
      <c r="G634" t="s">
        <v>74</v>
      </c>
      <c r="H634" s="2">
        <f t="shared" si="17"/>
        <v>0</v>
      </c>
    </row>
    <row r="635" spans="1:9" x14ac:dyDescent="0.25">
      <c r="A635" s="19">
        <v>44487</v>
      </c>
      <c r="B635" s="2">
        <v>363.71</v>
      </c>
      <c r="C635" s="2">
        <v>0</v>
      </c>
      <c r="D635" s="2"/>
      <c r="E635" s="2">
        <f t="shared" si="16"/>
        <v>70441.13</v>
      </c>
      <c r="F635" s="24" t="s">
        <v>175</v>
      </c>
      <c r="G635" t="s">
        <v>31</v>
      </c>
      <c r="H635" s="2">
        <f t="shared" si="17"/>
        <v>0</v>
      </c>
    </row>
    <row r="636" spans="1:9" x14ac:dyDescent="0.25">
      <c r="A636" s="19">
        <v>44490</v>
      </c>
      <c r="B636" s="2">
        <v>1125</v>
      </c>
      <c r="C636" s="2">
        <v>0</v>
      </c>
      <c r="D636" s="2"/>
      <c r="E636" s="2">
        <f t="shared" si="16"/>
        <v>71566.13</v>
      </c>
      <c r="F636" t="s">
        <v>186</v>
      </c>
      <c r="G636" t="s">
        <v>31</v>
      </c>
      <c r="H636" s="2">
        <f t="shared" si="17"/>
        <v>0</v>
      </c>
    </row>
    <row r="637" spans="1:9" x14ac:dyDescent="0.25">
      <c r="A637" s="19">
        <v>44498</v>
      </c>
      <c r="B637" s="2">
        <v>363.71</v>
      </c>
      <c r="C637" s="2">
        <v>0</v>
      </c>
      <c r="D637" s="2"/>
      <c r="E637" s="2">
        <f t="shared" si="16"/>
        <v>71929.840000000011</v>
      </c>
      <c r="F637" s="24" t="s">
        <v>175</v>
      </c>
      <c r="G637" t="s">
        <v>31</v>
      </c>
      <c r="H637" s="2">
        <f t="shared" si="17"/>
        <v>0</v>
      </c>
    </row>
    <row r="638" spans="1:9" x14ac:dyDescent="0.25">
      <c r="A638" s="19">
        <v>44498</v>
      </c>
      <c r="B638" s="2">
        <v>900</v>
      </c>
      <c r="C638" s="2">
        <v>0</v>
      </c>
      <c r="D638" s="2"/>
      <c r="E638" s="2">
        <f t="shared" si="16"/>
        <v>72829.840000000011</v>
      </c>
      <c r="F638" t="s">
        <v>73</v>
      </c>
      <c r="G638" t="s">
        <v>74</v>
      </c>
      <c r="H638" s="2">
        <f t="shared" si="17"/>
        <v>0</v>
      </c>
      <c r="I638" s="2">
        <f>SUM(H628:H637)</f>
        <v>39.340909090909093</v>
      </c>
    </row>
    <row r="639" spans="1:9" x14ac:dyDescent="0.25">
      <c r="A639" s="19">
        <v>44501</v>
      </c>
      <c r="B639" s="2">
        <v>150</v>
      </c>
      <c r="C639" s="2">
        <v>0</v>
      </c>
      <c r="D639" s="2"/>
      <c r="E639" s="2">
        <f t="shared" si="16"/>
        <v>72979.840000000011</v>
      </c>
      <c r="F639" t="s">
        <v>163</v>
      </c>
      <c r="G639" t="s">
        <v>59</v>
      </c>
      <c r="H639" s="2">
        <f t="shared" si="17"/>
        <v>0</v>
      </c>
    </row>
    <row r="640" spans="1:9" x14ac:dyDescent="0.25">
      <c r="A640" s="19">
        <v>44501</v>
      </c>
      <c r="B640" s="2">
        <v>0</v>
      </c>
      <c r="C640" s="2">
        <v>109.01</v>
      </c>
      <c r="D640" s="2"/>
      <c r="E640" s="2">
        <f t="shared" si="16"/>
        <v>72870.830000000016</v>
      </c>
      <c r="F640" t="s">
        <v>66</v>
      </c>
      <c r="G640" t="s">
        <v>29</v>
      </c>
      <c r="H640" s="2">
        <f t="shared" si="17"/>
        <v>9.91</v>
      </c>
    </row>
    <row r="641" spans="1:9" x14ac:dyDescent="0.25">
      <c r="A641" s="19">
        <v>44503</v>
      </c>
      <c r="B641" s="2">
        <v>0</v>
      </c>
      <c r="C641" s="2">
        <v>323.74</v>
      </c>
      <c r="D641" s="2"/>
      <c r="E641" s="2">
        <f>+E640+B641-C641</f>
        <v>72547.090000000011</v>
      </c>
      <c r="F641" t="s">
        <v>65</v>
      </c>
      <c r="G641" t="s">
        <v>29</v>
      </c>
      <c r="H641" s="2">
        <f t="shared" si="17"/>
        <v>29.430909090909093</v>
      </c>
    </row>
    <row r="642" spans="1:9" x14ac:dyDescent="0.25">
      <c r="A642" s="19">
        <v>44512</v>
      </c>
      <c r="B642" s="2">
        <v>900</v>
      </c>
      <c r="C642" s="2">
        <v>0</v>
      </c>
      <c r="D642" s="2"/>
      <c r="E642" s="2">
        <f t="shared" si="16"/>
        <v>73447.090000000011</v>
      </c>
      <c r="F642" t="s">
        <v>73</v>
      </c>
      <c r="G642" t="s">
        <v>74</v>
      </c>
      <c r="H642" s="2">
        <f t="shared" si="17"/>
        <v>0</v>
      </c>
    </row>
    <row r="643" spans="1:9" x14ac:dyDescent="0.25">
      <c r="A643" s="19">
        <v>44515</v>
      </c>
      <c r="B643" s="2">
        <v>363.71</v>
      </c>
      <c r="C643" s="2">
        <v>0</v>
      </c>
      <c r="D643" s="2"/>
      <c r="E643" s="2">
        <f t="shared" si="16"/>
        <v>73810.800000000017</v>
      </c>
      <c r="F643" s="24" t="s">
        <v>175</v>
      </c>
      <c r="G643" t="s">
        <v>31</v>
      </c>
      <c r="H643" s="2">
        <f t="shared" si="17"/>
        <v>0</v>
      </c>
    </row>
    <row r="644" spans="1:9" x14ac:dyDescent="0.25">
      <c r="A644" s="19">
        <v>44523</v>
      </c>
      <c r="B644" s="2">
        <v>2175</v>
      </c>
      <c r="C644" s="2">
        <v>0</v>
      </c>
      <c r="D644" s="2"/>
      <c r="E644" s="2">
        <f t="shared" si="16"/>
        <v>75985.800000000017</v>
      </c>
      <c r="F644" t="s">
        <v>186</v>
      </c>
      <c r="G644" t="s">
        <v>31</v>
      </c>
      <c r="H644" s="2">
        <f t="shared" si="17"/>
        <v>0</v>
      </c>
    </row>
    <row r="645" spans="1:9" x14ac:dyDescent="0.25">
      <c r="A645" s="19">
        <v>44526</v>
      </c>
      <c r="B645" s="2">
        <v>900</v>
      </c>
      <c r="C645" s="2">
        <v>0</v>
      </c>
      <c r="D645" s="2"/>
      <c r="E645" s="2">
        <f t="shared" si="16"/>
        <v>76885.800000000017</v>
      </c>
      <c r="F645" t="s">
        <v>73</v>
      </c>
      <c r="G645" t="s">
        <v>74</v>
      </c>
      <c r="H645" s="2">
        <f t="shared" si="17"/>
        <v>0</v>
      </c>
    </row>
    <row r="646" spans="1:9" x14ac:dyDescent="0.25">
      <c r="A646" s="19">
        <v>44529</v>
      </c>
      <c r="B646" s="2">
        <v>363.71</v>
      </c>
      <c r="C646" s="2">
        <v>0</v>
      </c>
      <c r="D646" s="2"/>
      <c r="E646" s="2">
        <f t="shared" si="16"/>
        <v>77249.510000000024</v>
      </c>
      <c r="F646" s="24" t="s">
        <v>175</v>
      </c>
      <c r="G646" t="s">
        <v>31</v>
      </c>
      <c r="H646" s="2">
        <f t="shared" si="17"/>
        <v>0</v>
      </c>
      <c r="I646" s="2">
        <f>SUM(H639:H646)</f>
        <v>39.340909090909093</v>
      </c>
    </row>
    <row r="647" spans="1:9" x14ac:dyDescent="0.25">
      <c r="A647" s="19">
        <v>44531</v>
      </c>
      <c r="B647" s="2">
        <v>150</v>
      </c>
      <c r="C647" s="2">
        <v>0</v>
      </c>
      <c r="D647" s="2"/>
      <c r="E647" s="2">
        <f t="shared" si="16"/>
        <v>77399.510000000024</v>
      </c>
      <c r="F647" t="s">
        <v>179</v>
      </c>
      <c r="G647" t="s">
        <v>59</v>
      </c>
      <c r="H647" s="2">
        <f t="shared" si="17"/>
        <v>0</v>
      </c>
    </row>
    <row r="648" spans="1:9" x14ac:dyDescent="0.25">
      <c r="A648" s="19">
        <v>44531</v>
      </c>
      <c r="B648" s="2">
        <v>0</v>
      </c>
      <c r="C648" s="2">
        <v>109.01</v>
      </c>
      <c r="D648" s="2"/>
      <c r="E648" s="2">
        <f t="shared" si="16"/>
        <v>77290.500000000029</v>
      </c>
      <c r="F648" t="s">
        <v>66</v>
      </c>
      <c r="G648" t="s">
        <v>29</v>
      </c>
      <c r="H648" s="2">
        <f t="shared" si="17"/>
        <v>9.91</v>
      </c>
    </row>
    <row r="649" spans="1:9" x14ac:dyDescent="0.25">
      <c r="A649" s="19">
        <v>44533</v>
      </c>
      <c r="B649" s="2">
        <v>0</v>
      </c>
      <c r="C649" s="2">
        <v>323.74</v>
      </c>
      <c r="D649" s="2"/>
      <c r="E649" s="2">
        <f t="shared" si="16"/>
        <v>76966.760000000024</v>
      </c>
      <c r="F649" t="s">
        <v>65</v>
      </c>
      <c r="G649" t="s">
        <v>29</v>
      </c>
      <c r="H649" s="2">
        <f t="shared" si="17"/>
        <v>29.430909090909093</v>
      </c>
    </row>
    <row r="650" spans="1:9" x14ac:dyDescent="0.25">
      <c r="A650" s="19">
        <v>44539</v>
      </c>
      <c r="B650" s="2">
        <v>135</v>
      </c>
      <c r="C650" s="2">
        <v>0</v>
      </c>
      <c r="D650" s="2"/>
      <c r="E650" s="2">
        <f t="shared" si="16"/>
        <v>77101.760000000024</v>
      </c>
      <c r="F650" t="s">
        <v>163</v>
      </c>
      <c r="G650" t="s">
        <v>59</v>
      </c>
      <c r="H650" s="2">
        <f t="shared" si="17"/>
        <v>0</v>
      </c>
    </row>
    <row r="651" spans="1:9" x14ac:dyDescent="0.25">
      <c r="A651" s="19">
        <v>44540</v>
      </c>
      <c r="B651" s="2">
        <v>900</v>
      </c>
      <c r="C651" s="2">
        <v>0</v>
      </c>
      <c r="D651" s="2"/>
      <c r="E651" s="2">
        <f t="shared" si="16"/>
        <v>78001.760000000024</v>
      </c>
      <c r="F651" t="s">
        <v>73</v>
      </c>
      <c r="G651" t="s">
        <v>74</v>
      </c>
      <c r="H651" s="2">
        <f t="shared" si="17"/>
        <v>0</v>
      </c>
    </row>
    <row r="652" spans="1:9" x14ac:dyDescent="0.25">
      <c r="A652" s="19">
        <v>44543</v>
      </c>
      <c r="B652" s="2">
        <v>363.71</v>
      </c>
      <c r="C652" s="2">
        <v>0</v>
      </c>
      <c r="D652" s="2"/>
      <c r="E652" s="2">
        <f t="shared" si="16"/>
        <v>78365.47000000003</v>
      </c>
      <c r="F652" s="24" t="s">
        <v>175</v>
      </c>
      <c r="G652" t="s">
        <v>31</v>
      </c>
      <c r="H652" s="2">
        <f t="shared" si="17"/>
        <v>0</v>
      </c>
    </row>
    <row r="653" spans="1:9" x14ac:dyDescent="0.25">
      <c r="A653" s="19">
        <v>44550</v>
      </c>
      <c r="B653" s="2">
        <v>1125</v>
      </c>
      <c r="C653" s="2">
        <v>0</v>
      </c>
      <c r="D653" s="2"/>
      <c r="E653" s="2">
        <f t="shared" si="16"/>
        <v>79490.47000000003</v>
      </c>
      <c r="F653" t="s">
        <v>186</v>
      </c>
      <c r="G653" t="s">
        <v>31</v>
      </c>
      <c r="H653" s="2">
        <f t="shared" si="17"/>
        <v>0</v>
      </c>
    </row>
    <row r="654" spans="1:9" x14ac:dyDescent="0.25">
      <c r="A654" s="19">
        <v>44554</v>
      </c>
      <c r="B654" s="2">
        <v>900</v>
      </c>
      <c r="C654" s="2">
        <v>0</v>
      </c>
      <c r="D654" s="2"/>
      <c r="E654" s="2">
        <f t="shared" si="16"/>
        <v>80390.47000000003</v>
      </c>
      <c r="F654" t="s">
        <v>73</v>
      </c>
      <c r="G654" t="s">
        <v>74</v>
      </c>
      <c r="H654" s="2">
        <f t="shared" si="17"/>
        <v>0</v>
      </c>
    </row>
    <row r="655" spans="1:9" x14ac:dyDescent="0.25">
      <c r="A655" s="19">
        <v>44559</v>
      </c>
      <c r="B655" s="2">
        <v>363.71</v>
      </c>
      <c r="C655" s="2">
        <v>0</v>
      </c>
      <c r="D655" s="2"/>
      <c r="E655" s="2">
        <f t="shared" si="16"/>
        <v>80754.180000000037</v>
      </c>
      <c r="F655" s="24" t="s">
        <v>175</v>
      </c>
      <c r="G655" t="s">
        <v>31</v>
      </c>
      <c r="H655" s="2">
        <f t="shared" si="17"/>
        <v>0</v>
      </c>
    </row>
    <row r="656" spans="1:9" x14ac:dyDescent="0.25">
      <c r="A656" s="19">
        <v>44560</v>
      </c>
      <c r="B656" s="2">
        <v>0</v>
      </c>
      <c r="C656" s="2">
        <v>440</v>
      </c>
      <c r="D656" s="2"/>
      <c r="E656" s="2">
        <f t="shared" si="16"/>
        <v>80314.180000000037</v>
      </c>
      <c r="F656" t="s">
        <v>180</v>
      </c>
      <c r="H656" s="2">
        <f t="shared" si="17"/>
        <v>40</v>
      </c>
    </row>
    <row r="657" spans="1:9" x14ac:dyDescent="0.25">
      <c r="A657" s="19">
        <v>44560</v>
      </c>
      <c r="B657" s="2">
        <v>0</v>
      </c>
      <c r="C657" s="2">
        <v>1210</v>
      </c>
      <c r="D657" s="2"/>
      <c r="E657" s="2">
        <f t="shared" si="16"/>
        <v>79104.180000000037</v>
      </c>
      <c r="F657" t="s">
        <v>181</v>
      </c>
      <c r="H657" s="2">
        <f t="shared" si="17"/>
        <v>110</v>
      </c>
    </row>
    <row r="658" spans="1:9" x14ac:dyDescent="0.25">
      <c r="A658" s="19">
        <v>44561</v>
      </c>
      <c r="B658" s="2">
        <v>0</v>
      </c>
      <c r="C658" s="2">
        <v>109.01</v>
      </c>
      <c r="D658" s="2"/>
      <c r="E658" s="2">
        <f t="shared" si="16"/>
        <v>78995.170000000042</v>
      </c>
      <c r="F658" t="s">
        <v>66</v>
      </c>
      <c r="G658" t="s">
        <v>29</v>
      </c>
      <c r="H658" s="2">
        <f t="shared" si="17"/>
        <v>9.91</v>
      </c>
      <c r="I658" s="2">
        <f>SUM(H648:H655)</f>
        <v>39.340909090909093</v>
      </c>
    </row>
    <row r="659" spans="1:9" x14ac:dyDescent="0.25">
      <c r="A659" s="19">
        <v>44565</v>
      </c>
      <c r="B659" s="2">
        <v>217.5</v>
      </c>
      <c r="C659" s="2">
        <v>0</v>
      </c>
      <c r="D659" s="2"/>
      <c r="E659" s="2">
        <f t="shared" si="16"/>
        <v>79212.670000000042</v>
      </c>
      <c r="F659" t="s">
        <v>163</v>
      </c>
      <c r="G659" t="s">
        <v>59</v>
      </c>
      <c r="H659" s="2">
        <f t="shared" si="17"/>
        <v>0</v>
      </c>
    </row>
    <row r="660" spans="1:9" x14ac:dyDescent="0.25">
      <c r="A660" s="19">
        <v>44566</v>
      </c>
      <c r="B660" s="2">
        <v>0</v>
      </c>
      <c r="C660" s="2">
        <v>323.74</v>
      </c>
      <c r="D660" s="2"/>
      <c r="E660" s="2">
        <f t="shared" si="16"/>
        <v>78888.930000000037</v>
      </c>
      <c r="F660" t="s">
        <v>65</v>
      </c>
      <c r="G660" t="s">
        <v>29</v>
      </c>
      <c r="H660" s="2">
        <f t="shared" si="17"/>
        <v>29.430909090909093</v>
      </c>
    </row>
    <row r="661" spans="1:9" x14ac:dyDescent="0.25">
      <c r="A661" s="19">
        <v>44568</v>
      </c>
      <c r="B661" s="2">
        <v>900</v>
      </c>
      <c r="C661" s="2">
        <v>0</v>
      </c>
      <c r="D661" s="2"/>
      <c r="E661" s="2">
        <f t="shared" si="16"/>
        <v>79788.930000000037</v>
      </c>
      <c r="F661" t="s">
        <v>73</v>
      </c>
      <c r="G661" t="s">
        <v>74</v>
      </c>
      <c r="H661" s="2">
        <f t="shared" si="17"/>
        <v>0</v>
      </c>
    </row>
    <row r="662" spans="1:9" x14ac:dyDescent="0.25">
      <c r="A662" s="19">
        <v>44571</v>
      </c>
      <c r="B662" s="2">
        <v>363.71</v>
      </c>
      <c r="C662" s="2">
        <v>0</v>
      </c>
      <c r="D662" s="2"/>
      <c r="E662" s="2">
        <f t="shared" si="16"/>
        <v>80152.640000000043</v>
      </c>
      <c r="F662" s="24" t="s">
        <v>175</v>
      </c>
      <c r="G662" t="s">
        <v>31</v>
      </c>
      <c r="H662" s="2">
        <f t="shared" si="17"/>
        <v>0</v>
      </c>
    </row>
    <row r="663" spans="1:9" x14ac:dyDescent="0.25">
      <c r="A663" s="19">
        <v>44582</v>
      </c>
      <c r="B663" s="2">
        <v>1725</v>
      </c>
      <c r="C663" s="2">
        <v>0</v>
      </c>
      <c r="D663" s="2"/>
      <c r="E663" s="2">
        <f t="shared" si="16"/>
        <v>81877.640000000043</v>
      </c>
      <c r="F663" t="s">
        <v>182</v>
      </c>
      <c r="G663" t="s">
        <v>31</v>
      </c>
      <c r="H663" s="2">
        <f t="shared" si="17"/>
        <v>0</v>
      </c>
    </row>
    <row r="664" spans="1:9" x14ac:dyDescent="0.25">
      <c r="A664" s="19">
        <v>44582</v>
      </c>
      <c r="B664" s="2">
        <v>900</v>
      </c>
      <c r="C664" s="2">
        <v>0</v>
      </c>
      <c r="D664" s="2"/>
      <c r="E664" s="2">
        <f t="shared" si="16"/>
        <v>82777.640000000043</v>
      </c>
      <c r="F664" t="s">
        <v>73</v>
      </c>
      <c r="G664" t="s">
        <v>74</v>
      </c>
      <c r="H664" s="2">
        <f t="shared" si="17"/>
        <v>0</v>
      </c>
    </row>
    <row r="665" spans="1:9" x14ac:dyDescent="0.25">
      <c r="A665" s="19">
        <v>44585</v>
      </c>
      <c r="B665" s="2">
        <v>363.71</v>
      </c>
      <c r="C665" s="2">
        <v>0</v>
      </c>
      <c r="D665" s="2"/>
      <c r="E665" s="2">
        <f t="shared" si="16"/>
        <v>83141.350000000049</v>
      </c>
      <c r="F665" s="24" t="s">
        <v>175</v>
      </c>
      <c r="G665" t="s">
        <v>31</v>
      </c>
      <c r="H665" s="2">
        <f t="shared" si="17"/>
        <v>0</v>
      </c>
    </row>
    <row r="666" spans="1:9" x14ac:dyDescent="0.25">
      <c r="A666" s="19">
        <v>44592</v>
      </c>
      <c r="B666" s="2">
        <v>0</v>
      </c>
      <c r="C666" s="2">
        <v>109.01</v>
      </c>
      <c r="D666" s="2"/>
      <c r="E666" s="2">
        <f t="shared" si="16"/>
        <v>83032.340000000055</v>
      </c>
      <c r="F666" t="s">
        <v>66</v>
      </c>
      <c r="G666" t="s">
        <v>29</v>
      </c>
      <c r="H666" s="2">
        <f t="shared" si="17"/>
        <v>9.91</v>
      </c>
      <c r="I666" s="2">
        <f>SUM(H659:H666)</f>
        <v>39.340909090909093</v>
      </c>
    </row>
    <row r="667" spans="1:9" x14ac:dyDescent="0.25">
      <c r="A667" s="19">
        <v>44593</v>
      </c>
      <c r="B667" s="2">
        <v>217.5</v>
      </c>
      <c r="C667" s="2">
        <v>0</v>
      </c>
      <c r="D667" s="2"/>
      <c r="E667" s="2">
        <f t="shared" si="16"/>
        <v>83249.840000000055</v>
      </c>
      <c r="F667" t="s">
        <v>163</v>
      </c>
      <c r="G667" t="s">
        <v>59</v>
      </c>
      <c r="H667" s="2">
        <f t="shared" si="17"/>
        <v>0</v>
      </c>
    </row>
    <row r="668" spans="1:9" x14ac:dyDescent="0.25">
      <c r="A668" s="19">
        <v>44595</v>
      </c>
      <c r="B668" s="2">
        <v>0</v>
      </c>
      <c r="C668" s="2">
        <v>380.36</v>
      </c>
      <c r="D668" s="2"/>
      <c r="E668" s="2">
        <f t="shared" si="16"/>
        <v>82869.480000000054</v>
      </c>
      <c r="F668" t="s">
        <v>65</v>
      </c>
      <c r="G668" t="s">
        <v>29</v>
      </c>
      <c r="H668" s="2">
        <f t="shared" si="17"/>
        <v>34.578181818181818</v>
      </c>
    </row>
    <row r="669" spans="1:9" x14ac:dyDescent="0.25">
      <c r="A669" s="19">
        <v>44596</v>
      </c>
      <c r="B669" s="2">
        <v>0</v>
      </c>
      <c r="C669" s="2">
        <v>1210</v>
      </c>
      <c r="D669" s="2"/>
      <c r="E669" s="2">
        <f t="shared" si="16"/>
        <v>81659.480000000054</v>
      </c>
      <c r="F669" t="s">
        <v>183</v>
      </c>
      <c r="H669" s="2">
        <f t="shared" si="17"/>
        <v>110</v>
      </c>
    </row>
    <row r="670" spans="1:9" x14ac:dyDescent="0.25">
      <c r="A670" s="19">
        <v>44596</v>
      </c>
      <c r="B670" s="2">
        <v>900</v>
      </c>
      <c r="C670" s="2">
        <v>0</v>
      </c>
      <c r="D670" s="2"/>
      <c r="E670" s="2">
        <f t="shared" si="16"/>
        <v>82559.480000000054</v>
      </c>
      <c r="F670" t="s">
        <v>73</v>
      </c>
      <c r="G670" t="s">
        <v>74</v>
      </c>
      <c r="H670" s="2">
        <f t="shared" ref="H670:H690" si="18">+C670/11</f>
        <v>0</v>
      </c>
    </row>
    <row r="671" spans="1:9" x14ac:dyDescent="0.25">
      <c r="A671" s="19">
        <v>44599</v>
      </c>
      <c r="B671" s="2">
        <v>363.71</v>
      </c>
      <c r="C671" s="2">
        <v>0</v>
      </c>
      <c r="D671" s="2"/>
      <c r="E671" s="2">
        <f t="shared" si="16"/>
        <v>82923.190000000061</v>
      </c>
      <c r="F671" s="24" t="s">
        <v>175</v>
      </c>
      <c r="G671" t="s">
        <v>31</v>
      </c>
      <c r="H671" s="2">
        <f t="shared" si="18"/>
        <v>0</v>
      </c>
    </row>
    <row r="672" spans="1:9" x14ac:dyDescent="0.25">
      <c r="A672" s="19">
        <v>44610</v>
      </c>
      <c r="B672" s="2">
        <v>900</v>
      </c>
      <c r="C672" s="2">
        <v>0</v>
      </c>
      <c r="D672" s="2"/>
      <c r="E672" s="2">
        <f t="shared" si="16"/>
        <v>83823.190000000061</v>
      </c>
      <c r="F672" t="s">
        <v>73</v>
      </c>
      <c r="G672" t="s">
        <v>74</v>
      </c>
      <c r="H672" s="2">
        <f t="shared" si="18"/>
        <v>0</v>
      </c>
    </row>
    <row r="673" spans="1:9" x14ac:dyDescent="0.25">
      <c r="A673" s="19">
        <v>44613</v>
      </c>
      <c r="B673" s="2">
        <v>975</v>
      </c>
      <c r="C673" s="2">
        <v>0</v>
      </c>
      <c r="D673" s="2"/>
      <c r="E673" s="2">
        <f t="shared" si="16"/>
        <v>84798.190000000061</v>
      </c>
      <c r="F673" t="s">
        <v>186</v>
      </c>
      <c r="G673" t="s">
        <v>31</v>
      </c>
      <c r="H673" s="2">
        <f t="shared" si="18"/>
        <v>0</v>
      </c>
    </row>
    <row r="674" spans="1:9" x14ac:dyDescent="0.25">
      <c r="A674" s="19">
        <v>44613</v>
      </c>
      <c r="B674" s="2">
        <v>363.71</v>
      </c>
      <c r="C674" s="2">
        <v>0</v>
      </c>
      <c r="D674" s="2"/>
      <c r="E674" s="2">
        <f t="shared" si="16"/>
        <v>85161.900000000067</v>
      </c>
      <c r="F674" s="24" t="s">
        <v>175</v>
      </c>
      <c r="G674" t="s">
        <v>31</v>
      </c>
      <c r="H674" s="2">
        <f t="shared" si="18"/>
        <v>0</v>
      </c>
      <c r="I674" s="2">
        <f>+H668</f>
        <v>34.578181818181818</v>
      </c>
    </row>
    <row r="675" spans="1:9" x14ac:dyDescent="0.25">
      <c r="A675" s="19">
        <v>44621</v>
      </c>
      <c r="B675" s="2">
        <v>217.5</v>
      </c>
      <c r="C675" s="2">
        <v>0</v>
      </c>
      <c r="D675" s="2"/>
      <c r="E675" s="2">
        <f t="shared" si="16"/>
        <v>85379.400000000067</v>
      </c>
      <c r="F675" t="s">
        <v>163</v>
      </c>
      <c r="G675" t="s">
        <v>59</v>
      </c>
      <c r="H675" s="2">
        <f t="shared" si="18"/>
        <v>0</v>
      </c>
    </row>
    <row r="676" spans="1:9" x14ac:dyDescent="0.25">
      <c r="A676" s="19">
        <v>44621</v>
      </c>
      <c r="B676" s="2">
        <v>0</v>
      </c>
      <c r="C676" s="2">
        <v>109.01</v>
      </c>
      <c r="D676" s="2"/>
      <c r="E676" s="2">
        <f t="shared" si="16"/>
        <v>85270.390000000072</v>
      </c>
      <c r="F676" t="s">
        <v>66</v>
      </c>
      <c r="G676" t="s">
        <v>29</v>
      </c>
      <c r="H676" s="2">
        <f t="shared" si="18"/>
        <v>9.91</v>
      </c>
    </row>
    <row r="677" spans="1:9" x14ac:dyDescent="0.25">
      <c r="A677" s="19">
        <v>44623</v>
      </c>
      <c r="B677" s="2">
        <v>0</v>
      </c>
      <c r="C677" s="2">
        <v>380.36</v>
      </c>
      <c r="D677" s="2"/>
      <c r="E677" s="2">
        <f t="shared" si="16"/>
        <v>84890.030000000072</v>
      </c>
      <c r="F677" t="s">
        <v>65</v>
      </c>
      <c r="G677" t="s">
        <v>29</v>
      </c>
      <c r="H677" s="2">
        <f t="shared" si="18"/>
        <v>34.578181818181818</v>
      </c>
    </row>
    <row r="678" spans="1:9" x14ac:dyDescent="0.25">
      <c r="A678" s="19">
        <v>44624</v>
      </c>
      <c r="B678" s="2">
        <v>900</v>
      </c>
      <c r="C678" s="2">
        <v>0</v>
      </c>
      <c r="D678" s="2"/>
      <c r="E678" s="2">
        <f t="shared" si="16"/>
        <v>85790.030000000072</v>
      </c>
      <c r="F678" t="s">
        <v>73</v>
      </c>
      <c r="G678" t="s">
        <v>74</v>
      </c>
      <c r="H678" s="2">
        <f t="shared" si="18"/>
        <v>0</v>
      </c>
    </row>
    <row r="679" spans="1:9" x14ac:dyDescent="0.25">
      <c r="A679" s="19">
        <v>44627</v>
      </c>
      <c r="B679" s="2">
        <v>363.71</v>
      </c>
      <c r="C679" s="2">
        <v>0</v>
      </c>
      <c r="D679" s="2"/>
      <c r="E679" s="2">
        <f t="shared" si="16"/>
        <v>86153.740000000078</v>
      </c>
      <c r="F679" s="24" t="s">
        <v>175</v>
      </c>
      <c r="G679" t="s">
        <v>31</v>
      </c>
      <c r="H679" s="2">
        <f t="shared" si="18"/>
        <v>0</v>
      </c>
    </row>
    <row r="680" spans="1:9" x14ac:dyDescent="0.25">
      <c r="A680" s="19">
        <v>44638</v>
      </c>
      <c r="B680" s="2">
        <v>900</v>
      </c>
      <c r="C680" s="2">
        <v>0</v>
      </c>
      <c r="D680" s="2"/>
      <c r="E680" s="2">
        <f t="shared" si="16"/>
        <v>87053.740000000078</v>
      </c>
      <c r="F680" t="s">
        <v>73</v>
      </c>
      <c r="G680" t="s">
        <v>74</v>
      </c>
      <c r="H680" s="2">
        <f t="shared" si="18"/>
        <v>0</v>
      </c>
    </row>
    <row r="681" spans="1:9" x14ac:dyDescent="0.25">
      <c r="A681" s="19">
        <v>44641</v>
      </c>
      <c r="B681" s="2">
        <v>1500</v>
      </c>
      <c r="C681" s="2">
        <v>0</v>
      </c>
      <c r="D681" s="2"/>
      <c r="E681" s="2">
        <f t="shared" si="16"/>
        <v>88553.740000000078</v>
      </c>
      <c r="F681" t="s">
        <v>186</v>
      </c>
      <c r="G681" t="s">
        <v>31</v>
      </c>
      <c r="H681" s="2">
        <f t="shared" si="18"/>
        <v>0</v>
      </c>
    </row>
    <row r="682" spans="1:9" x14ac:dyDescent="0.25">
      <c r="A682" s="19">
        <v>44641</v>
      </c>
      <c r="B682" s="2">
        <v>363.71</v>
      </c>
      <c r="C682" s="2">
        <v>0</v>
      </c>
      <c r="D682" s="2"/>
      <c r="E682" s="2">
        <f t="shared" si="16"/>
        <v>88917.450000000084</v>
      </c>
      <c r="F682" s="24" t="s">
        <v>175</v>
      </c>
      <c r="G682" t="s">
        <v>31</v>
      </c>
      <c r="H682" s="2">
        <f t="shared" si="18"/>
        <v>0</v>
      </c>
    </row>
    <row r="683" spans="1:9" x14ac:dyDescent="0.25">
      <c r="A683" s="19">
        <v>44651</v>
      </c>
      <c r="B683" s="2">
        <v>0</v>
      </c>
      <c r="C683" s="2">
        <v>128.63</v>
      </c>
      <c r="D683" s="2"/>
      <c r="E683" s="2">
        <f t="shared" si="16"/>
        <v>88788.82000000008</v>
      </c>
      <c r="F683" t="s">
        <v>66</v>
      </c>
      <c r="G683" t="s">
        <v>29</v>
      </c>
      <c r="H683" s="2">
        <f t="shared" si="18"/>
        <v>11.693636363636363</v>
      </c>
      <c r="I683" s="2">
        <f>SUM(H676:H683)</f>
        <v>56.18181818181818</v>
      </c>
    </row>
    <row r="684" spans="1:9" x14ac:dyDescent="0.25">
      <c r="A684" s="19">
        <v>44652</v>
      </c>
      <c r="B684" s="2">
        <v>217.5</v>
      </c>
      <c r="C684" s="2">
        <v>0</v>
      </c>
      <c r="D684" s="2"/>
      <c r="E684" s="2">
        <f t="shared" si="16"/>
        <v>89006.32000000008</v>
      </c>
      <c r="F684" t="s">
        <v>163</v>
      </c>
      <c r="G684" t="s">
        <v>59</v>
      </c>
      <c r="H684" s="2">
        <f t="shared" si="18"/>
        <v>0</v>
      </c>
    </row>
    <row r="685" spans="1:9" x14ac:dyDescent="0.25">
      <c r="A685" s="19">
        <v>44652</v>
      </c>
      <c r="B685" s="2">
        <v>900</v>
      </c>
      <c r="C685" s="2">
        <v>0</v>
      </c>
      <c r="D685" s="2"/>
      <c r="E685" s="2">
        <f t="shared" si="16"/>
        <v>89906.32000000008</v>
      </c>
      <c r="F685" t="s">
        <v>73</v>
      </c>
      <c r="G685" t="s">
        <v>74</v>
      </c>
      <c r="H685" s="2">
        <f t="shared" si="18"/>
        <v>0</v>
      </c>
    </row>
    <row r="686" spans="1:9" x14ac:dyDescent="0.25">
      <c r="A686" s="19">
        <v>44655</v>
      </c>
      <c r="B686" s="2">
        <v>0</v>
      </c>
      <c r="C686" s="2">
        <v>380.36</v>
      </c>
      <c r="D686" s="2"/>
      <c r="E686" s="2">
        <f t="shared" si="16"/>
        <v>89525.960000000079</v>
      </c>
      <c r="F686" t="s">
        <v>65</v>
      </c>
      <c r="G686" t="s">
        <v>29</v>
      </c>
      <c r="H686" s="2">
        <f t="shared" si="18"/>
        <v>34.578181818181818</v>
      </c>
    </row>
    <row r="687" spans="1:9" x14ac:dyDescent="0.25">
      <c r="A687" s="19">
        <v>44655</v>
      </c>
      <c r="B687" s="2">
        <v>363.71</v>
      </c>
      <c r="C687" s="2">
        <v>0</v>
      </c>
      <c r="D687" s="2"/>
      <c r="E687" s="2">
        <f t="shared" si="16"/>
        <v>89889.670000000086</v>
      </c>
      <c r="F687" s="24" t="s">
        <v>175</v>
      </c>
      <c r="G687" t="s">
        <v>31</v>
      </c>
      <c r="H687" s="2">
        <f t="shared" si="18"/>
        <v>0</v>
      </c>
    </row>
    <row r="688" spans="1:9" x14ac:dyDescent="0.25">
      <c r="A688" s="19">
        <v>44660</v>
      </c>
      <c r="B688" s="2">
        <v>0</v>
      </c>
      <c r="C688" s="2">
        <v>2000</v>
      </c>
      <c r="D688" s="2"/>
      <c r="E688" s="2">
        <f t="shared" si="16"/>
        <v>87889.670000000086</v>
      </c>
      <c r="F688" t="s">
        <v>185</v>
      </c>
      <c r="H688" s="2">
        <f t="shared" si="18"/>
        <v>181.81818181818181</v>
      </c>
    </row>
    <row r="689" spans="1:8" x14ac:dyDescent="0.25">
      <c r="A689" s="19">
        <v>44666</v>
      </c>
      <c r="B689" s="2">
        <v>900</v>
      </c>
      <c r="C689" s="2">
        <v>0</v>
      </c>
      <c r="D689" s="2"/>
      <c r="E689" s="2">
        <f t="shared" si="16"/>
        <v>88789.670000000086</v>
      </c>
      <c r="F689" t="s">
        <v>73</v>
      </c>
      <c r="G689" t="s">
        <v>74</v>
      </c>
      <c r="H689" s="2">
        <f t="shared" si="18"/>
        <v>0</v>
      </c>
    </row>
    <row r="690" spans="1:8" x14ac:dyDescent="0.25">
      <c r="A690" s="19">
        <v>44670</v>
      </c>
      <c r="B690" s="2">
        <v>363.71</v>
      </c>
      <c r="C690" s="2">
        <v>0</v>
      </c>
      <c r="D690" s="2"/>
      <c r="E690" s="2">
        <f t="shared" si="16"/>
        <v>89153.380000000092</v>
      </c>
      <c r="F690" s="24" t="s">
        <v>175</v>
      </c>
      <c r="G690" t="s">
        <v>31</v>
      </c>
      <c r="H690" s="2">
        <f t="shared" si="18"/>
        <v>0</v>
      </c>
    </row>
    <row r="691" spans="1:8" x14ac:dyDescent="0.25">
      <c r="A691" s="19">
        <v>44671</v>
      </c>
      <c r="B691" s="2">
        <v>0</v>
      </c>
      <c r="C691" s="2">
        <v>1646</v>
      </c>
      <c r="D691" s="2"/>
      <c r="E691" s="2">
        <f t="shared" si="16"/>
        <v>87507.380000000092</v>
      </c>
      <c r="F691" s="24" t="s">
        <v>188</v>
      </c>
      <c r="G691" t="s">
        <v>150</v>
      </c>
    </row>
    <row r="692" spans="1:8" x14ac:dyDescent="0.25">
      <c r="A692" s="19"/>
      <c r="B692" s="2">
        <v>0</v>
      </c>
      <c r="C692" s="2">
        <v>0</v>
      </c>
      <c r="D692" s="2"/>
      <c r="E692" s="2">
        <f t="shared" si="16"/>
        <v>87507.380000000092</v>
      </c>
    </row>
    <row r="693" spans="1:8" x14ac:dyDescent="0.25">
      <c r="A693" s="19"/>
      <c r="B693" s="2">
        <v>0</v>
      </c>
      <c r="C693" s="2">
        <v>0</v>
      </c>
      <c r="D693" s="2"/>
      <c r="E693" s="2">
        <f t="shared" si="16"/>
        <v>87507.380000000092</v>
      </c>
    </row>
    <row r="694" spans="1:8" x14ac:dyDescent="0.25">
      <c r="A694" s="19"/>
      <c r="B694" s="2">
        <v>0</v>
      </c>
      <c r="C694" s="2">
        <v>0</v>
      </c>
      <c r="D694" s="2"/>
      <c r="E694" s="2">
        <f t="shared" si="16"/>
        <v>87507.380000000092</v>
      </c>
    </row>
    <row r="695" spans="1:8" x14ac:dyDescent="0.25">
      <c r="A695" s="19"/>
      <c r="B695" s="2">
        <v>0</v>
      </c>
      <c r="C695" s="2">
        <v>0</v>
      </c>
      <c r="D695" s="2"/>
      <c r="E695" s="2">
        <f t="shared" si="16"/>
        <v>87507.380000000092</v>
      </c>
    </row>
    <row r="696" spans="1:8" x14ac:dyDescent="0.25">
      <c r="A696" s="19"/>
      <c r="B696" s="2">
        <v>0</v>
      </c>
      <c r="C696" s="2">
        <v>0</v>
      </c>
      <c r="D696" s="2"/>
      <c r="E696" s="2">
        <f t="shared" si="16"/>
        <v>87507.380000000092</v>
      </c>
    </row>
    <row r="697" spans="1:8" x14ac:dyDescent="0.25">
      <c r="A697" s="19"/>
      <c r="B697" s="2">
        <v>0</v>
      </c>
      <c r="C697" s="2">
        <v>0</v>
      </c>
      <c r="D697" s="2"/>
      <c r="E697" s="2">
        <f t="shared" si="16"/>
        <v>87507.380000000092</v>
      </c>
    </row>
    <row r="698" spans="1:8" x14ac:dyDescent="0.25">
      <c r="A698" s="19"/>
      <c r="B698" s="2">
        <v>0</v>
      </c>
      <c r="C698" s="2">
        <v>0</v>
      </c>
      <c r="D698" s="2"/>
      <c r="E698" s="2">
        <f t="shared" si="16"/>
        <v>87507.380000000092</v>
      </c>
    </row>
    <row r="699" spans="1:8" x14ac:dyDescent="0.25">
      <c r="A699" s="19"/>
      <c r="B699" s="2">
        <v>0</v>
      </c>
      <c r="C699" s="2">
        <v>0</v>
      </c>
      <c r="D699" s="2"/>
      <c r="E699" s="2">
        <f t="shared" si="16"/>
        <v>87507.380000000092</v>
      </c>
    </row>
    <row r="700" spans="1:8" x14ac:dyDescent="0.25">
      <c r="A700" s="19"/>
      <c r="B700" s="2">
        <v>0</v>
      </c>
      <c r="C700" s="2">
        <v>0</v>
      </c>
      <c r="D700" s="2"/>
      <c r="E700" s="2">
        <f t="shared" si="16"/>
        <v>87507.380000000092</v>
      </c>
    </row>
    <row r="701" spans="1:8" x14ac:dyDescent="0.25">
      <c r="A701" s="19"/>
      <c r="B701" s="2">
        <v>0</v>
      </c>
      <c r="C701" s="2">
        <v>0</v>
      </c>
      <c r="D701" s="2"/>
      <c r="E701" s="2">
        <f t="shared" si="16"/>
        <v>87507.380000000092</v>
      </c>
    </row>
    <row r="702" spans="1:8" x14ac:dyDescent="0.25">
      <c r="A702" s="19"/>
      <c r="B702" s="2">
        <v>0</v>
      </c>
      <c r="C702" s="2">
        <v>0</v>
      </c>
      <c r="D702" s="2"/>
      <c r="E702" s="2">
        <f t="shared" si="16"/>
        <v>87507.380000000092</v>
      </c>
    </row>
    <row r="703" spans="1:8" x14ac:dyDescent="0.25">
      <c r="A703" s="19"/>
      <c r="B703" s="2">
        <v>0</v>
      </c>
      <c r="C703" s="2">
        <v>0</v>
      </c>
      <c r="D703" s="2"/>
      <c r="E703" s="2">
        <f t="shared" si="16"/>
        <v>87507.380000000092</v>
      </c>
    </row>
    <row r="704" spans="1:8" x14ac:dyDescent="0.25">
      <c r="A704" s="19"/>
      <c r="B704" s="2">
        <v>0</v>
      </c>
      <c r="C704" s="2">
        <v>0</v>
      </c>
      <c r="D704" s="2"/>
      <c r="E704" s="2">
        <f t="shared" si="16"/>
        <v>87507.380000000092</v>
      </c>
    </row>
    <row r="705" spans="1:5" x14ac:dyDescent="0.25">
      <c r="A705" s="19"/>
      <c r="B705" s="2">
        <v>0</v>
      </c>
      <c r="C705" s="2">
        <v>0</v>
      </c>
      <c r="D705" s="2"/>
      <c r="E705" s="2">
        <f t="shared" si="16"/>
        <v>87507.380000000092</v>
      </c>
    </row>
    <row r="706" spans="1:5" x14ac:dyDescent="0.25">
      <c r="A706" s="19"/>
      <c r="B706" s="2">
        <v>0</v>
      </c>
      <c r="C706" s="2">
        <v>0</v>
      </c>
      <c r="D706" s="2"/>
      <c r="E706" s="2">
        <f t="shared" si="16"/>
        <v>87507.380000000092</v>
      </c>
    </row>
    <row r="707" spans="1:5" x14ac:dyDescent="0.25">
      <c r="A707" s="19"/>
      <c r="B707" s="2">
        <v>0</v>
      </c>
      <c r="C707" s="2">
        <v>0</v>
      </c>
      <c r="D707" s="2"/>
      <c r="E707" s="2">
        <f t="shared" si="16"/>
        <v>87507.380000000092</v>
      </c>
    </row>
    <row r="708" spans="1:5" x14ac:dyDescent="0.25">
      <c r="A708" s="19"/>
      <c r="B708" s="2">
        <v>0</v>
      </c>
      <c r="C708" s="2">
        <v>0</v>
      </c>
      <c r="D708" s="2"/>
      <c r="E708" s="2">
        <f t="shared" si="16"/>
        <v>87507.380000000092</v>
      </c>
    </row>
    <row r="709" spans="1:5" x14ac:dyDescent="0.25">
      <c r="A709" s="19"/>
      <c r="B709" s="2">
        <v>0</v>
      </c>
      <c r="C709" s="2">
        <v>0</v>
      </c>
      <c r="D709" s="2"/>
      <c r="E709" s="2">
        <f t="shared" si="16"/>
        <v>87507.380000000092</v>
      </c>
    </row>
    <row r="710" spans="1:5" x14ac:dyDescent="0.25">
      <c r="A710" s="19"/>
      <c r="B710" s="2">
        <v>0</v>
      </c>
      <c r="C710" s="2">
        <v>0</v>
      </c>
      <c r="D710" s="2"/>
      <c r="E710" s="2">
        <f t="shared" si="16"/>
        <v>87507.380000000092</v>
      </c>
    </row>
    <row r="711" spans="1:5" x14ac:dyDescent="0.25">
      <c r="A711" s="19"/>
      <c r="B711" s="2">
        <v>0</v>
      </c>
      <c r="C711" s="2">
        <v>0</v>
      </c>
      <c r="D711" s="2"/>
      <c r="E711" s="2">
        <f t="shared" si="16"/>
        <v>87507.380000000092</v>
      </c>
    </row>
    <row r="712" spans="1:5" x14ac:dyDescent="0.25">
      <c r="A712" s="19"/>
      <c r="B712" s="2">
        <v>0</v>
      </c>
      <c r="C712" s="2">
        <v>0</v>
      </c>
      <c r="D712" s="2"/>
      <c r="E712" s="2">
        <f t="shared" si="16"/>
        <v>87507.380000000092</v>
      </c>
    </row>
    <row r="713" spans="1:5" x14ac:dyDescent="0.25">
      <c r="A713" s="19"/>
      <c r="B713" s="2">
        <v>0</v>
      </c>
      <c r="C713" s="2">
        <v>0</v>
      </c>
      <c r="D713" s="2"/>
      <c r="E713" s="2">
        <f t="shared" si="16"/>
        <v>87507.380000000092</v>
      </c>
    </row>
    <row r="714" spans="1:5" x14ac:dyDescent="0.25">
      <c r="A714" s="19"/>
      <c r="B714" s="2">
        <v>0</v>
      </c>
      <c r="C714" s="2">
        <v>0</v>
      </c>
      <c r="D714" s="2"/>
      <c r="E714" s="2">
        <f t="shared" si="16"/>
        <v>87507.380000000092</v>
      </c>
    </row>
    <row r="715" spans="1:5" x14ac:dyDescent="0.25">
      <c r="A715" s="19"/>
      <c r="B715" s="2">
        <v>0</v>
      </c>
      <c r="C715" s="2">
        <v>0</v>
      </c>
      <c r="D715" s="2"/>
      <c r="E715" s="2">
        <f t="shared" si="16"/>
        <v>87507.380000000092</v>
      </c>
    </row>
    <row r="716" spans="1:5" x14ac:dyDescent="0.25">
      <c r="A716" s="19"/>
      <c r="B716" s="2">
        <v>0</v>
      </c>
      <c r="C716" s="2">
        <v>0</v>
      </c>
      <c r="D716" s="2"/>
      <c r="E716" s="2">
        <f t="shared" si="16"/>
        <v>87507.380000000092</v>
      </c>
    </row>
    <row r="717" spans="1:5" x14ac:dyDescent="0.25">
      <c r="A717" s="19"/>
      <c r="B717" s="2">
        <v>0</v>
      </c>
      <c r="C717" s="2">
        <v>0</v>
      </c>
      <c r="D717" s="2"/>
      <c r="E717" s="2">
        <f t="shared" si="16"/>
        <v>87507.380000000092</v>
      </c>
    </row>
    <row r="718" spans="1:5" x14ac:dyDescent="0.25">
      <c r="A718" s="19"/>
      <c r="B718" s="2">
        <v>0</v>
      </c>
      <c r="C718" s="2">
        <v>0</v>
      </c>
      <c r="D718" s="2"/>
      <c r="E718" s="2">
        <f t="shared" si="16"/>
        <v>87507.380000000092</v>
      </c>
    </row>
    <row r="719" spans="1:5" x14ac:dyDescent="0.25">
      <c r="A719" s="19"/>
      <c r="B719" s="2">
        <v>0</v>
      </c>
      <c r="C719" s="2">
        <v>0</v>
      </c>
      <c r="D719" s="2"/>
      <c r="E719" s="2">
        <f t="shared" si="16"/>
        <v>87507.380000000092</v>
      </c>
    </row>
    <row r="720" spans="1:5" x14ac:dyDescent="0.25">
      <c r="A720" s="19"/>
      <c r="B720" s="2">
        <v>0</v>
      </c>
      <c r="C720" s="2">
        <v>0</v>
      </c>
      <c r="D720" s="2"/>
      <c r="E720" s="2">
        <f t="shared" si="16"/>
        <v>87507.380000000092</v>
      </c>
    </row>
    <row r="721" spans="1:5" x14ac:dyDescent="0.25">
      <c r="A721" s="19"/>
      <c r="B721" s="2">
        <v>0</v>
      </c>
      <c r="C721" s="2">
        <v>0</v>
      </c>
      <c r="D721" s="2"/>
      <c r="E721" s="2">
        <f t="shared" si="16"/>
        <v>87507.380000000092</v>
      </c>
    </row>
    <row r="722" spans="1:5" x14ac:dyDescent="0.25">
      <c r="A722" s="19"/>
      <c r="B722" s="2">
        <v>0</v>
      </c>
      <c r="C722" s="2">
        <v>0</v>
      </c>
      <c r="D722" s="2"/>
      <c r="E722" s="2">
        <f t="shared" si="16"/>
        <v>87507.380000000092</v>
      </c>
    </row>
    <row r="723" spans="1:5" x14ac:dyDescent="0.25">
      <c r="A723" s="19"/>
      <c r="B723" s="2">
        <v>0</v>
      </c>
      <c r="C723" s="2">
        <v>0</v>
      </c>
      <c r="D723" s="2"/>
      <c r="E723" s="2">
        <f t="shared" si="16"/>
        <v>87507.380000000092</v>
      </c>
    </row>
    <row r="724" spans="1:5" x14ac:dyDescent="0.25">
      <c r="A724" s="19"/>
      <c r="B724" s="2">
        <v>0</v>
      </c>
      <c r="C724" s="2">
        <v>0</v>
      </c>
      <c r="D724" s="2"/>
      <c r="E724" s="2">
        <f t="shared" si="16"/>
        <v>87507.380000000092</v>
      </c>
    </row>
    <row r="725" spans="1:5" x14ac:dyDescent="0.25">
      <c r="A725" s="19"/>
      <c r="B725" s="2">
        <v>0</v>
      </c>
      <c r="C725" s="2">
        <v>0</v>
      </c>
      <c r="D725" s="2"/>
      <c r="E725" s="2">
        <f t="shared" si="16"/>
        <v>87507.380000000092</v>
      </c>
    </row>
    <row r="726" spans="1:5" x14ac:dyDescent="0.25">
      <c r="A726" s="19"/>
      <c r="B726" s="2">
        <v>0</v>
      </c>
      <c r="C726" s="2">
        <v>0</v>
      </c>
      <c r="D726" s="2"/>
      <c r="E726" s="2">
        <f t="shared" si="16"/>
        <v>87507.380000000092</v>
      </c>
    </row>
    <row r="727" spans="1:5" x14ac:dyDescent="0.25">
      <c r="A727" s="19"/>
      <c r="B727" s="2">
        <v>0</v>
      </c>
      <c r="C727" s="2">
        <v>0</v>
      </c>
      <c r="D727" s="2"/>
      <c r="E727" s="2">
        <f t="shared" si="16"/>
        <v>87507.380000000092</v>
      </c>
    </row>
    <row r="728" spans="1:5" x14ac:dyDescent="0.25">
      <c r="A728" s="19"/>
      <c r="B728" s="2">
        <v>0</v>
      </c>
      <c r="C728" s="2">
        <v>0</v>
      </c>
      <c r="D728" s="2"/>
      <c r="E728" s="2">
        <f t="shared" si="16"/>
        <v>87507.380000000092</v>
      </c>
    </row>
    <row r="729" spans="1:5" x14ac:dyDescent="0.25">
      <c r="A729" s="19"/>
      <c r="B729" s="2">
        <v>0</v>
      </c>
      <c r="C729" s="2">
        <v>0</v>
      </c>
      <c r="D729" s="2"/>
      <c r="E729" s="2">
        <f t="shared" si="16"/>
        <v>87507.380000000092</v>
      </c>
    </row>
    <row r="730" spans="1:5" x14ac:dyDescent="0.25">
      <c r="A730" s="19"/>
      <c r="B730" s="2">
        <v>0</v>
      </c>
      <c r="C730" s="2">
        <v>0</v>
      </c>
      <c r="D730" s="2"/>
      <c r="E730" s="2">
        <f t="shared" si="16"/>
        <v>87507.380000000092</v>
      </c>
    </row>
    <row r="731" spans="1:5" x14ac:dyDescent="0.25">
      <c r="A731" s="19"/>
      <c r="B731" s="2">
        <v>0</v>
      </c>
      <c r="C731" s="2">
        <v>0</v>
      </c>
      <c r="D731" s="2"/>
      <c r="E731" s="2">
        <f t="shared" si="16"/>
        <v>87507.380000000092</v>
      </c>
    </row>
    <row r="732" spans="1:5" x14ac:dyDescent="0.25">
      <c r="A732" s="19"/>
      <c r="B732" s="2">
        <v>0</v>
      </c>
      <c r="C732" s="2">
        <v>0</v>
      </c>
      <c r="D732" s="2"/>
      <c r="E732" s="2">
        <f t="shared" si="16"/>
        <v>87507.380000000092</v>
      </c>
    </row>
    <row r="733" spans="1:5" x14ac:dyDescent="0.25">
      <c r="A733" s="19"/>
      <c r="B733" s="2">
        <v>0</v>
      </c>
      <c r="C733" s="2">
        <v>0</v>
      </c>
      <c r="D733" s="2"/>
      <c r="E733" s="2">
        <f t="shared" si="16"/>
        <v>87507.380000000092</v>
      </c>
    </row>
    <row r="734" spans="1:5" x14ac:dyDescent="0.25">
      <c r="A734" s="19"/>
      <c r="B734" s="2">
        <v>0</v>
      </c>
      <c r="C734" s="2">
        <v>0</v>
      </c>
      <c r="D734" s="2"/>
      <c r="E734" s="2">
        <f t="shared" si="16"/>
        <v>87507.380000000092</v>
      </c>
    </row>
    <row r="735" spans="1:5" x14ac:dyDescent="0.25">
      <c r="A735" s="19"/>
      <c r="B735" s="2">
        <v>0</v>
      </c>
      <c r="C735" s="2">
        <v>0</v>
      </c>
      <c r="D735" s="2"/>
      <c r="E735" s="2">
        <f t="shared" si="16"/>
        <v>87507.380000000092</v>
      </c>
    </row>
    <row r="736" spans="1:5" x14ac:dyDescent="0.25">
      <c r="A736" s="19"/>
      <c r="B736" s="2">
        <v>0</v>
      </c>
      <c r="C736" s="2">
        <v>0</v>
      </c>
      <c r="D736" s="2"/>
      <c r="E736" s="2">
        <f t="shared" si="16"/>
        <v>87507.380000000092</v>
      </c>
    </row>
    <row r="737" spans="1:5" x14ac:dyDescent="0.25">
      <c r="A737" s="19"/>
      <c r="B737" s="2">
        <v>0</v>
      </c>
      <c r="C737" s="2">
        <v>0</v>
      </c>
      <c r="D737" s="2"/>
      <c r="E737" s="2">
        <f t="shared" si="16"/>
        <v>87507.380000000092</v>
      </c>
    </row>
    <row r="738" spans="1:5" x14ac:dyDescent="0.25">
      <c r="A738" s="19"/>
      <c r="B738" s="2">
        <v>0</v>
      </c>
      <c r="C738" s="2">
        <v>0</v>
      </c>
      <c r="D738" s="2"/>
      <c r="E738" s="2">
        <f t="shared" si="16"/>
        <v>87507.380000000092</v>
      </c>
    </row>
    <row r="739" spans="1:5" x14ac:dyDescent="0.25">
      <c r="A739" s="19"/>
      <c r="B739" s="2">
        <v>0</v>
      </c>
      <c r="C739" s="2">
        <v>0</v>
      </c>
      <c r="D739" s="2"/>
      <c r="E739" s="2">
        <f t="shared" si="16"/>
        <v>87507.380000000092</v>
      </c>
    </row>
    <row r="740" spans="1:5" x14ac:dyDescent="0.25">
      <c r="A740" s="19"/>
      <c r="B740" s="2">
        <v>0</v>
      </c>
      <c r="C740" s="2">
        <v>0</v>
      </c>
      <c r="D740" s="2"/>
      <c r="E740" s="2">
        <f t="shared" si="16"/>
        <v>87507.380000000092</v>
      </c>
    </row>
    <row r="741" spans="1:5" x14ac:dyDescent="0.25">
      <c r="A741" s="19"/>
      <c r="B741" s="2">
        <v>0</v>
      </c>
      <c r="C741" s="2">
        <v>0</v>
      </c>
      <c r="D741" s="2"/>
      <c r="E741" s="2">
        <f t="shared" si="16"/>
        <v>87507.380000000092</v>
      </c>
    </row>
    <row r="742" spans="1:5" x14ac:dyDescent="0.25">
      <c r="A742" s="19"/>
      <c r="B742" s="2">
        <v>0</v>
      </c>
      <c r="C742" s="2">
        <v>0</v>
      </c>
      <c r="D742" s="2"/>
      <c r="E742" s="2">
        <f t="shared" si="16"/>
        <v>87507.380000000092</v>
      </c>
    </row>
    <row r="743" spans="1:5" x14ac:dyDescent="0.25">
      <c r="A743" s="19"/>
      <c r="B743" s="2">
        <v>0</v>
      </c>
      <c r="C743" s="2">
        <v>0</v>
      </c>
      <c r="D743" s="2"/>
      <c r="E743" s="2">
        <f t="shared" si="16"/>
        <v>87507.380000000092</v>
      </c>
    </row>
    <row r="744" spans="1:5" x14ac:dyDescent="0.25">
      <c r="A744" s="19"/>
      <c r="B744" s="2">
        <v>0</v>
      </c>
      <c r="C744" s="2">
        <v>0</v>
      </c>
      <c r="D744" s="2"/>
      <c r="E744" s="2">
        <f t="shared" si="16"/>
        <v>87507.380000000092</v>
      </c>
    </row>
    <row r="745" spans="1:5" x14ac:dyDescent="0.25">
      <c r="B745" s="2">
        <v>0</v>
      </c>
      <c r="C745" s="2">
        <v>0</v>
      </c>
      <c r="D745" s="2"/>
      <c r="E745" s="2">
        <f t="shared" si="16"/>
        <v>87507.380000000092</v>
      </c>
    </row>
    <row r="746" spans="1:5" x14ac:dyDescent="0.25">
      <c r="B746" s="2">
        <v>0</v>
      </c>
      <c r="C746" s="2">
        <v>0</v>
      </c>
      <c r="D746" s="2"/>
      <c r="E746" s="2">
        <f t="shared" si="16"/>
        <v>87507.380000000092</v>
      </c>
    </row>
    <row r="747" spans="1:5" x14ac:dyDescent="0.25">
      <c r="B747" s="2">
        <v>0</v>
      </c>
      <c r="C747" s="2">
        <v>0</v>
      </c>
      <c r="D747" s="2"/>
      <c r="E747" s="2">
        <f t="shared" si="16"/>
        <v>87507.380000000092</v>
      </c>
    </row>
    <row r="748" spans="1:5" x14ac:dyDescent="0.25">
      <c r="B748" s="2">
        <v>0</v>
      </c>
      <c r="C748" s="2">
        <v>0</v>
      </c>
      <c r="D748" s="2"/>
      <c r="E748" s="2">
        <f t="shared" si="16"/>
        <v>87507.380000000092</v>
      </c>
    </row>
    <row r="749" spans="1:5" ht="15.75" thickBot="1" x14ac:dyDescent="0.3">
      <c r="A749" s="13" t="s">
        <v>22</v>
      </c>
      <c r="B749" s="4">
        <f>SUM(B2:B747)</f>
        <v>286528.58999999985</v>
      </c>
      <c r="C749" s="4">
        <f>SUM(C2:C747)</f>
        <v>199021.20999999993</v>
      </c>
      <c r="D749" s="2"/>
      <c r="E749" s="2"/>
    </row>
    <row r="750" spans="1:5" ht="15.75" thickTop="1" x14ac:dyDescent="0.25">
      <c r="A750" s="5" t="s">
        <v>25</v>
      </c>
      <c r="B750" s="3">
        <v>89153.38</v>
      </c>
      <c r="C750" s="2"/>
      <c r="D750" s="2"/>
      <c r="E750" s="2"/>
    </row>
    <row r="751" spans="1:5" x14ac:dyDescent="0.25">
      <c r="A751" s="5" t="s">
        <v>26</v>
      </c>
      <c r="B751" s="2">
        <f>+B750-B749</f>
        <v>-197375.20999999985</v>
      </c>
      <c r="C751" s="2">
        <f>+B751+C749</f>
        <v>1646.0000000000873</v>
      </c>
      <c r="D751" s="2"/>
      <c r="E751" s="2"/>
    </row>
    <row r="752" spans="1:5" x14ac:dyDescent="0.25">
      <c r="B752" s="2">
        <f>+B749-C749</f>
        <v>87507.379999999917</v>
      </c>
      <c r="C752" s="2">
        <f>+B750-B752</f>
        <v>1646.0000000000873</v>
      </c>
      <c r="D752" s="2"/>
      <c r="E752" s="2"/>
    </row>
  </sheetData>
  <sortState xmlns:xlrd2="http://schemas.microsoft.com/office/spreadsheetml/2017/richdata2" ref="A2:D45">
    <sortCondition ref="A2:A45"/>
  </sortState>
  <pageMargins left="0.70866141732283505" right="0.70866141732283505" top="0.74803149606299202" bottom="0.74803149606299202" header="0.31496062992126" footer="0.31496062992126"/>
  <pageSetup paperSize="9" scale="66" fitToHeight="5" orientation="portrait" horizontalDpi="4294967293" r:id="rId1"/>
  <headerFooter>
    <oddHeader>&amp;F</oddHeader>
    <oddFooter>Prepared by Waseem Khan &amp;D&amp;RPage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BBL (1)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Hamza Khan</cp:lastModifiedBy>
  <cp:lastPrinted>2018-04-30T00:22:00Z</cp:lastPrinted>
  <dcterms:created xsi:type="dcterms:W3CDTF">2012-10-11T06:58:34Z</dcterms:created>
  <dcterms:modified xsi:type="dcterms:W3CDTF">2022-04-20T05:58:22Z</dcterms:modified>
</cp:coreProperties>
</file>