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32852999-9317-41E5-A2CB-926F8539AEB0}" xr6:coauthVersionLast="46" xr6:coauthVersionMax="46" xr10:uidLastSave="{00000000-0000-0000-0000-000000000000}"/>
  <bookViews>
    <workbookView xWindow="630" yWindow="660" windowWidth="24570" windowHeight="14490" tabRatio="829" firstSheet="13" activeTab="14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Lookup!$A$1:$BV$15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"03304607806909007007804105406903605007512408806908207007809310206807907707006207504805205412513207706608809408107006505312912809512112110611810611710207306608707408209507808206507010010011609710305512513210211311411411909812110107207106707409306508008"</definedName>
    <definedName name="ENG_BI_EXEC_CMD_ARGS_2" hidden="1">"40720620740480520541251321021131141141190981211010720710850920780820650701001001160971031301231041191151051270981171060680700850650920920870830870690620870670860700770670560490480680510510600590540580510680590490570640500570520590540550540680560520500"</definedName>
    <definedName name="ENG_BI_EXEC_CMD_ARGS_3" hidden="1">"68050053059059054057059058063059053054058060058053063061051068057055048068050055054059054058053068059048053064050055052059053056053068056052050068052053064050061064049062065059055055126124099112121103108114106077065087072068084068073066101119134123099"</definedName>
    <definedName name="ENG_BI_EXEC_CMD_ARGS_4" hidden="1">"117118099112105103070067076087066067077067085094080073066053134132095116122099109109099069072067089072068076088072080083085087074082070078086069083126124083082072074082078075081065091066078088061053130"</definedName>
    <definedName name="ENG_BI_GEN_LIC" hidden="1">"0"</definedName>
    <definedName name="ENG_BI_GEN_LIC_WS" hidden="1">"False"</definedName>
    <definedName name="ENG_BI_LANG_CODE" hidden="1">"en"</definedName>
    <definedName name="ENG_BI_LBI" hidden="1">"HVPISZNNE4"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"14;29;203;54;81;150;180;206;182;93;221;97;153;183;111;86;201;220;66;187;163;195;225;25;156;45;92;54;208;221;79;203"</definedName>
    <definedName name="ENG_BI_TLA2" hidden="1">"3;233;252;210;138;205;4;170;142;41;107;199;228;118;108;215;203;184;176;93;205;233;213;127;64;34;48;96;119;132;100;175"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F001_20150119_16_04_06_044.xls"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F001_20210118_13_24_11_2424.xls"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F001"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BS'!$A$1:$E$175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Sheet1!$A$1:$BU$23</definedName>
    <definedName name="RawData" localSheetId="49">Sheet4!$A$1:$C$1146</definedName>
    <definedName name="RawData" localSheetId="50">Sheet5!$A$1:$C$116</definedName>
    <definedName name="RawData" localSheetId="51">Sheet6!$A$1:$C$116</definedName>
    <definedName name="RawData" localSheetId="52">Sheet7!$A$1:$F$9</definedName>
    <definedName name="RawData" localSheetId="2">Transactions!$A$1:$S$117</definedName>
    <definedName name="RawDataCols" localSheetId="4">GLCat!$A:$B</definedName>
    <definedName name="RawDataCols" localSheetId="0">Sheet1!$A:$BU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"F001"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F001"</definedName>
    <definedName name="SV_REPOSCODE">""</definedName>
    <definedName name="SV_SOLUTION_ID">"33"</definedName>
    <definedName name="SV_TENANT_CODE">"F001"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BV39" i="4" l="1"/>
  <c r="BU39" i="4"/>
  <c r="C39" i="4"/>
  <c r="B39" i="4"/>
  <c r="BV38" i="4"/>
  <c r="BU38" i="4"/>
  <c r="B38" i="4"/>
  <c r="C38" i="4" s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E5" i="1"/>
  <c r="E17" i="1"/>
  <c r="E22" i="1"/>
  <c r="E23" i="1"/>
  <c r="D2" i="1"/>
  <c r="E2" i="1" s="1"/>
  <c r="D3" i="1"/>
  <c r="E3" i="1" s="1"/>
  <c r="D4" i="1"/>
  <c r="E4" i="1" s="1"/>
  <c r="D5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D18" i="1"/>
  <c r="E18" i="1" s="1"/>
  <c r="D19" i="1"/>
  <c r="E19" i="1" s="1"/>
  <c r="D20" i="1"/>
  <c r="E20" i="1" s="1"/>
  <c r="D21" i="1"/>
  <c r="E21" i="1" s="1"/>
  <c r="D22" i="1"/>
  <c r="D23" i="1"/>
  <c r="A3" i="78"/>
  <c r="D4" i="79"/>
  <c r="A34" i="78"/>
  <c r="A35" i="78"/>
  <c r="B35" i="78" s="1"/>
  <c r="A36" i="78"/>
  <c r="O36" i="78" s="1"/>
  <c r="A37" i="78"/>
  <c r="B37" i="78" s="1"/>
  <c r="A38" i="78"/>
  <c r="O38" i="78" s="1"/>
  <c r="A39" i="78"/>
  <c r="B39" i="78" s="1"/>
  <c r="A40" i="78"/>
  <c r="A41" i="78"/>
  <c r="B41" i="78" s="1"/>
  <c r="A42" i="78"/>
  <c r="A43" i="78"/>
  <c r="B43" i="78" s="1"/>
  <c r="A44" i="78"/>
  <c r="O44" i="78" s="1"/>
  <c r="A45" i="78"/>
  <c r="B45" i="78" s="1"/>
  <c r="A46" i="78"/>
  <c r="O46" i="78" s="1"/>
  <c r="A47" i="78"/>
  <c r="B47" i="78" s="1"/>
  <c r="A33" i="78"/>
  <c r="O33" i="78" s="1"/>
  <c r="A60" i="78"/>
  <c r="C60" i="78" s="1"/>
  <c r="A61" i="78"/>
  <c r="C61" i="78" s="1"/>
  <c r="A62" i="78"/>
  <c r="B62" i="78" s="1"/>
  <c r="A63" i="78"/>
  <c r="C63" i="78" s="1"/>
  <c r="A64" i="78"/>
  <c r="B64" i="78" s="1"/>
  <c r="A65" i="78"/>
  <c r="C65" i="78" s="1"/>
  <c r="A66" i="78"/>
  <c r="B66" i="78" s="1"/>
  <c r="A67" i="78"/>
  <c r="C67" i="78" s="1"/>
  <c r="A68" i="78"/>
  <c r="B68" i="78" s="1"/>
  <c r="A69" i="78"/>
  <c r="C69" i="78" s="1"/>
  <c r="A70" i="78"/>
  <c r="B70" i="78" s="1"/>
  <c r="A71" i="78"/>
  <c r="C71" i="78" s="1"/>
  <c r="A59" i="78"/>
  <c r="O59" i="78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E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V16" i="4"/>
  <c r="BU16" i="4"/>
  <c r="B16" i="4"/>
  <c r="C16" i="4" s="1"/>
  <c r="D187" i="78"/>
  <c r="C187" i="78"/>
  <c r="A300" i="79"/>
  <c r="C300" i="79" s="1"/>
  <c r="A301" i="79"/>
  <c r="C301" i="79" s="1"/>
  <c r="A302" i="79"/>
  <c r="C302" i="79" s="1"/>
  <c r="A303" i="79"/>
  <c r="C303" i="79" s="1"/>
  <c r="A304" i="79"/>
  <c r="C304" i="79" s="1"/>
  <c r="A305" i="79"/>
  <c r="C305" i="79" s="1"/>
  <c r="A254" i="79"/>
  <c r="O254" i="79" s="1"/>
  <c r="A255" i="79"/>
  <c r="C255" i="79" s="1"/>
  <c r="A256" i="79"/>
  <c r="O256" i="79" s="1"/>
  <c r="A257" i="79"/>
  <c r="D257" i="79" s="1"/>
  <c r="A258" i="79"/>
  <c r="O258" i="79" s="1"/>
  <c r="K90" i="79"/>
  <c r="D90" i="79"/>
  <c r="E2" i="77"/>
  <c r="F2" i="77" s="1"/>
  <c r="A239" i="78"/>
  <c r="B5" i="78"/>
  <c r="O232" i="78"/>
  <c r="O235" i="78"/>
  <c r="A237" i="78"/>
  <c r="B237" i="78" s="1"/>
  <c r="A238" i="78"/>
  <c r="B238" i="78" s="1"/>
  <c r="A268" i="78"/>
  <c r="B239" i="78" s="1"/>
  <c r="A240" i="78"/>
  <c r="B240" i="78" s="1"/>
  <c r="A241" i="78"/>
  <c r="B241" i="78" s="1"/>
  <c r="A242" i="78"/>
  <c r="B242" i="78" s="1"/>
  <c r="A243" i="78"/>
  <c r="B243" i="78" s="1"/>
  <c r="A244" i="78"/>
  <c r="B244" i="78" s="1"/>
  <c r="A245" i="78"/>
  <c r="B245" i="78" s="1"/>
  <c r="A246" i="78"/>
  <c r="B246" i="78" s="1"/>
  <c r="A247" i="78"/>
  <c r="B247" i="78" s="1"/>
  <c r="A248" i="78"/>
  <c r="B248" i="78" s="1"/>
  <c r="A249" i="78"/>
  <c r="B249" i="78" s="1"/>
  <c r="A250" i="78"/>
  <c r="B250" i="78" s="1"/>
  <c r="A251" i="78"/>
  <c r="B251" i="78" s="1"/>
  <c r="A252" i="78"/>
  <c r="B252" i="78" s="1"/>
  <c r="A253" i="78"/>
  <c r="B253" i="78" s="1"/>
  <c r="A254" i="78"/>
  <c r="B254" i="78" s="1"/>
  <c r="A255" i="78"/>
  <c r="B255" i="78" s="1"/>
  <c r="A256" i="78"/>
  <c r="A257" i="78"/>
  <c r="D257" i="78" s="1"/>
  <c r="A258" i="78"/>
  <c r="D258" i="78" s="1"/>
  <c r="A259" i="78"/>
  <c r="D259" i="78" s="1"/>
  <c r="A260" i="78"/>
  <c r="D260" i="78" s="1"/>
  <c r="A261" i="78"/>
  <c r="D261" i="78" s="1"/>
  <c r="A262" i="78"/>
  <c r="D262" i="78" s="1"/>
  <c r="A263" i="78"/>
  <c r="D263" i="78" s="1"/>
  <c r="A264" i="78"/>
  <c r="D264" i="78" s="1"/>
  <c r="A265" i="78"/>
  <c r="D265" i="78" s="1"/>
  <c r="A223" i="78"/>
  <c r="D223" i="78" s="1"/>
  <c r="A224" i="78"/>
  <c r="B224" i="78" s="1"/>
  <c r="A225" i="78"/>
  <c r="C225" i="78" s="1"/>
  <c r="A226" i="78"/>
  <c r="B226" i="78" s="1"/>
  <c r="A227" i="78"/>
  <c r="C227" i="78" s="1"/>
  <c r="A228" i="78"/>
  <c r="B228" i="78" s="1"/>
  <c r="A202" i="78"/>
  <c r="O202" i="78" s="1"/>
  <c r="A203" i="78"/>
  <c r="B203" i="78" s="1"/>
  <c r="A204" i="78"/>
  <c r="B204" i="78" s="1"/>
  <c r="A205" i="78"/>
  <c r="B205" i="78" s="1"/>
  <c r="A206" i="78"/>
  <c r="B206" i="78" s="1"/>
  <c r="A207" i="78"/>
  <c r="B207" i="78" s="1"/>
  <c r="A208" i="78"/>
  <c r="B208" i="78" s="1"/>
  <c r="A209" i="78"/>
  <c r="B209" i="78" s="1"/>
  <c r="A210" i="78"/>
  <c r="B210" i="78" s="1"/>
  <c r="A211" i="78"/>
  <c r="B211" i="78" s="1"/>
  <c r="A212" i="78"/>
  <c r="B212" i="78" s="1"/>
  <c r="A213" i="78"/>
  <c r="B213" i="78" s="1"/>
  <c r="A214" i="78"/>
  <c r="B214" i="78" s="1"/>
  <c r="A215" i="78"/>
  <c r="B215" i="78" s="1"/>
  <c r="A216" i="78"/>
  <c r="B216" i="78" s="1"/>
  <c r="A217" i="78"/>
  <c r="B217" i="78" s="1"/>
  <c r="A218" i="78"/>
  <c r="B218" i="78" s="1"/>
  <c r="A219" i="78"/>
  <c r="B219" i="78" s="1"/>
  <c r="A220" i="78"/>
  <c r="B220" i="78" s="1"/>
  <c r="A175" i="78"/>
  <c r="O175" i="78" s="1"/>
  <c r="A176" i="78"/>
  <c r="B176" i="78" s="1"/>
  <c r="A177" i="78"/>
  <c r="O177" i="78" s="1"/>
  <c r="A178" i="78"/>
  <c r="B178" i="78" s="1"/>
  <c r="A179" i="78"/>
  <c r="C179" i="78" s="1"/>
  <c r="A180" i="78"/>
  <c r="B180" i="78" s="1"/>
  <c r="A181" i="78"/>
  <c r="C181" i="78" s="1"/>
  <c r="A182" i="78"/>
  <c r="B182" i="78" s="1"/>
  <c r="A183" i="78"/>
  <c r="C183" i="78" s="1"/>
  <c r="BV9" i="4"/>
  <c r="BV10" i="4"/>
  <c r="BV11" i="4"/>
  <c r="BV12" i="4"/>
  <c r="BV13" i="4"/>
  <c r="BV14" i="4"/>
  <c r="BV15" i="4"/>
  <c r="BV6" i="4"/>
  <c r="BU9" i="4"/>
  <c r="BU10" i="4"/>
  <c r="BU11" i="4"/>
  <c r="BU12" i="4"/>
  <c r="BU13" i="4"/>
  <c r="BU14" i="4"/>
  <c r="BU15" i="4"/>
  <c r="BU6" i="4"/>
  <c r="A164" i="78"/>
  <c r="O164" i="78" s="1"/>
  <c r="A165" i="78"/>
  <c r="B165" i="78" s="1"/>
  <c r="A166" i="78"/>
  <c r="B166" i="78" s="1"/>
  <c r="A167" i="78"/>
  <c r="B167" i="78" s="1"/>
  <c r="A168" i="78"/>
  <c r="B168" i="78" s="1"/>
  <c r="A169" i="78"/>
  <c r="B169" i="78" s="1"/>
  <c r="A170" i="78"/>
  <c r="B170" i="78" s="1"/>
  <c r="A171" i="78"/>
  <c r="B171" i="78" s="1"/>
  <c r="A172" i="78"/>
  <c r="B172" i="78" s="1"/>
  <c r="A158" i="78"/>
  <c r="O158" i="78" s="1"/>
  <c r="A159" i="78"/>
  <c r="D159" i="78" s="1"/>
  <c r="A160" i="78"/>
  <c r="C160" i="78" s="1"/>
  <c r="A161" i="78"/>
  <c r="D161" i="78" s="1"/>
  <c r="A98" i="78"/>
  <c r="B98" i="78" s="1"/>
  <c r="A99" i="78"/>
  <c r="C99" i="78" s="1"/>
  <c r="A100" i="78"/>
  <c r="B100" i="78" s="1"/>
  <c r="A101" i="78"/>
  <c r="C101" i="78" s="1"/>
  <c r="A102" i="78"/>
  <c r="B102" i="78" s="1"/>
  <c r="A103" i="78"/>
  <c r="C103" i="78" s="1"/>
  <c r="A104" i="78"/>
  <c r="B104" i="78" s="1"/>
  <c r="A105" i="78"/>
  <c r="C105" i="78" s="1"/>
  <c r="A106" i="78"/>
  <c r="B106" i="78" s="1"/>
  <c r="A107" i="78"/>
  <c r="C107" i="78" s="1"/>
  <c r="A108" i="78"/>
  <c r="B108" i="78" s="1"/>
  <c r="A109" i="78"/>
  <c r="C109" i="78" s="1"/>
  <c r="A110" i="78"/>
  <c r="B110" i="78" s="1"/>
  <c r="A111" i="78"/>
  <c r="C111" i="78" s="1"/>
  <c r="A112" i="78"/>
  <c r="B112" i="78" s="1"/>
  <c r="A113" i="78"/>
  <c r="C113" i="78" s="1"/>
  <c r="A114" i="78"/>
  <c r="B114" i="78" s="1"/>
  <c r="A115" i="78"/>
  <c r="C115" i="78" s="1"/>
  <c r="A116" i="78"/>
  <c r="B116" i="78" s="1"/>
  <c r="A117" i="78"/>
  <c r="C117" i="78" s="1"/>
  <c r="A118" i="78"/>
  <c r="B118" i="78" s="1"/>
  <c r="A119" i="78"/>
  <c r="C119" i="78" s="1"/>
  <c r="A120" i="78"/>
  <c r="B120" i="78" s="1"/>
  <c r="A121" i="78"/>
  <c r="C121" i="78" s="1"/>
  <c r="A122" i="78"/>
  <c r="B122" i="78" s="1"/>
  <c r="A123" i="78"/>
  <c r="O123" i="78" s="1"/>
  <c r="A124" i="78"/>
  <c r="B124" i="78" s="1"/>
  <c r="A125" i="78"/>
  <c r="C125" i="78" s="1"/>
  <c r="A126" i="78"/>
  <c r="B126" i="78" s="1"/>
  <c r="A127" i="78"/>
  <c r="C127" i="78" s="1"/>
  <c r="A128" i="78"/>
  <c r="B128" i="78" s="1"/>
  <c r="A129" i="78"/>
  <c r="C129" i="78" s="1"/>
  <c r="A130" i="78"/>
  <c r="B130" i="78" s="1"/>
  <c r="A131" i="78"/>
  <c r="C131" i="78" s="1"/>
  <c r="A132" i="78"/>
  <c r="B132" i="78" s="1"/>
  <c r="A133" i="78"/>
  <c r="C133" i="78" s="1"/>
  <c r="A134" i="78"/>
  <c r="B134" i="78" s="1"/>
  <c r="A135" i="78"/>
  <c r="C135" i="78" s="1"/>
  <c r="A136" i="78"/>
  <c r="B136" i="78" s="1"/>
  <c r="A137" i="78"/>
  <c r="C137" i="78" s="1"/>
  <c r="A138" i="78"/>
  <c r="B138" i="78" s="1"/>
  <c r="A139" i="78"/>
  <c r="C139" i="78" s="1"/>
  <c r="A140" i="78"/>
  <c r="B140" i="78" s="1"/>
  <c r="A141" i="78"/>
  <c r="C141" i="78" s="1"/>
  <c r="A142" i="78"/>
  <c r="B142" i="78" s="1"/>
  <c r="A143" i="78"/>
  <c r="C143" i="78" s="1"/>
  <c r="A144" i="78"/>
  <c r="B144" i="78" s="1"/>
  <c r="A145" i="78"/>
  <c r="C145" i="78" s="1"/>
  <c r="A146" i="78"/>
  <c r="B146" i="78" s="1"/>
  <c r="A147" i="78"/>
  <c r="C147" i="78" s="1"/>
  <c r="A148" i="78"/>
  <c r="B148" i="78" s="1"/>
  <c r="A149" i="78"/>
  <c r="C149" i="78" s="1"/>
  <c r="A150" i="78"/>
  <c r="B150" i="78" s="1"/>
  <c r="A151" i="78"/>
  <c r="C151" i="78" s="1"/>
  <c r="A152" i="78"/>
  <c r="B152" i="78" s="1"/>
  <c r="A153" i="78"/>
  <c r="C153" i="78" s="1"/>
  <c r="A97" i="78"/>
  <c r="C97" i="78" s="1"/>
  <c r="A74" i="78"/>
  <c r="O74" i="78" s="1"/>
  <c r="A75" i="78"/>
  <c r="B75" i="78" s="1"/>
  <c r="A76" i="78"/>
  <c r="D76" i="78" s="1"/>
  <c r="A77" i="78"/>
  <c r="B77" i="78" s="1"/>
  <c r="A78" i="78"/>
  <c r="O78" i="78" s="1"/>
  <c r="A79" i="78"/>
  <c r="B79" i="78" s="1"/>
  <c r="A80" i="78"/>
  <c r="O80" i="78" s="1"/>
  <c r="A81" i="78"/>
  <c r="B81" i="78" s="1"/>
  <c r="A82" i="78"/>
  <c r="O82" i="78" s="1"/>
  <c r="A83" i="78"/>
  <c r="B83" i="78" s="1"/>
  <c r="A84" i="78"/>
  <c r="O84" i="78" s="1"/>
  <c r="A85" i="78"/>
  <c r="B85" i="78" s="1"/>
  <c r="A86" i="78"/>
  <c r="O86" i="78" s="1"/>
  <c r="A87" i="78"/>
  <c r="B87" i="78" s="1"/>
  <c r="A88" i="78"/>
  <c r="D88" i="78" s="1"/>
  <c r="A89" i="78"/>
  <c r="B89" i="78" s="1"/>
  <c r="A90" i="78"/>
  <c r="D90" i="78" s="1"/>
  <c r="A91" i="78"/>
  <c r="B91" i="78" s="1"/>
  <c r="A92" i="78"/>
  <c r="D92" i="78" s="1"/>
  <c r="A93" i="78"/>
  <c r="B93" i="78" s="1"/>
  <c r="A94" i="78"/>
  <c r="D94" i="78" s="1"/>
  <c r="E58" i="78"/>
  <c r="O34" i="78"/>
  <c r="O40" i="78"/>
  <c r="O42" i="78"/>
  <c r="A48" i="78"/>
  <c r="O48" i="78" s="1"/>
  <c r="A49" i="78"/>
  <c r="B49" i="78" s="1"/>
  <c r="A50" i="78"/>
  <c r="O50" i="78" s="1"/>
  <c r="A51" i="78"/>
  <c r="B51" i="78" s="1"/>
  <c r="A52" i="78"/>
  <c r="O52" i="78" s="1"/>
  <c r="A53" i="78"/>
  <c r="B53" i="78" s="1"/>
  <c r="A54" i="78"/>
  <c r="O54" i="78" s="1"/>
  <c r="A55" i="78"/>
  <c r="B55" i="78" s="1"/>
  <c r="A27" i="78"/>
  <c r="B27" i="78" s="1"/>
  <c r="A28" i="78"/>
  <c r="D28" i="78" s="1"/>
  <c r="A29" i="78"/>
  <c r="B29" i="78" s="1"/>
  <c r="A30" i="78"/>
  <c r="D30" i="78" s="1"/>
  <c r="A1251" i="79"/>
  <c r="O1251" i="79" s="1"/>
  <c r="A1250" i="79"/>
  <c r="O1250" i="79" s="1"/>
  <c r="A1249" i="79"/>
  <c r="O1249" i="79" s="1"/>
  <c r="A1248" i="79"/>
  <c r="O1248" i="79" s="1"/>
  <c r="A1247" i="79"/>
  <c r="O1247" i="79" s="1"/>
  <c r="A1246" i="79"/>
  <c r="O1246" i="79" s="1"/>
  <c r="A1245" i="79"/>
  <c r="O1245" i="79" s="1"/>
  <c r="A1244" i="79"/>
  <c r="O1244" i="79" s="1"/>
  <c r="A1243" i="79"/>
  <c r="A1242" i="79"/>
  <c r="O1242" i="79" s="1"/>
  <c r="A1241" i="79"/>
  <c r="A1236" i="79"/>
  <c r="O1236" i="79" s="1"/>
  <c r="A1235" i="79"/>
  <c r="A1234" i="79"/>
  <c r="O1234" i="79" s="1"/>
  <c r="A1233" i="79"/>
  <c r="O1233" i="79" s="1"/>
  <c r="A1232" i="79"/>
  <c r="O1232" i="79" s="1"/>
  <c r="A1231" i="79"/>
  <c r="O1231" i="79" s="1"/>
  <c r="A1230" i="79"/>
  <c r="O1230" i="79" s="1"/>
  <c r="A1229" i="79"/>
  <c r="O1229" i="79" s="1"/>
  <c r="A1228" i="79"/>
  <c r="O1228" i="79" s="1"/>
  <c r="A1227" i="79"/>
  <c r="A1226" i="79"/>
  <c r="O1226" i="79" s="1"/>
  <c r="A1225" i="79"/>
  <c r="O1225" i="79" s="1"/>
  <c r="A1221" i="79"/>
  <c r="O1221" i="79" s="1"/>
  <c r="A1220" i="79"/>
  <c r="A1219" i="79"/>
  <c r="O1219" i="79" s="1"/>
  <c r="A1218" i="79"/>
  <c r="A1217" i="79"/>
  <c r="O1217" i="79" s="1"/>
  <c r="A1216" i="79"/>
  <c r="A1215" i="79"/>
  <c r="O1215" i="79" s="1"/>
  <c r="A1214" i="79"/>
  <c r="A1213" i="79"/>
  <c r="O1213" i="79" s="1"/>
  <c r="A1212" i="79"/>
  <c r="A1211" i="79"/>
  <c r="A1207" i="79"/>
  <c r="A1206" i="79"/>
  <c r="O1206" i="79" s="1"/>
  <c r="A1205" i="79"/>
  <c r="A1204" i="79"/>
  <c r="O1204" i="79" s="1"/>
  <c r="A1203" i="79"/>
  <c r="A1202" i="79"/>
  <c r="O1202" i="79" s="1"/>
  <c r="A1201" i="79"/>
  <c r="A1200" i="79"/>
  <c r="O1200" i="79" s="1"/>
  <c r="A1199" i="79"/>
  <c r="A1198" i="79"/>
  <c r="O1198" i="79" s="1"/>
  <c r="A1197" i="79"/>
  <c r="A1196" i="79"/>
  <c r="O1196" i="79" s="1"/>
  <c r="A1190" i="79"/>
  <c r="O1190" i="79" s="1"/>
  <c r="A1189" i="79"/>
  <c r="O1189" i="79" s="1"/>
  <c r="A1188" i="79"/>
  <c r="O1188" i="79" s="1"/>
  <c r="A1187" i="79"/>
  <c r="O1187" i="79" s="1"/>
  <c r="A1186" i="79"/>
  <c r="O1186" i="79" s="1"/>
  <c r="A1185" i="79"/>
  <c r="O1185" i="79" s="1"/>
  <c r="A1184" i="79"/>
  <c r="A1183" i="79"/>
  <c r="O1183" i="79" s="1"/>
  <c r="A1182" i="79"/>
  <c r="O1182" i="79" s="1"/>
  <c r="A1181" i="79"/>
  <c r="O1181" i="79" s="1"/>
  <c r="A1180" i="79"/>
  <c r="O1180" i="79" s="1"/>
  <c r="A1173" i="79"/>
  <c r="O1173" i="79" s="1"/>
  <c r="A1172" i="79"/>
  <c r="O1172" i="79" s="1"/>
  <c r="A1171" i="79"/>
  <c r="O1171" i="79" s="1"/>
  <c r="A1170" i="79"/>
  <c r="A1169" i="79"/>
  <c r="O1169" i="79" s="1"/>
  <c r="A1168" i="79"/>
  <c r="O1168" i="79" s="1"/>
  <c r="A1167" i="79"/>
  <c r="O1167" i="79" s="1"/>
  <c r="A1166" i="79"/>
  <c r="O1166" i="79" s="1"/>
  <c r="A1165" i="79"/>
  <c r="O1165" i="79" s="1"/>
  <c r="A1164" i="79"/>
  <c r="O1164" i="79" s="1"/>
  <c r="A1163" i="79"/>
  <c r="O1163" i="79" s="1"/>
  <c r="A1162" i="79"/>
  <c r="O1162" i="79" s="1"/>
  <c r="A1161" i="79"/>
  <c r="O1161" i="79" s="1"/>
  <c r="A1160" i="79"/>
  <c r="O1160" i="79" s="1"/>
  <c r="A1159" i="79"/>
  <c r="O1159" i="79" s="1"/>
  <c r="A1158" i="79"/>
  <c r="O1158" i="79" s="1"/>
  <c r="A1157" i="79"/>
  <c r="O1157" i="79" s="1"/>
  <c r="A1156" i="79"/>
  <c r="O1156" i="79" s="1"/>
  <c r="A1155" i="79"/>
  <c r="O1155" i="79" s="1"/>
  <c r="A1154" i="79"/>
  <c r="A1153" i="79"/>
  <c r="O1153" i="79" s="1"/>
  <c r="A1152" i="79"/>
  <c r="O1152" i="79" s="1"/>
  <c r="A1151" i="79"/>
  <c r="O1151" i="79" s="1"/>
  <c r="A1150" i="79"/>
  <c r="O1150" i="79" s="1"/>
  <c r="A1149" i="79"/>
  <c r="O1149" i="79" s="1"/>
  <c r="A1148" i="79"/>
  <c r="O1148" i="79" s="1"/>
  <c r="A1147" i="79"/>
  <c r="O1147" i="79" s="1"/>
  <c r="A1146" i="79"/>
  <c r="O1146" i="79" s="1"/>
  <c r="A1145" i="79"/>
  <c r="O1145" i="79" s="1"/>
  <c r="A1144" i="79"/>
  <c r="O1144" i="79" s="1"/>
  <c r="A1143" i="79"/>
  <c r="O1143" i="79" s="1"/>
  <c r="A1142" i="79"/>
  <c r="O1142" i="79" s="1"/>
  <c r="A1141" i="79"/>
  <c r="O1141" i="79" s="1"/>
  <c r="A1140" i="79"/>
  <c r="O1140" i="79" s="1"/>
  <c r="A1139" i="79"/>
  <c r="O1139" i="79" s="1"/>
  <c r="A1138" i="79"/>
  <c r="A1137" i="79"/>
  <c r="O1137" i="79" s="1"/>
  <c r="A1136" i="79"/>
  <c r="O1136" i="79" s="1"/>
  <c r="A1135" i="79"/>
  <c r="O1135" i="79" s="1"/>
  <c r="A1134" i="79"/>
  <c r="O1134" i="79" s="1"/>
  <c r="A1133" i="79"/>
  <c r="O1133" i="79" s="1"/>
  <c r="A1132" i="79"/>
  <c r="O1132" i="79" s="1"/>
  <c r="A1131" i="79"/>
  <c r="O1131" i="79" s="1"/>
  <c r="A1130" i="79"/>
  <c r="A1129" i="79"/>
  <c r="O1129" i="79" s="1"/>
  <c r="A1128" i="79"/>
  <c r="O1128" i="79" s="1"/>
  <c r="A1127" i="79"/>
  <c r="O1127" i="79" s="1"/>
  <c r="A1126" i="79"/>
  <c r="O1126" i="79" s="1"/>
  <c r="A1125" i="79"/>
  <c r="O1125" i="79" s="1"/>
  <c r="A1124" i="79"/>
  <c r="O1124" i="79" s="1"/>
  <c r="A1123" i="79"/>
  <c r="O1123" i="79" s="1"/>
  <c r="A1122" i="79"/>
  <c r="A1121" i="79"/>
  <c r="O1121" i="79" s="1"/>
  <c r="A1120" i="79"/>
  <c r="O1120" i="79" s="1"/>
  <c r="A1119" i="79"/>
  <c r="O1119" i="79" s="1"/>
  <c r="A1118" i="79"/>
  <c r="O1118" i="79" s="1"/>
  <c r="A1117" i="79"/>
  <c r="O1117" i="79" s="1"/>
  <c r="A1116" i="79"/>
  <c r="O1116" i="79" s="1"/>
  <c r="A1115" i="79"/>
  <c r="O1115" i="79" s="1"/>
  <c r="A1114" i="79"/>
  <c r="O1114" i="79" s="1"/>
  <c r="A1113" i="79"/>
  <c r="O1113" i="79" s="1"/>
  <c r="A1112" i="79"/>
  <c r="O1112" i="79" s="1"/>
  <c r="A1111" i="79"/>
  <c r="O1111" i="79" s="1"/>
  <c r="A1110" i="79"/>
  <c r="O1110" i="79" s="1"/>
  <c r="A1109" i="79"/>
  <c r="O1109" i="79" s="1"/>
  <c r="A1108" i="79"/>
  <c r="O1108" i="79" s="1"/>
  <c r="A1107" i="79"/>
  <c r="O1107" i="79" s="1"/>
  <c r="A1106" i="79"/>
  <c r="A1105" i="79"/>
  <c r="O1105" i="79" s="1"/>
  <c r="A1104" i="79"/>
  <c r="O1104" i="79" s="1"/>
  <c r="A1103" i="79"/>
  <c r="O1103" i="79" s="1"/>
  <c r="A1102" i="79"/>
  <c r="O1102" i="79" s="1"/>
  <c r="A1101" i="79"/>
  <c r="O1101" i="79" s="1"/>
  <c r="A1100" i="79"/>
  <c r="O1100" i="79" s="1"/>
  <c r="A1099" i="79"/>
  <c r="O1099" i="79" s="1"/>
  <c r="A1098" i="79"/>
  <c r="A1097" i="79"/>
  <c r="O1097" i="79" s="1"/>
  <c r="A1096" i="79"/>
  <c r="O1096" i="79" s="1"/>
  <c r="A1095" i="79"/>
  <c r="O1095" i="79" s="1"/>
  <c r="A1094" i="79"/>
  <c r="O1094" i="79" s="1"/>
  <c r="A1093" i="79"/>
  <c r="O1093" i="79" s="1"/>
  <c r="A1092" i="79"/>
  <c r="O1092" i="79" s="1"/>
  <c r="A1091" i="79"/>
  <c r="O1091" i="79" s="1"/>
  <c r="A1090" i="79"/>
  <c r="A1089" i="79"/>
  <c r="O1089" i="79" s="1"/>
  <c r="A1088" i="79"/>
  <c r="O1088" i="79" s="1"/>
  <c r="A1087" i="79"/>
  <c r="O1087" i="79" s="1"/>
  <c r="A1086" i="79"/>
  <c r="O1086" i="79" s="1"/>
  <c r="A1085" i="79"/>
  <c r="O1085" i="79" s="1"/>
  <c r="A1084" i="79"/>
  <c r="O1084" i="79" s="1"/>
  <c r="A1083" i="79"/>
  <c r="O1083" i="79" s="1"/>
  <c r="A1082" i="79"/>
  <c r="O1082" i="79" s="1"/>
  <c r="A1081" i="79"/>
  <c r="O1081" i="79" s="1"/>
  <c r="A1080" i="79"/>
  <c r="O1080" i="79" s="1"/>
  <c r="A1079" i="79"/>
  <c r="O1079" i="79" s="1"/>
  <c r="A1078" i="79"/>
  <c r="O1078" i="79" s="1"/>
  <c r="A1077" i="79"/>
  <c r="O1077" i="79" s="1"/>
  <c r="A1076" i="79"/>
  <c r="O1076" i="79" s="1"/>
  <c r="A1075" i="79"/>
  <c r="O1075" i="79" s="1"/>
  <c r="A1074" i="79"/>
  <c r="A1073" i="79"/>
  <c r="O1073" i="79" s="1"/>
  <c r="A1072" i="79"/>
  <c r="O1072" i="79" s="1"/>
  <c r="A1071" i="79"/>
  <c r="O1071" i="79" s="1"/>
  <c r="A1070" i="79"/>
  <c r="O1070" i="79" s="1"/>
  <c r="A1069" i="79"/>
  <c r="O1069" i="79" s="1"/>
  <c r="A1068" i="79"/>
  <c r="O1068" i="79" s="1"/>
  <c r="A1067" i="79"/>
  <c r="O1067" i="79" s="1"/>
  <c r="A1066" i="79"/>
  <c r="A1065" i="79"/>
  <c r="O1065" i="79" s="1"/>
  <c r="A1064" i="79"/>
  <c r="O1064" i="79" s="1"/>
  <c r="A1063" i="79"/>
  <c r="O1063" i="79" s="1"/>
  <c r="A1062" i="79"/>
  <c r="O1062" i="79" s="1"/>
  <c r="A1061" i="79"/>
  <c r="O1061" i="79" s="1"/>
  <c r="A1060" i="79"/>
  <c r="O1060" i="79" s="1"/>
  <c r="A1059" i="79"/>
  <c r="O1059" i="79" s="1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O1042" i="79" s="1"/>
  <c r="A1041" i="79"/>
  <c r="A1040" i="79"/>
  <c r="A1039" i="79"/>
  <c r="A1038" i="79"/>
  <c r="A1037" i="79"/>
  <c r="A1036" i="79"/>
  <c r="A1035" i="79"/>
  <c r="A1034" i="79"/>
  <c r="A1030" i="79"/>
  <c r="O1030" i="79" s="1"/>
  <c r="A1029" i="79"/>
  <c r="O1029" i="79" s="1"/>
  <c r="A1028" i="79"/>
  <c r="O1028" i="79" s="1"/>
  <c r="A1027" i="79"/>
  <c r="O1027" i="79" s="1"/>
  <c r="A1026" i="79"/>
  <c r="O1026" i="79" s="1"/>
  <c r="A1025" i="79"/>
  <c r="O1025" i="79" s="1"/>
  <c r="A1024" i="79"/>
  <c r="O1024" i="79" s="1"/>
  <c r="A1023" i="79"/>
  <c r="O1023" i="79" s="1"/>
  <c r="A1022" i="79"/>
  <c r="O1022" i="79" s="1"/>
  <c r="A1021" i="79"/>
  <c r="O1021" i="79" s="1"/>
  <c r="A1020" i="79"/>
  <c r="O1020" i="79" s="1"/>
  <c r="A1019" i="79"/>
  <c r="O1019" i="79" s="1"/>
  <c r="A1018" i="79"/>
  <c r="O1018" i="79" s="1"/>
  <c r="A1017" i="79"/>
  <c r="O1017" i="79" s="1"/>
  <c r="A1016" i="79"/>
  <c r="O1016" i="79" s="1"/>
  <c r="A1015" i="79"/>
  <c r="O1015" i="79" s="1"/>
  <c r="A1014" i="79"/>
  <c r="O1014" i="79" s="1"/>
  <c r="A1013" i="79"/>
  <c r="O1013" i="79" s="1"/>
  <c r="A1012" i="79"/>
  <c r="O1012" i="79" s="1"/>
  <c r="A1011" i="79"/>
  <c r="O1011" i="79" s="1"/>
  <c r="A1010" i="79"/>
  <c r="O1010" i="79" s="1"/>
  <c r="A1009" i="79"/>
  <c r="O1009" i="79" s="1"/>
  <c r="A1008" i="79"/>
  <c r="O1008" i="79" s="1"/>
  <c r="A1007" i="79"/>
  <c r="O1007" i="79" s="1"/>
  <c r="A1006" i="79"/>
  <c r="O1006" i="79" s="1"/>
  <c r="A1005" i="79"/>
  <c r="O1005" i="79" s="1"/>
  <c r="A1004" i="79"/>
  <c r="O1004" i="79" s="1"/>
  <c r="A1003" i="79"/>
  <c r="O1003" i="79" s="1"/>
  <c r="A1002" i="79"/>
  <c r="A1001" i="79"/>
  <c r="O1001" i="79" s="1"/>
  <c r="A1000" i="79"/>
  <c r="O1000" i="79" s="1"/>
  <c r="A999" i="79"/>
  <c r="O999" i="79" s="1"/>
  <c r="A998" i="79"/>
  <c r="O998" i="79" s="1"/>
  <c r="A997" i="79"/>
  <c r="O997" i="79" s="1"/>
  <c r="A996" i="79"/>
  <c r="O996" i="79" s="1"/>
  <c r="A995" i="79"/>
  <c r="O995" i="79" s="1"/>
  <c r="A994" i="79"/>
  <c r="O994" i="79" s="1"/>
  <c r="A993" i="79"/>
  <c r="O993" i="79" s="1"/>
  <c r="A992" i="79"/>
  <c r="O992" i="79" s="1"/>
  <c r="A991" i="79"/>
  <c r="O991" i="79" s="1"/>
  <c r="A990" i="79"/>
  <c r="O990" i="79" s="1"/>
  <c r="A989" i="79"/>
  <c r="O989" i="79" s="1"/>
  <c r="A988" i="79"/>
  <c r="O988" i="79" s="1"/>
  <c r="A987" i="79"/>
  <c r="O987" i="79" s="1"/>
  <c r="A986" i="79"/>
  <c r="O986" i="79" s="1"/>
  <c r="A985" i="79"/>
  <c r="O985" i="79" s="1"/>
  <c r="A984" i="79"/>
  <c r="O984" i="79" s="1"/>
  <c r="A983" i="79"/>
  <c r="O983" i="79" s="1"/>
  <c r="A982" i="79"/>
  <c r="O982" i="79" s="1"/>
  <c r="A981" i="79"/>
  <c r="O981" i="79" s="1"/>
  <c r="A980" i="79"/>
  <c r="O980" i="79" s="1"/>
  <c r="A979" i="79"/>
  <c r="O979" i="79" s="1"/>
  <c r="A978" i="79"/>
  <c r="O978" i="79" s="1"/>
  <c r="A977" i="79"/>
  <c r="O977" i="79" s="1"/>
  <c r="A976" i="79"/>
  <c r="O976" i="79" s="1"/>
  <c r="A975" i="79"/>
  <c r="O975" i="79" s="1"/>
  <c r="A974" i="79"/>
  <c r="O974" i="79" s="1"/>
  <c r="A973" i="79"/>
  <c r="O973" i="79" s="1"/>
  <c r="A972" i="79"/>
  <c r="O972" i="79" s="1"/>
  <c r="A971" i="79"/>
  <c r="O971" i="79" s="1"/>
  <c r="A970" i="79"/>
  <c r="O970" i="79" s="1"/>
  <c r="A969" i="79"/>
  <c r="O969" i="79" s="1"/>
  <c r="A968" i="79"/>
  <c r="O968" i="79" s="1"/>
  <c r="A967" i="79"/>
  <c r="O967" i="79" s="1"/>
  <c r="A966" i="79"/>
  <c r="O966" i="79" s="1"/>
  <c r="A965" i="79"/>
  <c r="O965" i="79" s="1"/>
  <c r="A964" i="79"/>
  <c r="O964" i="79" s="1"/>
  <c r="A963" i="79"/>
  <c r="O963" i="79" s="1"/>
  <c r="A962" i="79"/>
  <c r="A961" i="79"/>
  <c r="O961" i="79" s="1"/>
  <c r="A960" i="79"/>
  <c r="O960" i="79" s="1"/>
  <c r="A959" i="79"/>
  <c r="O959" i="79" s="1"/>
  <c r="A958" i="79"/>
  <c r="O958" i="79" s="1"/>
  <c r="A957" i="79"/>
  <c r="O957" i="79" s="1"/>
  <c r="A956" i="79"/>
  <c r="O956" i="79" s="1"/>
  <c r="A955" i="79"/>
  <c r="O955" i="79" s="1"/>
  <c r="A954" i="79"/>
  <c r="O954" i="79" s="1"/>
  <c r="A953" i="79"/>
  <c r="O953" i="79" s="1"/>
  <c r="A952" i="79"/>
  <c r="O952" i="79" s="1"/>
  <c r="A951" i="79"/>
  <c r="O951" i="79" s="1"/>
  <c r="A950" i="79"/>
  <c r="O950" i="79" s="1"/>
  <c r="A949" i="79"/>
  <c r="O949" i="79" s="1"/>
  <c r="A948" i="79"/>
  <c r="O948" i="79" s="1"/>
  <c r="A947" i="79"/>
  <c r="O947" i="79" s="1"/>
  <c r="A946" i="79"/>
  <c r="O946" i="79" s="1"/>
  <c r="A945" i="79"/>
  <c r="O945" i="79" s="1"/>
  <c r="A944" i="79"/>
  <c r="O944" i="79" s="1"/>
  <c r="A943" i="79"/>
  <c r="O943" i="79" s="1"/>
  <c r="A942" i="79"/>
  <c r="O942" i="79" s="1"/>
  <c r="A941" i="79"/>
  <c r="O941" i="79" s="1"/>
  <c r="A940" i="79"/>
  <c r="O940" i="79" s="1"/>
  <c r="A939" i="79"/>
  <c r="O939" i="79" s="1"/>
  <c r="A938" i="79"/>
  <c r="O938" i="79" s="1"/>
  <c r="A937" i="79"/>
  <c r="O937" i="79" s="1"/>
  <c r="A936" i="79"/>
  <c r="O936" i="79" s="1"/>
  <c r="A935" i="79"/>
  <c r="O935" i="79" s="1"/>
  <c r="A934" i="79"/>
  <c r="O934" i="79" s="1"/>
  <c r="A933" i="79"/>
  <c r="O933" i="79" s="1"/>
  <c r="A932" i="79"/>
  <c r="O932" i="79" s="1"/>
  <c r="A931" i="79"/>
  <c r="O931" i="79" s="1"/>
  <c r="A930" i="79"/>
  <c r="O930" i="79" s="1"/>
  <c r="A929" i="79"/>
  <c r="O929" i="79" s="1"/>
  <c r="A928" i="79"/>
  <c r="O928" i="79" s="1"/>
  <c r="A927" i="79"/>
  <c r="O927" i="79" s="1"/>
  <c r="A926" i="79"/>
  <c r="O926" i="79" s="1"/>
  <c r="A925" i="79"/>
  <c r="O925" i="79" s="1"/>
  <c r="A924" i="79"/>
  <c r="O924" i="79" s="1"/>
  <c r="A923" i="79"/>
  <c r="O923" i="79" s="1"/>
  <c r="A922" i="79"/>
  <c r="O922" i="79" s="1"/>
  <c r="A921" i="79"/>
  <c r="O921" i="79" s="1"/>
  <c r="A920" i="79"/>
  <c r="O920" i="79" s="1"/>
  <c r="A919" i="79"/>
  <c r="O919" i="79" s="1"/>
  <c r="A918" i="79"/>
  <c r="O918" i="79" s="1"/>
  <c r="A917" i="79"/>
  <c r="O917" i="79" s="1"/>
  <c r="A916" i="79"/>
  <c r="O916" i="79" s="1"/>
  <c r="A915" i="79"/>
  <c r="A914" i="79"/>
  <c r="O914" i="79" s="1"/>
  <c r="A913" i="79"/>
  <c r="A912" i="79"/>
  <c r="O912" i="79" s="1"/>
  <c r="A911" i="79"/>
  <c r="A910" i="79"/>
  <c r="O910" i="79" s="1"/>
  <c r="A909" i="79"/>
  <c r="A908" i="79"/>
  <c r="O908" i="79" s="1"/>
  <c r="A907" i="79"/>
  <c r="A906" i="79"/>
  <c r="O906" i="79" s="1"/>
  <c r="A905" i="79"/>
  <c r="A904" i="79"/>
  <c r="O904" i="79" s="1"/>
  <c r="A903" i="79"/>
  <c r="A902" i="79"/>
  <c r="O902" i="79" s="1"/>
  <c r="A901" i="79"/>
  <c r="A900" i="79"/>
  <c r="O900" i="79" s="1"/>
  <c r="A899" i="79"/>
  <c r="A898" i="79"/>
  <c r="A897" i="79"/>
  <c r="A896" i="79"/>
  <c r="O896" i="79" s="1"/>
  <c r="A895" i="79"/>
  <c r="A894" i="79"/>
  <c r="O894" i="79" s="1"/>
  <c r="A893" i="79"/>
  <c r="A892" i="79"/>
  <c r="O892" i="79" s="1"/>
  <c r="A891" i="79"/>
  <c r="A890" i="79"/>
  <c r="O890" i="79" s="1"/>
  <c r="A889" i="79"/>
  <c r="A888" i="79"/>
  <c r="A887" i="79"/>
  <c r="A886" i="79"/>
  <c r="O886" i="79" s="1"/>
  <c r="A885" i="79"/>
  <c r="A884" i="79"/>
  <c r="A883" i="79"/>
  <c r="A882" i="79"/>
  <c r="O882" i="79" s="1"/>
  <c r="A881" i="79"/>
  <c r="A880" i="79"/>
  <c r="A879" i="79"/>
  <c r="A878" i="79"/>
  <c r="O878" i="79" s="1"/>
  <c r="A877" i="79"/>
  <c r="A876" i="79"/>
  <c r="A875" i="79"/>
  <c r="A874" i="79"/>
  <c r="O874" i="79" s="1"/>
  <c r="A873" i="79"/>
  <c r="A872" i="79"/>
  <c r="A871" i="79"/>
  <c r="A870" i="79"/>
  <c r="O870" i="79" s="1"/>
  <c r="A869" i="79"/>
  <c r="A868" i="79"/>
  <c r="A867" i="79"/>
  <c r="A866" i="79"/>
  <c r="O866" i="79" s="1"/>
  <c r="A865" i="79"/>
  <c r="A864" i="79"/>
  <c r="A863" i="79"/>
  <c r="A862" i="79"/>
  <c r="O862" i="79" s="1"/>
  <c r="A861" i="79"/>
  <c r="A860" i="79"/>
  <c r="A859" i="79"/>
  <c r="A858" i="79"/>
  <c r="O858" i="79" s="1"/>
  <c r="A857" i="79"/>
  <c r="A856" i="79"/>
  <c r="A855" i="79"/>
  <c r="A854" i="79"/>
  <c r="O854" i="79" s="1"/>
  <c r="A853" i="79"/>
  <c r="A852" i="79"/>
  <c r="A851" i="79"/>
  <c r="A850" i="79"/>
  <c r="O850" i="79" s="1"/>
  <c r="A849" i="79"/>
  <c r="A848" i="79"/>
  <c r="A847" i="79"/>
  <c r="A846" i="79"/>
  <c r="O846" i="79" s="1"/>
  <c r="A845" i="79"/>
  <c r="A844" i="79"/>
  <c r="A843" i="79"/>
  <c r="A842" i="79"/>
  <c r="O842" i="79" s="1"/>
  <c r="A841" i="79"/>
  <c r="A840" i="79"/>
  <c r="A839" i="79"/>
  <c r="A838" i="79"/>
  <c r="O838" i="79" s="1"/>
  <c r="A837" i="79"/>
  <c r="A836" i="79"/>
  <c r="A835" i="79"/>
  <c r="A834" i="79"/>
  <c r="O834" i="79" s="1"/>
  <c r="A833" i="79"/>
  <c r="A832" i="79"/>
  <c r="A831" i="79"/>
  <c r="A830" i="79"/>
  <c r="O830" i="79" s="1"/>
  <c r="A829" i="79"/>
  <c r="A828" i="79"/>
  <c r="A827" i="79"/>
  <c r="A826" i="79"/>
  <c r="O826" i="79" s="1"/>
  <c r="A825" i="79"/>
  <c r="A824" i="79"/>
  <c r="A823" i="79"/>
  <c r="A822" i="79"/>
  <c r="O822" i="79" s="1"/>
  <c r="A821" i="79"/>
  <c r="A820" i="79"/>
  <c r="A819" i="79"/>
  <c r="A818" i="79"/>
  <c r="O818" i="79" s="1"/>
  <c r="A817" i="79"/>
  <c r="A816" i="79"/>
  <c r="A815" i="79"/>
  <c r="A814" i="79"/>
  <c r="O814" i="79" s="1"/>
  <c r="A813" i="79"/>
  <c r="A812" i="79"/>
  <c r="A811" i="79"/>
  <c r="A810" i="79"/>
  <c r="O810" i="79" s="1"/>
  <c r="A809" i="79"/>
  <c r="A808" i="79"/>
  <c r="A807" i="79"/>
  <c r="A806" i="79"/>
  <c r="A805" i="79"/>
  <c r="A804" i="79"/>
  <c r="O804" i="79" s="1"/>
  <c r="A803" i="79"/>
  <c r="A802" i="79"/>
  <c r="A801" i="79"/>
  <c r="A800" i="79"/>
  <c r="A799" i="79"/>
  <c r="A798" i="79"/>
  <c r="A797" i="79"/>
  <c r="A796" i="79"/>
  <c r="O796" i="79" s="1"/>
  <c r="A795" i="79"/>
  <c r="A794" i="79"/>
  <c r="A793" i="79"/>
  <c r="A792" i="79"/>
  <c r="A791" i="79"/>
  <c r="A790" i="79"/>
  <c r="A789" i="79"/>
  <c r="A788" i="79"/>
  <c r="O788" i="79" s="1"/>
  <c r="A787" i="79"/>
  <c r="A786" i="79"/>
  <c r="A785" i="79"/>
  <c r="A784" i="79"/>
  <c r="A783" i="79"/>
  <c r="A782" i="79"/>
  <c r="A781" i="79"/>
  <c r="A780" i="79"/>
  <c r="O780" i="79" s="1"/>
  <c r="A779" i="79"/>
  <c r="A778" i="79"/>
  <c r="A777" i="79"/>
  <c r="A776" i="79"/>
  <c r="A775" i="79"/>
  <c r="A774" i="79"/>
  <c r="O774" i="79" s="1"/>
  <c r="A773" i="79"/>
  <c r="A772" i="79"/>
  <c r="A771" i="79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5" i="79"/>
  <c r="A752" i="79"/>
  <c r="O752" i="79" s="1"/>
  <c r="A751" i="79"/>
  <c r="A750" i="79"/>
  <c r="O750" i="79" s="1"/>
  <c r="A749" i="79"/>
  <c r="A748" i="79"/>
  <c r="O748" i="79" s="1"/>
  <c r="A747" i="79"/>
  <c r="A746" i="79"/>
  <c r="O746" i="79" s="1"/>
  <c r="A745" i="79"/>
  <c r="A744" i="79"/>
  <c r="O744" i="79" s="1"/>
  <c r="A743" i="79"/>
  <c r="A742" i="79"/>
  <c r="O742" i="79" s="1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9" i="79"/>
  <c r="A726" i="79"/>
  <c r="A725" i="79"/>
  <c r="A724" i="79"/>
  <c r="O724" i="79" s="1"/>
  <c r="A723" i="79"/>
  <c r="A722" i="79"/>
  <c r="O722" i="79" s="1"/>
  <c r="A721" i="79"/>
  <c r="A720" i="79"/>
  <c r="O720" i="79" s="1"/>
  <c r="A719" i="79"/>
  <c r="A718" i="79"/>
  <c r="O718" i="79" s="1"/>
  <c r="A717" i="79"/>
  <c r="A716" i="79"/>
  <c r="O716" i="79" s="1"/>
  <c r="A715" i="79"/>
  <c r="A714" i="79"/>
  <c r="O714" i="79" s="1"/>
  <c r="A713" i="79"/>
  <c r="A712" i="79"/>
  <c r="O712" i="79" s="1"/>
  <c r="A711" i="79"/>
  <c r="A710" i="79"/>
  <c r="O710" i="79" s="1"/>
  <c r="A709" i="79"/>
  <c r="A708" i="79"/>
  <c r="O708" i="79" s="1"/>
  <c r="A707" i="79"/>
  <c r="A706" i="79"/>
  <c r="O706" i="79" s="1"/>
  <c r="A705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O690" i="79" s="1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O674" i="79" s="1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O659" i="79" s="1"/>
  <c r="A658" i="79"/>
  <c r="A657" i="79"/>
  <c r="O657" i="79" s="1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41" i="79"/>
  <c r="A638" i="79"/>
  <c r="A637" i="79"/>
  <c r="A636" i="79"/>
  <c r="O636" i="79" s="1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O620" i="79" s="1"/>
  <c r="A619" i="79"/>
  <c r="A618" i="79"/>
  <c r="A617" i="79"/>
  <c r="A616" i="79"/>
  <c r="A615" i="79"/>
  <c r="O615" i="79" s="1"/>
  <c r="A614" i="79"/>
  <c r="A613" i="79"/>
  <c r="A612" i="79"/>
  <c r="A611" i="79"/>
  <c r="O611" i="79" s="1"/>
  <c r="A610" i="79"/>
  <c r="A609" i="79"/>
  <c r="A608" i="79"/>
  <c r="A607" i="79"/>
  <c r="O607" i="79" s="1"/>
  <c r="A606" i="79"/>
  <c r="A605" i="79"/>
  <c r="A604" i="79"/>
  <c r="A603" i="79"/>
  <c r="O603" i="79" s="1"/>
  <c r="A602" i="79"/>
  <c r="A601" i="79"/>
  <c r="A600" i="79"/>
  <c r="A599" i="79"/>
  <c r="O599" i="79" s="1"/>
  <c r="A598" i="79"/>
  <c r="A597" i="79"/>
  <c r="A596" i="79"/>
  <c r="A595" i="79"/>
  <c r="O595" i="79" s="1"/>
  <c r="A594" i="79"/>
  <c r="A593" i="79"/>
  <c r="A592" i="79"/>
  <c r="A591" i="79"/>
  <c r="O591" i="79" s="1"/>
  <c r="A590" i="79"/>
  <c r="A589" i="79"/>
  <c r="A588" i="79"/>
  <c r="A587" i="79"/>
  <c r="O587" i="79" s="1"/>
  <c r="A586" i="79"/>
  <c r="A585" i="79"/>
  <c r="A584" i="79"/>
  <c r="A583" i="79"/>
  <c r="O583" i="79" s="1"/>
  <c r="A582" i="79"/>
  <c r="A581" i="79"/>
  <c r="A580" i="79"/>
  <c r="A579" i="79"/>
  <c r="O579" i="79" s="1"/>
  <c r="A578" i="79"/>
  <c r="A577" i="79"/>
  <c r="A576" i="79"/>
  <c r="A575" i="79"/>
  <c r="A574" i="79"/>
  <c r="A573" i="79"/>
  <c r="O573" i="79" s="1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A555" i="79"/>
  <c r="A554" i="79"/>
  <c r="A553" i="79"/>
  <c r="A552" i="79"/>
  <c r="A551" i="79"/>
  <c r="A550" i="79"/>
  <c r="A549" i="79"/>
  <c r="A548" i="79"/>
  <c r="A547" i="79"/>
  <c r="O547" i="79" s="1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A308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5" i="79"/>
  <c r="A284" i="79"/>
  <c r="A283" i="79"/>
  <c r="A282" i="79"/>
  <c r="A281" i="79"/>
  <c r="A280" i="79"/>
  <c r="A279" i="79"/>
  <c r="A276" i="79"/>
  <c r="A275" i="79"/>
  <c r="A274" i="79"/>
  <c r="A273" i="79"/>
  <c r="A272" i="79"/>
  <c r="A271" i="79"/>
  <c r="A270" i="79"/>
  <c r="A269" i="79"/>
  <c r="A268" i="79"/>
  <c r="A267" i="79"/>
  <c r="A266" i="79"/>
  <c r="A265" i="79"/>
  <c r="A264" i="79"/>
  <c r="A263" i="79"/>
  <c r="A262" i="79"/>
  <c r="A261" i="79"/>
  <c r="A253" i="79"/>
  <c r="A252" i="79"/>
  <c r="A251" i="79"/>
  <c r="A250" i="79"/>
  <c r="A249" i="79"/>
  <c r="A248" i="79"/>
  <c r="A247" i="79"/>
  <c r="A246" i="79"/>
  <c r="A245" i="79"/>
  <c r="A244" i="79"/>
  <c r="A243" i="79"/>
  <c r="A242" i="79"/>
  <c r="A241" i="79"/>
  <c r="A240" i="79"/>
  <c r="A239" i="79"/>
  <c r="A238" i="79"/>
  <c r="A237" i="79"/>
  <c r="A236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J90" i="79"/>
  <c r="I90" i="79"/>
  <c r="F90" i="79"/>
  <c r="E90" i="79"/>
  <c r="C90" i="79"/>
  <c r="A89" i="79"/>
  <c r="A88" i="79"/>
  <c r="A87" i="79"/>
  <c r="A86" i="79"/>
  <c r="A85" i="79"/>
  <c r="A84" i="79"/>
  <c r="A83" i="79"/>
  <c r="A82" i="79"/>
  <c r="A81" i="79"/>
  <c r="A80" i="79"/>
  <c r="A79" i="79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O12" i="79" s="1"/>
  <c r="A11" i="79"/>
  <c r="O11" i="79" s="1"/>
  <c r="D6" i="79"/>
  <c r="O90" i="79"/>
  <c r="O198" i="79"/>
  <c r="O199" i="79"/>
  <c r="O200" i="79"/>
  <c r="O217" i="79"/>
  <c r="O277" i="79"/>
  <c r="O278" i="79"/>
  <c r="O567" i="79"/>
  <c r="O702" i="79"/>
  <c r="O704" i="79"/>
  <c r="O726" i="79"/>
  <c r="O898" i="79"/>
  <c r="O962" i="79"/>
  <c r="O1002" i="79"/>
  <c r="O1058" i="79"/>
  <c r="O1066" i="79"/>
  <c r="O1074" i="79"/>
  <c r="O1090" i="79"/>
  <c r="O1098" i="79"/>
  <c r="O1106" i="79"/>
  <c r="O1122" i="79"/>
  <c r="O1130" i="79"/>
  <c r="O1138" i="79"/>
  <c r="O1154" i="79"/>
  <c r="O1170" i="79"/>
  <c r="O1184" i="79"/>
  <c r="O1191" i="79"/>
  <c r="O1222" i="79"/>
  <c r="O1227" i="79"/>
  <c r="O1235" i="79"/>
  <c r="O1237" i="79"/>
  <c r="O38" i="4" l="1"/>
  <c r="N38" i="4"/>
  <c r="P38" i="4"/>
  <c r="M38" i="4"/>
  <c r="L38" i="4"/>
  <c r="K38" i="4"/>
  <c r="J38" i="4"/>
  <c r="I38" i="4"/>
  <c r="H38" i="4"/>
  <c r="G38" i="4"/>
  <c r="F38" i="4"/>
  <c r="Q38" i="4"/>
  <c r="E38" i="4"/>
  <c r="D38" i="4"/>
  <c r="D39" i="4"/>
  <c r="P39" i="4"/>
  <c r="E39" i="4"/>
  <c r="Q39" i="4"/>
  <c r="O39" i="4"/>
  <c r="F39" i="4"/>
  <c r="G39" i="4"/>
  <c r="H39" i="4"/>
  <c r="I39" i="4"/>
  <c r="J39" i="4"/>
  <c r="K39" i="4"/>
  <c r="L39" i="4"/>
  <c r="M39" i="4"/>
  <c r="N39" i="4"/>
  <c r="O301" i="79"/>
  <c r="O303" i="79"/>
  <c r="F258" i="79"/>
  <c r="O305" i="79"/>
  <c r="F303" i="79"/>
  <c r="F301" i="79"/>
  <c r="F305" i="79"/>
  <c r="J303" i="79"/>
  <c r="D303" i="79"/>
  <c r="O302" i="79"/>
  <c r="J305" i="79"/>
  <c r="D305" i="79"/>
  <c r="O304" i="79"/>
  <c r="J301" i="79"/>
  <c r="D301" i="79"/>
  <c r="O300" i="79"/>
  <c r="F256" i="79"/>
  <c r="F304" i="79"/>
  <c r="F302" i="79"/>
  <c r="F300" i="79"/>
  <c r="D71" i="78"/>
  <c r="E71" i="78" s="1"/>
  <c r="B71" i="78"/>
  <c r="C70" i="78"/>
  <c r="D69" i="78"/>
  <c r="E69" i="78" s="1"/>
  <c r="B69" i="78"/>
  <c r="C68" i="78"/>
  <c r="D67" i="78"/>
  <c r="E67" i="78" s="1"/>
  <c r="B67" i="78"/>
  <c r="C66" i="78"/>
  <c r="D65" i="78"/>
  <c r="E65" i="78" s="1"/>
  <c r="B65" i="78"/>
  <c r="C64" i="78"/>
  <c r="D63" i="78"/>
  <c r="E63" i="78" s="1"/>
  <c r="B63" i="78"/>
  <c r="D61" i="78"/>
  <c r="E61" i="78" s="1"/>
  <c r="B61" i="78"/>
  <c r="D60" i="78"/>
  <c r="E60" i="78" s="1"/>
  <c r="B60" i="78"/>
  <c r="D70" i="78"/>
  <c r="D68" i="78"/>
  <c r="D66" i="78"/>
  <c r="D64" i="78"/>
  <c r="Q23" i="4"/>
  <c r="I23" i="4"/>
  <c r="M23" i="4"/>
  <c r="E23" i="4"/>
  <c r="I25" i="4"/>
  <c r="J304" i="79"/>
  <c r="D304" i="79"/>
  <c r="J302" i="79"/>
  <c r="D302" i="79"/>
  <c r="J300" i="79"/>
  <c r="D300" i="79"/>
  <c r="J258" i="79"/>
  <c r="D258" i="79"/>
  <c r="F254" i="79"/>
  <c r="P18" i="4"/>
  <c r="N18" i="4"/>
  <c r="L18" i="4"/>
  <c r="J18" i="4"/>
  <c r="H18" i="4"/>
  <c r="F18" i="4"/>
  <c r="D18" i="4"/>
  <c r="Q18" i="4"/>
  <c r="O18" i="4"/>
  <c r="M18" i="4"/>
  <c r="K18" i="4"/>
  <c r="I18" i="4"/>
  <c r="G18" i="4"/>
  <c r="E18" i="4"/>
  <c r="P16" i="4"/>
  <c r="N16" i="4"/>
  <c r="L16" i="4"/>
  <c r="J16" i="4"/>
  <c r="H16" i="4"/>
  <c r="F16" i="4"/>
  <c r="D16" i="4"/>
  <c r="Q16" i="4"/>
  <c r="O16" i="4"/>
  <c r="M16" i="4"/>
  <c r="K16" i="4"/>
  <c r="I16" i="4"/>
  <c r="G16" i="4"/>
  <c r="E16" i="4"/>
  <c r="P20" i="4"/>
  <c r="N20" i="4"/>
  <c r="L20" i="4"/>
  <c r="J20" i="4"/>
  <c r="H20" i="4"/>
  <c r="F20" i="4"/>
  <c r="D20" i="4"/>
  <c r="Q20" i="4"/>
  <c r="O20" i="4"/>
  <c r="M20" i="4"/>
  <c r="K20" i="4"/>
  <c r="I20" i="4"/>
  <c r="G20" i="4"/>
  <c r="E20" i="4"/>
  <c r="P23" i="4"/>
  <c r="N23" i="4"/>
  <c r="L23" i="4"/>
  <c r="J23" i="4"/>
  <c r="H23" i="4"/>
  <c r="F23" i="4"/>
  <c r="D23" i="4"/>
  <c r="Q25" i="4"/>
  <c r="O25" i="4"/>
  <c r="M25" i="4"/>
  <c r="P25" i="4"/>
  <c r="N25" i="4"/>
  <c r="L25" i="4"/>
  <c r="J25" i="4"/>
  <c r="H25" i="4"/>
  <c r="F25" i="4"/>
  <c r="D25" i="4"/>
  <c r="P28" i="4"/>
  <c r="N28" i="4"/>
  <c r="L28" i="4"/>
  <c r="J28" i="4"/>
  <c r="H28" i="4"/>
  <c r="F28" i="4"/>
  <c r="D28" i="4"/>
  <c r="Q28" i="4"/>
  <c r="O28" i="4"/>
  <c r="M28" i="4"/>
  <c r="K28" i="4"/>
  <c r="I28" i="4"/>
  <c r="G28" i="4"/>
  <c r="E28" i="4"/>
  <c r="D17" i="4"/>
  <c r="F17" i="4"/>
  <c r="H17" i="4"/>
  <c r="J17" i="4"/>
  <c r="L17" i="4"/>
  <c r="N17" i="4"/>
  <c r="P17" i="4"/>
  <c r="D19" i="4"/>
  <c r="F19" i="4"/>
  <c r="H19" i="4"/>
  <c r="J19" i="4"/>
  <c r="L19" i="4"/>
  <c r="N19" i="4"/>
  <c r="P19" i="4"/>
  <c r="D21" i="4"/>
  <c r="F21" i="4"/>
  <c r="H21" i="4"/>
  <c r="J21" i="4"/>
  <c r="L21" i="4"/>
  <c r="N21" i="4"/>
  <c r="P21" i="4"/>
  <c r="D22" i="4"/>
  <c r="H22" i="4"/>
  <c r="L22" i="4"/>
  <c r="P22" i="4"/>
  <c r="G23" i="4"/>
  <c r="K23" i="4"/>
  <c r="O23" i="4"/>
  <c r="D24" i="4"/>
  <c r="H24" i="4"/>
  <c r="L24" i="4"/>
  <c r="P24" i="4"/>
  <c r="G25" i="4"/>
  <c r="K25" i="4"/>
  <c r="Q22" i="4"/>
  <c r="O22" i="4"/>
  <c r="M22" i="4"/>
  <c r="K22" i="4"/>
  <c r="I22" i="4"/>
  <c r="G22" i="4"/>
  <c r="E22" i="4"/>
  <c r="Q24" i="4"/>
  <c r="O24" i="4"/>
  <c r="M24" i="4"/>
  <c r="K24" i="4"/>
  <c r="I24" i="4"/>
  <c r="G24" i="4"/>
  <c r="E24" i="4"/>
  <c r="P26" i="4"/>
  <c r="N26" i="4"/>
  <c r="L26" i="4"/>
  <c r="J26" i="4"/>
  <c r="H26" i="4"/>
  <c r="F26" i="4"/>
  <c r="D26" i="4"/>
  <c r="Q26" i="4"/>
  <c r="O26" i="4"/>
  <c r="M26" i="4"/>
  <c r="K26" i="4"/>
  <c r="I26" i="4"/>
  <c r="G26" i="4"/>
  <c r="E26" i="4"/>
  <c r="E17" i="4"/>
  <c r="G17" i="4"/>
  <c r="I17" i="4"/>
  <c r="K17" i="4"/>
  <c r="M17" i="4"/>
  <c r="O17" i="4"/>
  <c r="Q17" i="4"/>
  <c r="E19" i="4"/>
  <c r="G19" i="4"/>
  <c r="I19" i="4"/>
  <c r="K19" i="4"/>
  <c r="M19" i="4"/>
  <c r="O19" i="4"/>
  <c r="Q19" i="4"/>
  <c r="E21" i="4"/>
  <c r="G21" i="4"/>
  <c r="I21" i="4"/>
  <c r="K21" i="4"/>
  <c r="M21" i="4"/>
  <c r="O21" i="4"/>
  <c r="Q21" i="4"/>
  <c r="F22" i="4"/>
  <c r="J22" i="4"/>
  <c r="N22" i="4"/>
  <c r="F24" i="4"/>
  <c r="J24" i="4"/>
  <c r="N24" i="4"/>
  <c r="Q31" i="4"/>
  <c r="O31" i="4"/>
  <c r="M31" i="4"/>
  <c r="K31" i="4"/>
  <c r="I31" i="4"/>
  <c r="G31" i="4"/>
  <c r="E31" i="4"/>
  <c r="P31" i="4"/>
  <c r="N31" i="4"/>
  <c r="L31" i="4"/>
  <c r="J31" i="4"/>
  <c r="H31" i="4"/>
  <c r="F31" i="4"/>
  <c r="D31" i="4"/>
  <c r="Q33" i="4"/>
  <c r="O33" i="4"/>
  <c r="M33" i="4"/>
  <c r="K33" i="4"/>
  <c r="I33" i="4"/>
  <c r="G33" i="4"/>
  <c r="E33" i="4"/>
  <c r="P33" i="4"/>
  <c r="N33" i="4"/>
  <c r="L33" i="4"/>
  <c r="J33" i="4"/>
  <c r="H33" i="4"/>
  <c r="F33" i="4"/>
  <c r="D33" i="4"/>
  <c r="Q35" i="4"/>
  <c r="O35" i="4"/>
  <c r="M35" i="4"/>
  <c r="K35" i="4"/>
  <c r="I35" i="4"/>
  <c r="G35" i="4"/>
  <c r="E35" i="4"/>
  <c r="P35" i="4"/>
  <c r="N35" i="4"/>
  <c r="L35" i="4"/>
  <c r="J35" i="4"/>
  <c r="H35" i="4"/>
  <c r="F35" i="4"/>
  <c r="D35" i="4"/>
  <c r="D27" i="4"/>
  <c r="F27" i="4"/>
  <c r="H27" i="4"/>
  <c r="J27" i="4"/>
  <c r="L27" i="4"/>
  <c r="N27" i="4"/>
  <c r="P27" i="4"/>
  <c r="Q29" i="4"/>
  <c r="O29" i="4"/>
  <c r="M29" i="4"/>
  <c r="K29" i="4"/>
  <c r="I29" i="4"/>
  <c r="G29" i="4"/>
  <c r="E29" i="4"/>
  <c r="P29" i="4"/>
  <c r="N29" i="4"/>
  <c r="L29" i="4"/>
  <c r="J29" i="4"/>
  <c r="H29" i="4"/>
  <c r="F29" i="4"/>
  <c r="D29" i="4"/>
  <c r="P32" i="4"/>
  <c r="N32" i="4"/>
  <c r="L32" i="4"/>
  <c r="J32" i="4"/>
  <c r="H32" i="4"/>
  <c r="F32" i="4"/>
  <c r="D32" i="4"/>
  <c r="Q32" i="4"/>
  <c r="O32" i="4"/>
  <c r="M32" i="4"/>
  <c r="K32" i="4"/>
  <c r="I32" i="4"/>
  <c r="G32" i="4"/>
  <c r="E32" i="4"/>
  <c r="P34" i="4"/>
  <c r="N34" i="4"/>
  <c r="L34" i="4"/>
  <c r="J34" i="4"/>
  <c r="H34" i="4"/>
  <c r="F34" i="4"/>
  <c r="D34" i="4"/>
  <c r="Q34" i="4"/>
  <c r="O34" i="4"/>
  <c r="M34" i="4"/>
  <c r="K34" i="4"/>
  <c r="I34" i="4"/>
  <c r="G34" i="4"/>
  <c r="E34" i="4"/>
  <c r="E27" i="4"/>
  <c r="G27" i="4"/>
  <c r="I27" i="4"/>
  <c r="K27" i="4"/>
  <c r="M27" i="4"/>
  <c r="O27" i="4"/>
  <c r="Q27" i="4"/>
  <c r="E30" i="4"/>
  <c r="G30" i="4"/>
  <c r="I30" i="4"/>
  <c r="K30" i="4"/>
  <c r="M30" i="4"/>
  <c r="O30" i="4"/>
  <c r="Q30" i="4"/>
  <c r="D30" i="4"/>
  <c r="F30" i="4"/>
  <c r="H30" i="4"/>
  <c r="J30" i="4"/>
  <c r="L30" i="4"/>
  <c r="N30" i="4"/>
  <c r="P30" i="4"/>
  <c r="C257" i="78"/>
  <c r="E257" i="78" s="1"/>
  <c r="C261" i="78"/>
  <c r="E261" i="78" s="1"/>
  <c r="C265" i="78"/>
  <c r="E265" i="78" s="1"/>
  <c r="D181" i="78"/>
  <c r="E181" i="78" s="1"/>
  <c r="D215" i="78"/>
  <c r="D219" i="78"/>
  <c r="D228" i="78"/>
  <c r="J256" i="79"/>
  <c r="D256" i="79"/>
  <c r="F255" i="79"/>
  <c r="J254" i="79"/>
  <c r="D254" i="79"/>
  <c r="K304" i="79"/>
  <c r="I304" i="79"/>
  <c r="E304" i="79"/>
  <c r="K302" i="79"/>
  <c r="I302" i="79"/>
  <c r="E302" i="79"/>
  <c r="K300" i="79"/>
  <c r="I300" i="79"/>
  <c r="E300" i="79"/>
  <c r="C209" i="78"/>
  <c r="C259" i="78"/>
  <c r="E259" i="78" s="1"/>
  <c r="C263" i="78"/>
  <c r="E263" i="78" s="1"/>
  <c r="D179" i="78"/>
  <c r="E179" i="78" s="1"/>
  <c r="D183" i="78"/>
  <c r="E183" i="78" s="1"/>
  <c r="D211" i="78"/>
  <c r="D217" i="78"/>
  <c r="D226" i="78"/>
  <c r="K258" i="79"/>
  <c r="I258" i="79"/>
  <c r="E258" i="79"/>
  <c r="C258" i="79"/>
  <c r="K305" i="79"/>
  <c r="I305" i="79"/>
  <c r="E305" i="79"/>
  <c r="K303" i="79"/>
  <c r="I303" i="79"/>
  <c r="E303" i="79"/>
  <c r="K301" i="79"/>
  <c r="I301" i="79"/>
  <c r="E301" i="79"/>
  <c r="C28" i="78"/>
  <c r="E28" i="78" s="1"/>
  <c r="C30" i="78"/>
  <c r="C76" i="78"/>
  <c r="E76" i="78" s="1"/>
  <c r="C81" i="78"/>
  <c r="C88" i="78"/>
  <c r="E88" i="78" s="1"/>
  <c r="C90" i="78"/>
  <c r="E90" i="78" s="1"/>
  <c r="C92" i="78"/>
  <c r="E92" i="78" s="1"/>
  <c r="C94" i="78"/>
  <c r="E94" i="78" s="1"/>
  <c r="C98" i="78"/>
  <c r="C100" i="78"/>
  <c r="C102" i="78"/>
  <c r="C104" i="78"/>
  <c r="C106" i="78"/>
  <c r="C108" i="78"/>
  <c r="C110" i="78"/>
  <c r="C112" i="78"/>
  <c r="C114" i="78"/>
  <c r="C116" i="78"/>
  <c r="C118" i="78"/>
  <c r="C120" i="78"/>
  <c r="C122" i="78"/>
  <c r="C126" i="78"/>
  <c r="C128" i="78"/>
  <c r="C130" i="78"/>
  <c r="C132" i="78"/>
  <c r="C134" i="78"/>
  <c r="C136" i="78"/>
  <c r="C138" i="78"/>
  <c r="C140" i="78"/>
  <c r="C142" i="78"/>
  <c r="C144" i="78"/>
  <c r="C146" i="78"/>
  <c r="C148" i="78"/>
  <c r="C150" i="78"/>
  <c r="C152" i="78"/>
  <c r="C159" i="78"/>
  <c r="C161" i="78"/>
  <c r="C169" i="78"/>
  <c r="C171" i="78"/>
  <c r="C204" i="78"/>
  <c r="C208" i="78"/>
  <c r="C211" i="78"/>
  <c r="C215" i="78"/>
  <c r="C217" i="78"/>
  <c r="C219" i="78"/>
  <c r="C223" i="78"/>
  <c r="E223" i="78" s="1"/>
  <c r="C226" i="78"/>
  <c r="C228" i="78"/>
  <c r="C258" i="78"/>
  <c r="C260" i="78"/>
  <c r="E260" i="78" s="1"/>
  <c r="C262" i="78"/>
  <c r="E262" i="78" s="1"/>
  <c r="C264" i="78"/>
  <c r="E264" i="78" s="1"/>
  <c r="D29" i="78"/>
  <c r="D83" i="78"/>
  <c r="D89" i="78"/>
  <c r="D91" i="78"/>
  <c r="D93" i="78"/>
  <c r="D97" i="78"/>
  <c r="E97" i="78" s="1"/>
  <c r="D99" i="78"/>
  <c r="E99" i="78" s="1"/>
  <c r="D101" i="78"/>
  <c r="D103" i="78"/>
  <c r="D105" i="78"/>
  <c r="E105" i="78" s="1"/>
  <c r="D107" i="78"/>
  <c r="E107" i="78" s="1"/>
  <c r="D109" i="78"/>
  <c r="E109" i="78" s="1"/>
  <c r="D111" i="78"/>
  <c r="E111" i="78" s="1"/>
  <c r="D113" i="78"/>
  <c r="E113" i="78" s="1"/>
  <c r="D115" i="78"/>
  <c r="E115" i="78" s="1"/>
  <c r="D117" i="78"/>
  <c r="E117" i="78" s="1"/>
  <c r="D119" i="78"/>
  <c r="E119" i="78" s="1"/>
  <c r="D121" i="78"/>
  <c r="E121" i="78" s="1"/>
  <c r="D125" i="78"/>
  <c r="E125" i="78" s="1"/>
  <c r="D127" i="78"/>
  <c r="D129" i="78"/>
  <c r="E129" i="78" s="1"/>
  <c r="D131" i="78"/>
  <c r="E131" i="78" s="1"/>
  <c r="D133" i="78"/>
  <c r="E133" i="78" s="1"/>
  <c r="D135" i="78"/>
  <c r="E135" i="78" s="1"/>
  <c r="D137" i="78"/>
  <c r="D139" i="78"/>
  <c r="E139" i="78" s="1"/>
  <c r="D141" i="78"/>
  <c r="E141" i="78" s="1"/>
  <c r="D143" i="78"/>
  <c r="E143" i="78" s="1"/>
  <c r="D145" i="78"/>
  <c r="E145" i="78" s="1"/>
  <c r="D147" i="78"/>
  <c r="E147" i="78" s="1"/>
  <c r="D149" i="78"/>
  <c r="E149" i="78" s="1"/>
  <c r="D151" i="78"/>
  <c r="D153" i="78"/>
  <c r="E153" i="78" s="1"/>
  <c r="D160" i="78"/>
  <c r="D168" i="78"/>
  <c r="D170" i="78"/>
  <c r="D172" i="78"/>
  <c r="D180" i="78"/>
  <c r="D182" i="78"/>
  <c r="D209" i="78"/>
  <c r="D212" i="78"/>
  <c r="D216" i="78"/>
  <c r="D218" i="78"/>
  <c r="D220" i="78"/>
  <c r="D225" i="78"/>
  <c r="E225" i="78" s="1"/>
  <c r="D227" i="78"/>
  <c r="E227" i="78" s="1"/>
  <c r="C29" i="78"/>
  <c r="C83" i="78"/>
  <c r="C89" i="78"/>
  <c r="C91" i="78"/>
  <c r="C93" i="78"/>
  <c r="C168" i="78"/>
  <c r="C170" i="78"/>
  <c r="C172" i="78"/>
  <c r="C180" i="78"/>
  <c r="C182" i="78"/>
  <c r="C212" i="78"/>
  <c r="C216" i="78"/>
  <c r="C218" i="78"/>
  <c r="C220" i="78"/>
  <c r="D81" i="78"/>
  <c r="D98" i="78"/>
  <c r="D100" i="78"/>
  <c r="D102" i="78"/>
  <c r="D104" i="78"/>
  <c r="D106" i="78"/>
  <c r="D108" i="78"/>
  <c r="D110" i="78"/>
  <c r="D112" i="78"/>
  <c r="D114" i="78"/>
  <c r="D116" i="78"/>
  <c r="D118" i="78"/>
  <c r="D120" i="78"/>
  <c r="D122" i="78"/>
  <c r="D126" i="78"/>
  <c r="D128" i="78"/>
  <c r="D130" i="78"/>
  <c r="D132" i="78"/>
  <c r="D134" i="78"/>
  <c r="D136" i="78"/>
  <c r="D138" i="78"/>
  <c r="D140" i="78"/>
  <c r="D142" i="78"/>
  <c r="D144" i="78"/>
  <c r="D146" i="78"/>
  <c r="D148" i="78"/>
  <c r="D150" i="78"/>
  <c r="D152" i="78"/>
  <c r="D169" i="78"/>
  <c r="D171" i="78"/>
  <c r="D204" i="78"/>
  <c r="D208" i="78"/>
  <c r="K256" i="79"/>
  <c r="I256" i="79"/>
  <c r="E256" i="79"/>
  <c r="C256" i="79"/>
  <c r="J255" i="79"/>
  <c r="D255" i="79"/>
  <c r="K254" i="79"/>
  <c r="I254" i="79"/>
  <c r="E254" i="79"/>
  <c r="C254" i="79"/>
  <c r="O257" i="79"/>
  <c r="O255" i="79"/>
  <c r="K257" i="79"/>
  <c r="I257" i="79"/>
  <c r="E257" i="79"/>
  <c r="C257" i="79"/>
  <c r="K255" i="79"/>
  <c r="L255" i="79" s="1"/>
  <c r="I255" i="79"/>
  <c r="E255" i="79"/>
  <c r="J257" i="79"/>
  <c r="F257" i="79"/>
  <c r="C12" i="79"/>
  <c r="C14" i="79"/>
  <c r="C16" i="79"/>
  <c r="O18" i="79"/>
  <c r="O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O28" i="79"/>
  <c r="O30" i="79"/>
  <c r="O32" i="79"/>
  <c r="O34" i="79"/>
  <c r="J36" i="79"/>
  <c r="F36" i="79"/>
  <c r="D36" i="79"/>
  <c r="K36" i="79"/>
  <c r="I36" i="79"/>
  <c r="E36" i="79"/>
  <c r="J38" i="79"/>
  <c r="F38" i="79"/>
  <c r="D38" i="79"/>
  <c r="K38" i="79"/>
  <c r="I38" i="79"/>
  <c r="E38" i="79"/>
  <c r="O40" i="79"/>
  <c r="O42" i="79"/>
  <c r="O44" i="79"/>
  <c r="O46" i="79"/>
  <c r="O48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6" i="79"/>
  <c r="F56" i="79"/>
  <c r="D56" i="79"/>
  <c r="K56" i="79"/>
  <c r="I56" i="79"/>
  <c r="E56" i="79"/>
  <c r="O58" i="79"/>
  <c r="J60" i="79"/>
  <c r="F60" i="79"/>
  <c r="D60" i="79"/>
  <c r="K60" i="79"/>
  <c r="I60" i="79"/>
  <c r="E60" i="79"/>
  <c r="J62" i="79"/>
  <c r="F62" i="79"/>
  <c r="D62" i="79"/>
  <c r="K62" i="79"/>
  <c r="I62" i="79"/>
  <c r="E62" i="79"/>
  <c r="J64" i="79"/>
  <c r="F64" i="79"/>
  <c r="D64" i="79"/>
  <c r="K64" i="79"/>
  <c r="I64" i="79"/>
  <c r="E64" i="79"/>
  <c r="O66" i="79"/>
  <c r="O68" i="79"/>
  <c r="O70" i="79"/>
  <c r="O72" i="79"/>
  <c r="O74" i="79"/>
  <c r="K76" i="79"/>
  <c r="D76" i="79"/>
  <c r="J76" i="79"/>
  <c r="F76" i="79"/>
  <c r="I76" i="79"/>
  <c r="E76" i="79"/>
  <c r="K78" i="79"/>
  <c r="D78" i="79"/>
  <c r="J78" i="79"/>
  <c r="F78" i="79"/>
  <c r="I78" i="79"/>
  <c r="E78" i="79"/>
  <c r="J80" i="79"/>
  <c r="K80" i="79"/>
  <c r="D80" i="79"/>
  <c r="J82" i="79"/>
  <c r="K82" i="79"/>
  <c r="D82" i="79"/>
  <c r="J84" i="79"/>
  <c r="K84" i="79"/>
  <c r="D84" i="79"/>
  <c r="J86" i="79"/>
  <c r="K86" i="79"/>
  <c r="D86" i="79"/>
  <c r="J88" i="79"/>
  <c r="K88" i="79"/>
  <c r="D88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7" i="79"/>
  <c r="F47" i="79"/>
  <c r="D47" i="79"/>
  <c r="K47" i="79"/>
  <c r="I47" i="79"/>
  <c r="E47" i="79"/>
  <c r="J51" i="79"/>
  <c r="F51" i="79"/>
  <c r="D51" i="79"/>
  <c r="K51" i="79"/>
  <c r="I51" i="79"/>
  <c r="E5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73" i="79"/>
  <c r="F73" i="79"/>
  <c r="D73" i="79"/>
  <c r="K73" i="79"/>
  <c r="I73" i="79"/>
  <c r="E73" i="79"/>
  <c r="D77" i="79"/>
  <c r="K77" i="79"/>
  <c r="J77" i="79"/>
  <c r="F77" i="79"/>
  <c r="I77" i="79"/>
  <c r="E77" i="79"/>
  <c r="J79" i="79"/>
  <c r="D79" i="79"/>
  <c r="K79" i="79"/>
  <c r="J81" i="79"/>
  <c r="D81" i="79"/>
  <c r="K81" i="79"/>
  <c r="J83" i="79"/>
  <c r="D83" i="79"/>
  <c r="K83" i="79"/>
  <c r="J85" i="79"/>
  <c r="D85" i="79"/>
  <c r="K85" i="79"/>
  <c r="J87" i="79"/>
  <c r="D87" i="79"/>
  <c r="K87" i="79"/>
  <c r="J89" i="79"/>
  <c r="D89" i="79"/>
  <c r="K89" i="79"/>
  <c r="O94" i="79"/>
  <c r="O96" i="79"/>
  <c r="O98" i="79"/>
  <c r="O100" i="79"/>
  <c r="O102" i="79"/>
  <c r="O104" i="79"/>
  <c r="K104" i="79"/>
  <c r="I104" i="79"/>
  <c r="E104" i="79"/>
  <c r="J104" i="79"/>
  <c r="F104" i="79"/>
  <c r="D104" i="79"/>
  <c r="O106" i="79"/>
  <c r="K106" i="79"/>
  <c r="I106" i="79"/>
  <c r="E106" i="79"/>
  <c r="J106" i="79"/>
  <c r="F106" i="79"/>
  <c r="D106" i="79"/>
  <c r="O108" i="79"/>
  <c r="O110" i="79"/>
  <c r="O112" i="79"/>
  <c r="O114" i="79"/>
  <c r="K114" i="79"/>
  <c r="I114" i="79"/>
  <c r="E114" i="79"/>
  <c r="J114" i="79"/>
  <c r="F114" i="79"/>
  <c r="D114" i="79"/>
  <c r="O116" i="79"/>
  <c r="O118" i="79"/>
  <c r="K118" i="79"/>
  <c r="I118" i="79"/>
  <c r="E118" i="79"/>
  <c r="J118" i="79"/>
  <c r="F118" i="79"/>
  <c r="D118" i="79"/>
  <c r="O120" i="79"/>
  <c r="K120" i="79"/>
  <c r="I120" i="79"/>
  <c r="E120" i="79"/>
  <c r="J120" i="79"/>
  <c r="F120" i="79"/>
  <c r="D120" i="79"/>
  <c r="O122" i="79"/>
  <c r="O124" i="79"/>
  <c r="K124" i="79"/>
  <c r="I124" i="79"/>
  <c r="E124" i="79"/>
  <c r="J124" i="79"/>
  <c r="F124" i="79"/>
  <c r="D124" i="79"/>
  <c r="O126" i="79"/>
  <c r="O128" i="79"/>
  <c r="K128" i="79"/>
  <c r="I128" i="79"/>
  <c r="E128" i="79"/>
  <c r="J128" i="79"/>
  <c r="F128" i="79"/>
  <c r="D128" i="79"/>
  <c r="O130" i="79"/>
  <c r="K130" i="79"/>
  <c r="I130" i="79"/>
  <c r="E130" i="79"/>
  <c r="J130" i="79"/>
  <c r="F130" i="79"/>
  <c r="D130" i="79"/>
  <c r="O132" i="79"/>
  <c r="K132" i="79"/>
  <c r="I132" i="79"/>
  <c r="E132" i="79"/>
  <c r="J132" i="79"/>
  <c r="F132" i="79"/>
  <c r="D132" i="79"/>
  <c r="O134" i="79"/>
  <c r="O136" i="79"/>
  <c r="O138" i="79"/>
  <c r="O140" i="79"/>
  <c r="K140" i="79"/>
  <c r="I140" i="79"/>
  <c r="E140" i="79"/>
  <c r="J140" i="79"/>
  <c r="F140" i="79"/>
  <c r="D140" i="79"/>
  <c r="O142" i="79"/>
  <c r="K142" i="79"/>
  <c r="I142" i="79"/>
  <c r="E142" i="79"/>
  <c r="J142" i="79"/>
  <c r="F142" i="79"/>
  <c r="D142" i="79"/>
  <c r="O144" i="79"/>
  <c r="K144" i="79"/>
  <c r="I144" i="79"/>
  <c r="E144" i="79"/>
  <c r="J144" i="79"/>
  <c r="F144" i="79"/>
  <c r="D144" i="79"/>
  <c r="O146" i="79"/>
  <c r="O148" i="79"/>
  <c r="O150" i="79"/>
  <c r="K150" i="79"/>
  <c r="I150" i="79"/>
  <c r="E150" i="79"/>
  <c r="J150" i="79"/>
  <c r="F150" i="79"/>
  <c r="D150" i="79"/>
  <c r="O152" i="79"/>
  <c r="O154" i="79"/>
  <c r="O156" i="79"/>
  <c r="K156" i="79"/>
  <c r="I156" i="79"/>
  <c r="E156" i="79"/>
  <c r="J156" i="79"/>
  <c r="F156" i="79"/>
  <c r="D156" i="79"/>
  <c r="O158" i="79"/>
  <c r="K158" i="79"/>
  <c r="I158" i="79"/>
  <c r="E158" i="79"/>
  <c r="J158" i="79"/>
  <c r="F158" i="79"/>
  <c r="D158" i="79"/>
  <c r="O160" i="79"/>
  <c r="K160" i="79"/>
  <c r="I160" i="79"/>
  <c r="E160" i="79"/>
  <c r="F160" i="79"/>
  <c r="J160" i="79"/>
  <c r="D160" i="79"/>
  <c r="O162" i="79"/>
  <c r="K162" i="79"/>
  <c r="I162" i="79"/>
  <c r="E162" i="79"/>
  <c r="F162" i="79"/>
  <c r="J162" i="79"/>
  <c r="D162" i="79"/>
  <c r="O164" i="79"/>
  <c r="K164" i="79"/>
  <c r="I164" i="79"/>
  <c r="E164" i="79"/>
  <c r="F164" i="79"/>
  <c r="J164" i="79"/>
  <c r="D164" i="79"/>
  <c r="O166" i="79"/>
  <c r="K166" i="79"/>
  <c r="I166" i="79"/>
  <c r="E166" i="79"/>
  <c r="F166" i="79"/>
  <c r="J166" i="79"/>
  <c r="D166" i="79"/>
  <c r="L171" i="79"/>
  <c r="J171" i="79"/>
  <c r="F171" i="79"/>
  <c r="D171" i="79"/>
  <c r="K171" i="79"/>
  <c r="E171" i="79"/>
  <c r="I171" i="79"/>
  <c r="O173" i="79"/>
  <c r="L173" i="79"/>
  <c r="J173" i="79"/>
  <c r="F173" i="79"/>
  <c r="D173" i="79"/>
  <c r="I173" i="79"/>
  <c r="K173" i="79"/>
  <c r="E173" i="79"/>
  <c r="L175" i="79"/>
  <c r="J175" i="79"/>
  <c r="F175" i="79"/>
  <c r="D175" i="79"/>
  <c r="K175" i="79"/>
  <c r="E175" i="79"/>
  <c r="I175" i="79"/>
  <c r="O177" i="79"/>
  <c r="L177" i="79"/>
  <c r="J177" i="79"/>
  <c r="F177" i="79"/>
  <c r="D177" i="79"/>
  <c r="I177" i="79"/>
  <c r="K177" i="79"/>
  <c r="E177" i="79"/>
  <c r="L179" i="79"/>
  <c r="J179" i="79"/>
  <c r="F179" i="79"/>
  <c r="D179" i="79"/>
  <c r="K179" i="79"/>
  <c r="E179" i="79"/>
  <c r="I179" i="79"/>
  <c r="O181" i="79"/>
  <c r="L181" i="79"/>
  <c r="J181" i="79"/>
  <c r="F181" i="79"/>
  <c r="D181" i="79"/>
  <c r="I181" i="79"/>
  <c r="K181" i="79"/>
  <c r="E181" i="79"/>
  <c r="L183" i="79"/>
  <c r="J183" i="79"/>
  <c r="F183" i="79"/>
  <c r="D183" i="79"/>
  <c r="K183" i="79"/>
  <c r="E183" i="79"/>
  <c r="I183" i="79"/>
  <c r="O185" i="79"/>
  <c r="L185" i="79"/>
  <c r="J185" i="79"/>
  <c r="F185" i="79"/>
  <c r="D185" i="79"/>
  <c r="I185" i="79"/>
  <c r="K185" i="79"/>
  <c r="E185" i="79"/>
  <c r="L187" i="79"/>
  <c r="J187" i="79"/>
  <c r="F187" i="79"/>
  <c r="D187" i="79"/>
  <c r="K187" i="79"/>
  <c r="E187" i="79"/>
  <c r="I187" i="79"/>
  <c r="O189" i="79"/>
  <c r="L189" i="79"/>
  <c r="J189" i="79"/>
  <c r="F189" i="79"/>
  <c r="D189" i="79"/>
  <c r="I189" i="79"/>
  <c r="K189" i="79"/>
  <c r="E189" i="79"/>
  <c r="K191" i="79"/>
  <c r="I191" i="79"/>
  <c r="E191" i="79"/>
  <c r="L191" i="79"/>
  <c r="J191" i="79"/>
  <c r="F191" i="79"/>
  <c r="D191" i="79"/>
  <c r="O193" i="79"/>
  <c r="K193" i="79"/>
  <c r="I193" i="79"/>
  <c r="E193" i="79"/>
  <c r="L193" i="79"/>
  <c r="J193" i="79"/>
  <c r="F193" i="79"/>
  <c r="D193" i="79"/>
  <c r="K195" i="79"/>
  <c r="I195" i="79"/>
  <c r="E195" i="79"/>
  <c r="L195" i="79"/>
  <c r="J195" i="79"/>
  <c r="F195" i="79"/>
  <c r="D195" i="79"/>
  <c r="O197" i="79"/>
  <c r="K197" i="79"/>
  <c r="I197" i="79"/>
  <c r="E197" i="79"/>
  <c r="L197" i="79"/>
  <c r="J197" i="79"/>
  <c r="F197" i="79"/>
  <c r="D197" i="79"/>
  <c r="O202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O206" i="79"/>
  <c r="K206" i="79"/>
  <c r="I206" i="79"/>
  <c r="E206" i="79"/>
  <c r="L206" i="79"/>
  <c r="J206" i="79"/>
  <c r="F206" i="79"/>
  <c r="D206" i="79"/>
  <c r="K208" i="79"/>
  <c r="I208" i="79"/>
  <c r="E208" i="79"/>
  <c r="L208" i="79"/>
  <c r="J208" i="79"/>
  <c r="F208" i="79"/>
  <c r="D208" i="79"/>
  <c r="O210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O214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O223" i="79"/>
  <c r="O225" i="79"/>
  <c r="O227" i="79"/>
  <c r="J227" i="79"/>
  <c r="F227" i="79"/>
  <c r="D227" i="79"/>
  <c r="K227" i="79"/>
  <c r="I227" i="79"/>
  <c r="E227" i="79"/>
  <c r="O229" i="79"/>
  <c r="O231" i="79"/>
  <c r="J231" i="79"/>
  <c r="F231" i="79"/>
  <c r="D231" i="79"/>
  <c r="K231" i="79"/>
  <c r="I231" i="79"/>
  <c r="E231" i="79"/>
  <c r="O233" i="79"/>
  <c r="J233" i="79"/>
  <c r="F233" i="79"/>
  <c r="D233" i="79"/>
  <c r="K233" i="79"/>
  <c r="I233" i="79"/>
  <c r="E233" i="79"/>
  <c r="O235" i="79"/>
  <c r="J235" i="79"/>
  <c r="F235" i="79"/>
  <c r="D235" i="79"/>
  <c r="K235" i="79"/>
  <c r="I235" i="79"/>
  <c r="E235" i="79"/>
  <c r="O237" i="79"/>
  <c r="O239" i="79"/>
  <c r="O241" i="79"/>
  <c r="O243" i="79"/>
  <c r="O245" i="79"/>
  <c r="O247" i="79"/>
  <c r="O249" i="79"/>
  <c r="O251" i="79"/>
  <c r="J253" i="79"/>
  <c r="F253" i="79"/>
  <c r="D253" i="79"/>
  <c r="K253" i="79"/>
  <c r="I253" i="79"/>
  <c r="E253" i="79"/>
  <c r="J261" i="79"/>
  <c r="F261" i="79"/>
  <c r="D261" i="79"/>
  <c r="K261" i="79"/>
  <c r="I261" i="79"/>
  <c r="E261" i="79"/>
  <c r="J263" i="79"/>
  <c r="F263" i="79"/>
  <c r="D263" i="79"/>
  <c r="K263" i="79"/>
  <c r="I263" i="79"/>
  <c r="E263" i="79"/>
  <c r="J265" i="79"/>
  <c r="F265" i="79"/>
  <c r="D265" i="79"/>
  <c r="K265" i="79"/>
  <c r="I265" i="79"/>
  <c r="E265" i="79"/>
  <c r="J267" i="79"/>
  <c r="F267" i="79"/>
  <c r="D267" i="79"/>
  <c r="K267" i="79"/>
  <c r="I267" i="79"/>
  <c r="E267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O279" i="79"/>
  <c r="O281" i="79"/>
  <c r="O283" i="79"/>
  <c r="O285" i="79"/>
  <c r="O287" i="79"/>
  <c r="J287" i="79"/>
  <c r="F287" i="79"/>
  <c r="D287" i="79"/>
  <c r="K287" i="79"/>
  <c r="I287" i="79"/>
  <c r="E287" i="79"/>
  <c r="O289" i="79"/>
  <c r="O291" i="79"/>
  <c r="O293" i="79"/>
  <c r="O295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O299" i="79"/>
  <c r="J299" i="79"/>
  <c r="F299" i="79"/>
  <c r="D299" i="79"/>
  <c r="K299" i="79"/>
  <c r="I299" i="79"/>
  <c r="E299" i="79"/>
  <c r="O309" i="79"/>
  <c r="O311" i="79"/>
  <c r="O313" i="79"/>
  <c r="J313" i="79"/>
  <c r="F313" i="79"/>
  <c r="D313" i="79"/>
  <c r="K313" i="79"/>
  <c r="I313" i="79"/>
  <c r="E313" i="79"/>
  <c r="O315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O325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O331" i="79"/>
  <c r="J331" i="79"/>
  <c r="F331" i="79"/>
  <c r="D331" i="79"/>
  <c r="K331" i="79"/>
  <c r="I331" i="79"/>
  <c r="E331" i="79"/>
  <c r="O333" i="79"/>
  <c r="J333" i="79"/>
  <c r="F333" i="79"/>
  <c r="D333" i="79"/>
  <c r="K333" i="79"/>
  <c r="I333" i="79"/>
  <c r="E333" i="79"/>
  <c r="O335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O339" i="79"/>
  <c r="J339" i="79"/>
  <c r="F339" i="79"/>
  <c r="D339" i="79"/>
  <c r="K339" i="79"/>
  <c r="I339" i="79"/>
  <c r="E339" i="79"/>
  <c r="O341" i="79"/>
  <c r="J341" i="79"/>
  <c r="F341" i="79"/>
  <c r="D341" i="79"/>
  <c r="K341" i="79"/>
  <c r="I341" i="79"/>
  <c r="E341" i="79"/>
  <c r="O343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O347" i="79"/>
  <c r="J347" i="79"/>
  <c r="F347" i="79"/>
  <c r="D347" i="79"/>
  <c r="K347" i="79"/>
  <c r="I347" i="79"/>
  <c r="E347" i="79"/>
  <c r="O349" i="79"/>
  <c r="J349" i="79"/>
  <c r="F349" i="79"/>
  <c r="D349" i="79"/>
  <c r="K349" i="79"/>
  <c r="I349" i="79"/>
  <c r="E349" i="79"/>
  <c r="O351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O355" i="79"/>
  <c r="J355" i="79"/>
  <c r="F355" i="79"/>
  <c r="D355" i="79"/>
  <c r="K355" i="79"/>
  <c r="I355" i="79"/>
  <c r="E355" i="79"/>
  <c r="O357" i="79"/>
  <c r="J357" i="79"/>
  <c r="F357" i="79"/>
  <c r="D357" i="79"/>
  <c r="K357" i="79"/>
  <c r="I357" i="79"/>
  <c r="E357" i="79"/>
  <c r="O359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O363" i="79"/>
  <c r="J363" i="79"/>
  <c r="F363" i="79"/>
  <c r="D363" i="79"/>
  <c r="K363" i="79"/>
  <c r="I363" i="79"/>
  <c r="E363" i="79"/>
  <c r="O365" i="79"/>
  <c r="J365" i="79"/>
  <c r="F365" i="79"/>
  <c r="D365" i="79"/>
  <c r="K365" i="79"/>
  <c r="I365" i="79"/>
  <c r="E365" i="79"/>
  <c r="O367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O371" i="79"/>
  <c r="J371" i="79"/>
  <c r="F371" i="79"/>
  <c r="D371" i="79"/>
  <c r="K371" i="79"/>
  <c r="I371" i="79"/>
  <c r="E371" i="79"/>
  <c r="O373" i="79"/>
  <c r="O375" i="79"/>
  <c r="O377" i="79"/>
  <c r="O379" i="79"/>
  <c r="O381" i="79"/>
  <c r="O383" i="79"/>
  <c r="O385" i="79"/>
  <c r="O387" i="79"/>
  <c r="O389" i="79"/>
  <c r="J389" i="79"/>
  <c r="F389" i="79"/>
  <c r="D389" i="79"/>
  <c r="K389" i="79"/>
  <c r="I389" i="79"/>
  <c r="E389" i="79"/>
  <c r="O391" i="79"/>
  <c r="O393" i="79"/>
  <c r="O395" i="79"/>
  <c r="O397" i="79"/>
  <c r="J397" i="79"/>
  <c r="F397" i="79"/>
  <c r="D397" i="79"/>
  <c r="K397" i="79"/>
  <c r="I397" i="79"/>
  <c r="E397" i="79"/>
  <c r="O399" i="79"/>
  <c r="J399" i="79"/>
  <c r="F399" i="79"/>
  <c r="D399" i="79"/>
  <c r="K399" i="79"/>
  <c r="I399" i="79"/>
  <c r="E399" i="79"/>
  <c r="O401" i="79"/>
  <c r="J401" i="79"/>
  <c r="F401" i="79"/>
  <c r="D401" i="79"/>
  <c r="K401" i="79"/>
  <c r="I401" i="79"/>
  <c r="E401" i="79"/>
  <c r="O403" i="79"/>
  <c r="J403" i="79"/>
  <c r="F403" i="79"/>
  <c r="D403" i="79"/>
  <c r="K403" i="79"/>
  <c r="I403" i="79"/>
  <c r="E403" i="79"/>
  <c r="O405" i="79"/>
  <c r="J405" i="79"/>
  <c r="F405" i="79"/>
  <c r="D405" i="79"/>
  <c r="K405" i="79"/>
  <c r="I405" i="79"/>
  <c r="E405" i="79"/>
  <c r="J407" i="79"/>
  <c r="F407" i="79"/>
  <c r="D407" i="79"/>
  <c r="K407" i="79"/>
  <c r="I407" i="79"/>
  <c r="E407" i="79"/>
  <c r="O409" i="79"/>
  <c r="J409" i="79"/>
  <c r="F409" i="79"/>
  <c r="D409" i="79"/>
  <c r="K409" i="79"/>
  <c r="I409" i="79"/>
  <c r="E409" i="79"/>
  <c r="O411" i="79"/>
  <c r="J411" i="79"/>
  <c r="F411" i="79"/>
  <c r="D411" i="79"/>
  <c r="K411" i="79"/>
  <c r="I411" i="79"/>
  <c r="E411" i="79"/>
  <c r="O413" i="79"/>
  <c r="J413" i="79"/>
  <c r="F413" i="79"/>
  <c r="D413" i="79"/>
  <c r="K413" i="79"/>
  <c r="I413" i="79"/>
  <c r="E413" i="79"/>
  <c r="O415" i="79"/>
  <c r="J415" i="79"/>
  <c r="F415" i="79"/>
  <c r="D415" i="79"/>
  <c r="K415" i="79"/>
  <c r="I415" i="79"/>
  <c r="E415" i="79"/>
  <c r="O417" i="79"/>
  <c r="J417" i="79"/>
  <c r="F417" i="79"/>
  <c r="D417" i="79"/>
  <c r="K417" i="79"/>
  <c r="I417" i="79"/>
  <c r="E417" i="79"/>
  <c r="O419" i="79"/>
  <c r="J419" i="79"/>
  <c r="F419" i="79"/>
  <c r="D419" i="79"/>
  <c r="K419" i="79"/>
  <c r="I419" i="79"/>
  <c r="E419" i="79"/>
  <c r="O421" i="79"/>
  <c r="J421" i="79"/>
  <c r="F421" i="79"/>
  <c r="D421" i="79"/>
  <c r="K421" i="79"/>
  <c r="I421" i="79"/>
  <c r="E421" i="79"/>
  <c r="O423" i="79"/>
  <c r="J423" i="79"/>
  <c r="F423" i="79"/>
  <c r="D423" i="79"/>
  <c r="K423" i="79"/>
  <c r="I423" i="79"/>
  <c r="E423" i="79"/>
  <c r="O425" i="79"/>
  <c r="J425" i="79"/>
  <c r="F425" i="79"/>
  <c r="D425" i="79"/>
  <c r="K425" i="79"/>
  <c r="I425" i="79"/>
  <c r="E425" i="79"/>
  <c r="O427" i="79"/>
  <c r="J427" i="79"/>
  <c r="F427" i="79"/>
  <c r="D427" i="79"/>
  <c r="K427" i="79"/>
  <c r="I427" i="79"/>
  <c r="E427" i="79"/>
  <c r="O429" i="79"/>
  <c r="J429" i="79"/>
  <c r="F429" i="79"/>
  <c r="D429" i="79"/>
  <c r="K429" i="79"/>
  <c r="I429" i="79"/>
  <c r="E429" i="79"/>
  <c r="O431" i="79"/>
  <c r="J431" i="79"/>
  <c r="F431" i="79"/>
  <c r="D431" i="79"/>
  <c r="K431" i="79"/>
  <c r="I431" i="79"/>
  <c r="E431" i="79"/>
  <c r="O433" i="79"/>
  <c r="J433" i="79"/>
  <c r="F433" i="79"/>
  <c r="D433" i="79"/>
  <c r="K433" i="79"/>
  <c r="I433" i="79"/>
  <c r="E433" i="79"/>
  <c r="O435" i="79"/>
  <c r="J435" i="79"/>
  <c r="F435" i="79"/>
  <c r="D435" i="79"/>
  <c r="K435" i="79"/>
  <c r="I435" i="79"/>
  <c r="E435" i="79"/>
  <c r="O437" i="79"/>
  <c r="J437" i="79"/>
  <c r="F437" i="79"/>
  <c r="D437" i="79"/>
  <c r="K437" i="79"/>
  <c r="I437" i="79"/>
  <c r="E437" i="79"/>
  <c r="O439" i="79"/>
  <c r="J439" i="79"/>
  <c r="F439" i="79"/>
  <c r="D439" i="79"/>
  <c r="K439" i="79"/>
  <c r="I439" i="79"/>
  <c r="E439" i="79"/>
  <c r="O441" i="79"/>
  <c r="J441" i="79"/>
  <c r="F441" i="79"/>
  <c r="D441" i="79"/>
  <c r="K441" i="79"/>
  <c r="I441" i="79"/>
  <c r="E441" i="79"/>
  <c r="O443" i="79"/>
  <c r="J443" i="79"/>
  <c r="F443" i="79"/>
  <c r="D443" i="79"/>
  <c r="K443" i="79"/>
  <c r="I443" i="79"/>
  <c r="E443" i="79"/>
  <c r="O445" i="79"/>
  <c r="J445" i="79"/>
  <c r="F445" i="79"/>
  <c r="D445" i="79"/>
  <c r="K445" i="79"/>
  <c r="I445" i="79"/>
  <c r="E445" i="79"/>
  <c r="O447" i="79"/>
  <c r="J447" i="79"/>
  <c r="F447" i="79"/>
  <c r="D447" i="79"/>
  <c r="K447" i="79"/>
  <c r="I447" i="79"/>
  <c r="E447" i="79"/>
  <c r="O449" i="79"/>
  <c r="J449" i="79"/>
  <c r="F449" i="79"/>
  <c r="D449" i="79"/>
  <c r="K449" i="79"/>
  <c r="I449" i="79"/>
  <c r="E449" i="79"/>
  <c r="O451" i="79"/>
  <c r="J451" i="79"/>
  <c r="F451" i="79"/>
  <c r="D451" i="79"/>
  <c r="K451" i="79"/>
  <c r="I451" i="79"/>
  <c r="E451" i="79"/>
  <c r="O453" i="79"/>
  <c r="J453" i="79"/>
  <c r="F453" i="79"/>
  <c r="D453" i="79"/>
  <c r="K453" i="79"/>
  <c r="I453" i="79"/>
  <c r="E453" i="79"/>
  <c r="O455" i="79"/>
  <c r="O457" i="79"/>
  <c r="O459" i="79"/>
  <c r="O461" i="79"/>
  <c r="O463" i="79"/>
  <c r="O465" i="79"/>
  <c r="O467" i="79"/>
  <c r="J467" i="79"/>
  <c r="F467" i="79"/>
  <c r="D467" i="79"/>
  <c r="K467" i="79"/>
  <c r="I467" i="79"/>
  <c r="E467" i="79"/>
  <c r="O469" i="79"/>
  <c r="J469" i="79"/>
  <c r="F469" i="79"/>
  <c r="D469" i="79"/>
  <c r="K469" i="79"/>
  <c r="I469" i="79"/>
  <c r="E469" i="79"/>
  <c r="O471" i="79"/>
  <c r="O473" i="79"/>
  <c r="O475" i="79"/>
  <c r="O477" i="79"/>
  <c r="O479" i="79"/>
  <c r="O481" i="79"/>
  <c r="O483" i="79"/>
  <c r="O485" i="79"/>
  <c r="J485" i="79"/>
  <c r="F485" i="79"/>
  <c r="D485" i="79"/>
  <c r="K485" i="79"/>
  <c r="I485" i="79"/>
  <c r="E485" i="79"/>
  <c r="O487" i="79"/>
  <c r="O489" i="79"/>
  <c r="O491" i="79"/>
  <c r="O493" i="79"/>
  <c r="O495" i="79"/>
  <c r="O497" i="79"/>
  <c r="O499" i="79"/>
  <c r="O501" i="79"/>
  <c r="O503" i="79"/>
  <c r="O505" i="79"/>
  <c r="O507" i="79"/>
  <c r="O509" i="79"/>
  <c r="O511" i="79"/>
  <c r="O513" i="79"/>
  <c r="O515" i="79"/>
  <c r="J517" i="79"/>
  <c r="F517" i="79"/>
  <c r="D517" i="79"/>
  <c r="K517" i="79"/>
  <c r="I517" i="79"/>
  <c r="E517" i="79"/>
  <c r="J519" i="79"/>
  <c r="F519" i="79"/>
  <c r="D519" i="79"/>
  <c r="K519" i="79"/>
  <c r="I519" i="79"/>
  <c r="E519" i="79"/>
  <c r="J521" i="79"/>
  <c r="F521" i="79"/>
  <c r="D521" i="79"/>
  <c r="K521" i="79"/>
  <c r="I521" i="79"/>
  <c r="E521" i="79"/>
  <c r="J523" i="79"/>
  <c r="F523" i="79"/>
  <c r="D523" i="79"/>
  <c r="K523" i="79"/>
  <c r="I523" i="79"/>
  <c r="E523" i="79"/>
  <c r="J525" i="79"/>
  <c r="F525" i="79"/>
  <c r="D525" i="79"/>
  <c r="K525" i="79"/>
  <c r="I525" i="79"/>
  <c r="E525" i="79"/>
  <c r="J527" i="79"/>
  <c r="F527" i="79"/>
  <c r="D527" i="79"/>
  <c r="K527" i="79"/>
  <c r="I527" i="79"/>
  <c r="E527" i="79"/>
  <c r="J529" i="79"/>
  <c r="F529" i="79"/>
  <c r="D529" i="79"/>
  <c r="K529" i="79"/>
  <c r="I529" i="79"/>
  <c r="E529" i="79"/>
  <c r="J531" i="79"/>
  <c r="F531" i="79"/>
  <c r="D531" i="79"/>
  <c r="K531" i="79"/>
  <c r="I531" i="79"/>
  <c r="E531" i="79"/>
  <c r="O533" i="79"/>
  <c r="J535" i="79"/>
  <c r="F535" i="79"/>
  <c r="D535" i="79"/>
  <c r="K535" i="79"/>
  <c r="I535" i="79"/>
  <c r="E535" i="79"/>
  <c r="J537" i="79"/>
  <c r="F537" i="79"/>
  <c r="D537" i="79"/>
  <c r="K537" i="79"/>
  <c r="I537" i="79"/>
  <c r="E537" i="79"/>
  <c r="J539" i="79"/>
  <c r="F539" i="79"/>
  <c r="D539" i="79"/>
  <c r="K539" i="79"/>
  <c r="I539" i="79"/>
  <c r="E539" i="79"/>
  <c r="J541" i="79"/>
  <c r="F541" i="79"/>
  <c r="D541" i="79"/>
  <c r="K541" i="79"/>
  <c r="I541" i="79"/>
  <c r="E541" i="79"/>
  <c r="J543" i="79"/>
  <c r="F543" i="79"/>
  <c r="D543" i="79"/>
  <c r="K543" i="79"/>
  <c r="I543" i="79"/>
  <c r="E543" i="79"/>
  <c r="O545" i="79"/>
  <c r="O549" i="79"/>
  <c r="O551" i="79"/>
  <c r="O553" i="79"/>
  <c r="O555" i="79"/>
  <c r="J557" i="79"/>
  <c r="F557" i="79"/>
  <c r="D557" i="79"/>
  <c r="K557" i="79"/>
  <c r="I557" i="79"/>
  <c r="E557" i="79"/>
  <c r="J559" i="79"/>
  <c r="F559" i="79"/>
  <c r="D559" i="79"/>
  <c r="K559" i="79"/>
  <c r="I559" i="79"/>
  <c r="E559" i="79"/>
  <c r="J561" i="79"/>
  <c r="F561" i="79"/>
  <c r="D561" i="79"/>
  <c r="K561" i="79"/>
  <c r="I561" i="79"/>
  <c r="E561" i="79"/>
  <c r="O563" i="79"/>
  <c r="J565" i="79"/>
  <c r="F565" i="79"/>
  <c r="D565" i="79"/>
  <c r="K565" i="79"/>
  <c r="I565" i="79"/>
  <c r="E565" i="79"/>
  <c r="O569" i="79"/>
  <c r="J571" i="79"/>
  <c r="F571" i="79"/>
  <c r="D571" i="79"/>
  <c r="K571" i="79"/>
  <c r="I571" i="79"/>
  <c r="E571" i="79"/>
  <c r="J573" i="79"/>
  <c r="F573" i="79"/>
  <c r="D573" i="79"/>
  <c r="K573" i="79"/>
  <c r="I573" i="79"/>
  <c r="E573" i="79"/>
  <c r="J575" i="79"/>
  <c r="F575" i="79"/>
  <c r="D575" i="79"/>
  <c r="K575" i="79"/>
  <c r="I575" i="79"/>
  <c r="E575" i="79"/>
  <c r="J577" i="79"/>
  <c r="F577" i="79"/>
  <c r="D577" i="79"/>
  <c r="K577" i="79"/>
  <c r="I577" i="79"/>
  <c r="E577" i="79"/>
  <c r="J579" i="79"/>
  <c r="F579" i="79"/>
  <c r="D579" i="79"/>
  <c r="K579" i="79"/>
  <c r="I579" i="79"/>
  <c r="E579" i="79"/>
  <c r="J581" i="79"/>
  <c r="F581" i="79"/>
  <c r="D581" i="79"/>
  <c r="K581" i="79"/>
  <c r="I581" i="79"/>
  <c r="E581" i="79"/>
  <c r="J583" i="79"/>
  <c r="F583" i="79"/>
  <c r="D583" i="79"/>
  <c r="K583" i="79"/>
  <c r="I583" i="79"/>
  <c r="E583" i="79"/>
  <c r="J585" i="79"/>
  <c r="F585" i="79"/>
  <c r="D585" i="79"/>
  <c r="K585" i="79"/>
  <c r="I585" i="79"/>
  <c r="E585" i="79"/>
  <c r="J587" i="79"/>
  <c r="F587" i="79"/>
  <c r="D587" i="79"/>
  <c r="K587" i="79"/>
  <c r="I587" i="79"/>
  <c r="E587" i="79"/>
  <c r="J589" i="79"/>
  <c r="F589" i="79"/>
  <c r="D589" i="79"/>
  <c r="K589" i="79"/>
  <c r="I589" i="79"/>
  <c r="E589" i="79"/>
  <c r="O593" i="79"/>
  <c r="O597" i="79"/>
  <c r="O601" i="79"/>
  <c r="J603" i="79"/>
  <c r="F603" i="79"/>
  <c r="D603" i="79"/>
  <c r="K603" i="79"/>
  <c r="I603" i="79"/>
  <c r="E603" i="79"/>
  <c r="J605" i="79"/>
  <c r="F605" i="79"/>
  <c r="D605" i="79"/>
  <c r="K605" i="79"/>
  <c r="I605" i="79"/>
  <c r="E605" i="79"/>
  <c r="J607" i="79"/>
  <c r="F607" i="79"/>
  <c r="D607" i="79"/>
  <c r="K607" i="79"/>
  <c r="I607" i="79"/>
  <c r="E607" i="79"/>
  <c r="J609" i="79"/>
  <c r="F609" i="79"/>
  <c r="D609" i="79"/>
  <c r="K609" i="79"/>
  <c r="I609" i="79"/>
  <c r="E609" i="79"/>
  <c r="J611" i="79"/>
  <c r="F611" i="79"/>
  <c r="D611" i="79"/>
  <c r="K611" i="79"/>
  <c r="I611" i="79"/>
  <c r="E611" i="79"/>
  <c r="J613" i="79"/>
  <c r="F613" i="79"/>
  <c r="D613" i="79"/>
  <c r="K613" i="79"/>
  <c r="I613" i="79"/>
  <c r="E613" i="79"/>
  <c r="J615" i="79"/>
  <c r="F615" i="79"/>
  <c r="D615" i="79"/>
  <c r="K615" i="79"/>
  <c r="I615" i="79"/>
  <c r="E615" i="79"/>
  <c r="J617" i="79"/>
  <c r="F617" i="79"/>
  <c r="D617" i="79"/>
  <c r="K617" i="79"/>
  <c r="I617" i="79"/>
  <c r="E617" i="79"/>
  <c r="J619" i="79"/>
  <c r="F619" i="79"/>
  <c r="D619" i="79"/>
  <c r="K619" i="79"/>
  <c r="I619" i="79"/>
  <c r="E619" i="79"/>
  <c r="J621" i="79"/>
  <c r="F621" i="79"/>
  <c r="D621" i="79"/>
  <c r="K621" i="79"/>
  <c r="I621" i="79"/>
  <c r="E621" i="79"/>
  <c r="J623" i="79"/>
  <c r="F623" i="79"/>
  <c r="D623" i="79"/>
  <c r="K623" i="79"/>
  <c r="I623" i="79"/>
  <c r="E623" i="79"/>
  <c r="J625" i="79"/>
  <c r="F625" i="79"/>
  <c r="D625" i="79"/>
  <c r="K625" i="79"/>
  <c r="I625" i="79"/>
  <c r="E625" i="79"/>
  <c r="J627" i="79"/>
  <c r="F627" i="79"/>
  <c r="D627" i="79"/>
  <c r="K627" i="79"/>
  <c r="I627" i="79"/>
  <c r="E627" i="79"/>
  <c r="J629" i="79"/>
  <c r="F629" i="79"/>
  <c r="D629" i="79"/>
  <c r="K629" i="79"/>
  <c r="I629" i="79"/>
  <c r="E629" i="79"/>
  <c r="J631" i="79"/>
  <c r="F631" i="79"/>
  <c r="D631" i="79"/>
  <c r="K631" i="79"/>
  <c r="I631" i="79"/>
  <c r="E631" i="79"/>
  <c r="J633" i="79"/>
  <c r="F633" i="79"/>
  <c r="D633" i="79"/>
  <c r="K633" i="79"/>
  <c r="I633" i="79"/>
  <c r="E633" i="79"/>
  <c r="J635" i="79"/>
  <c r="F635" i="79"/>
  <c r="D635" i="79"/>
  <c r="K635" i="79"/>
  <c r="I635" i="79"/>
  <c r="E635" i="79"/>
  <c r="J637" i="79"/>
  <c r="F637" i="79"/>
  <c r="D637" i="79"/>
  <c r="K637" i="79"/>
  <c r="I637" i="79"/>
  <c r="E637" i="79"/>
  <c r="J641" i="79"/>
  <c r="F641" i="79"/>
  <c r="D641" i="79"/>
  <c r="K641" i="79"/>
  <c r="I641" i="79"/>
  <c r="E641" i="79"/>
  <c r="J643" i="79"/>
  <c r="F643" i="79"/>
  <c r="D643" i="79"/>
  <c r="K643" i="79"/>
  <c r="I643" i="79"/>
  <c r="E643" i="79"/>
  <c r="J645" i="79"/>
  <c r="F645" i="79"/>
  <c r="D645" i="79"/>
  <c r="K645" i="79"/>
  <c r="I645" i="79"/>
  <c r="E645" i="79"/>
  <c r="J647" i="79"/>
  <c r="F647" i="79"/>
  <c r="D647" i="79"/>
  <c r="K647" i="79"/>
  <c r="I647" i="79"/>
  <c r="E647" i="79"/>
  <c r="J649" i="79"/>
  <c r="F649" i="79"/>
  <c r="D649" i="79"/>
  <c r="K649" i="79"/>
  <c r="I649" i="79"/>
  <c r="E649" i="79"/>
  <c r="J651" i="79"/>
  <c r="F651" i="79"/>
  <c r="D651" i="79"/>
  <c r="K651" i="79"/>
  <c r="I651" i="79"/>
  <c r="E651" i="79"/>
  <c r="J653" i="79"/>
  <c r="F653" i="79"/>
  <c r="D653" i="79"/>
  <c r="K653" i="79"/>
  <c r="I653" i="79"/>
  <c r="E653" i="79"/>
  <c r="J655" i="79"/>
  <c r="F655" i="79"/>
  <c r="D655" i="79"/>
  <c r="K655" i="79"/>
  <c r="I655" i="79"/>
  <c r="E655" i="79"/>
  <c r="J661" i="79"/>
  <c r="F661" i="79"/>
  <c r="D661" i="79"/>
  <c r="K661" i="79"/>
  <c r="I661" i="79"/>
  <c r="E661" i="79"/>
  <c r="O663" i="79"/>
  <c r="J665" i="79"/>
  <c r="F665" i="79"/>
  <c r="D665" i="79"/>
  <c r="K665" i="79"/>
  <c r="I665" i="79"/>
  <c r="E665" i="79"/>
  <c r="O667" i="79"/>
  <c r="J669" i="79"/>
  <c r="F669" i="79"/>
  <c r="D669" i="79"/>
  <c r="K669" i="79"/>
  <c r="I669" i="79"/>
  <c r="E669" i="79"/>
  <c r="J671" i="79"/>
  <c r="F671" i="79"/>
  <c r="D671" i="79"/>
  <c r="K671" i="79"/>
  <c r="I671" i="79"/>
  <c r="E671" i="79"/>
  <c r="O673" i="79"/>
  <c r="O675" i="79"/>
  <c r="J677" i="79"/>
  <c r="F677" i="79"/>
  <c r="D677" i="79"/>
  <c r="K677" i="79"/>
  <c r="I677" i="79"/>
  <c r="E677" i="79"/>
  <c r="O679" i="79"/>
  <c r="J681" i="79"/>
  <c r="F681" i="79"/>
  <c r="D681" i="79"/>
  <c r="K681" i="79"/>
  <c r="I681" i="79"/>
  <c r="E681" i="79"/>
  <c r="J683" i="79"/>
  <c r="F683" i="79"/>
  <c r="D683" i="79"/>
  <c r="K683" i="79"/>
  <c r="I683" i="79"/>
  <c r="E683" i="79"/>
  <c r="J685" i="79"/>
  <c r="F685" i="79"/>
  <c r="D685" i="79"/>
  <c r="K685" i="79"/>
  <c r="I685" i="79"/>
  <c r="E685" i="79"/>
  <c r="J687" i="79"/>
  <c r="F687" i="79"/>
  <c r="D687" i="79"/>
  <c r="K687" i="79"/>
  <c r="I687" i="79"/>
  <c r="E687" i="79"/>
  <c r="J689" i="79"/>
  <c r="F689" i="79"/>
  <c r="D689" i="79"/>
  <c r="K689" i="79"/>
  <c r="I689" i="79"/>
  <c r="E689" i="79"/>
  <c r="J691" i="79"/>
  <c r="F691" i="79"/>
  <c r="D691" i="79"/>
  <c r="K691" i="79"/>
  <c r="I691" i="79"/>
  <c r="E691" i="79"/>
  <c r="J693" i="79"/>
  <c r="F693" i="79"/>
  <c r="D693" i="79"/>
  <c r="K693" i="79"/>
  <c r="I693" i="79"/>
  <c r="E693" i="79"/>
  <c r="J695" i="79"/>
  <c r="F695" i="79"/>
  <c r="D695" i="79"/>
  <c r="K695" i="79"/>
  <c r="I695" i="79"/>
  <c r="E695" i="79"/>
  <c r="J697" i="79"/>
  <c r="F697" i="79"/>
  <c r="D697" i="79"/>
  <c r="K697" i="79"/>
  <c r="I697" i="79"/>
  <c r="E697" i="79"/>
  <c r="J699" i="79"/>
  <c r="F699" i="79"/>
  <c r="D699" i="79"/>
  <c r="K699" i="79"/>
  <c r="I699" i="79"/>
  <c r="E699" i="79"/>
  <c r="J701" i="79"/>
  <c r="F701" i="79"/>
  <c r="D701" i="79"/>
  <c r="K701" i="79"/>
  <c r="I701" i="79"/>
  <c r="E701" i="79"/>
  <c r="J706" i="79"/>
  <c r="F706" i="79"/>
  <c r="D706" i="79"/>
  <c r="K706" i="79"/>
  <c r="I706" i="79"/>
  <c r="E706" i="79"/>
  <c r="J708" i="79"/>
  <c r="F708" i="79"/>
  <c r="D708" i="79"/>
  <c r="K708" i="79"/>
  <c r="I708" i="79"/>
  <c r="E708" i="79"/>
  <c r="J710" i="79"/>
  <c r="F710" i="79"/>
  <c r="D710" i="79"/>
  <c r="K710" i="79"/>
  <c r="I710" i="79"/>
  <c r="E710" i="79"/>
  <c r="O95" i="79"/>
  <c r="O97" i="79"/>
  <c r="K97" i="79"/>
  <c r="I97" i="79"/>
  <c r="E97" i="79"/>
  <c r="J97" i="79"/>
  <c r="F97" i="79"/>
  <c r="D97" i="79"/>
  <c r="O99" i="79"/>
  <c r="O101" i="79"/>
  <c r="O103" i="79"/>
  <c r="K103" i="79"/>
  <c r="I103" i="79"/>
  <c r="E103" i="79"/>
  <c r="J103" i="79"/>
  <c r="F103" i="79"/>
  <c r="D103" i="79"/>
  <c r="O105" i="79"/>
  <c r="K105" i="79"/>
  <c r="I105" i="79"/>
  <c r="E105" i="79"/>
  <c r="J105" i="79"/>
  <c r="F105" i="79"/>
  <c r="D105" i="79"/>
  <c r="O107" i="79"/>
  <c r="O109" i="79"/>
  <c r="O111" i="79"/>
  <c r="K111" i="79"/>
  <c r="I111" i="79"/>
  <c r="E111" i="79"/>
  <c r="J111" i="79"/>
  <c r="F111" i="79"/>
  <c r="D111" i="79"/>
  <c r="O113" i="79"/>
  <c r="O115" i="79"/>
  <c r="K115" i="79"/>
  <c r="I115" i="79"/>
  <c r="E115" i="79"/>
  <c r="J115" i="79"/>
  <c r="F115" i="79"/>
  <c r="D115" i="79"/>
  <c r="O117" i="79"/>
  <c r="K117" i="79"/>
  <c r="I117" i="79"/>
  <c r="E117" i="79"/>
  <c r="J117" i="79"/>
  <c r="F117" i="79"/>
  <c r="D117" i="79"/>
  <c r="O119" i="79"/>
  <c r="K119" i="79"/>
  <c r="I119" i="79"/>
  <c r="E119" i="79"/>
  <c r="J119" i="79"/>
  <c r="F119" i="79"/>
  <c r="D119" i="79"/>
  <c r="O121" i="79"/>
  <c r="O123" i="79"/>
  <c r="O125" i="79"/>
  <c r="O127" i="79"/>
  <c r="K127" i="79"/>
  <c r="I127" i="79"/>
  <c r="E127" i="79"/>
  <c r="J127" i="79"/>
  <c r="F127" i="79"/>
  <c r="D127" i="79"/>
  <c r="O129" i="79"/>
  <c r="K129" i="79"/>
  <c r="I129" i="79"/>
  <c r="E129" i="79"/>
  <c r="J129" i="79"/>
  <c r="F129" i="79"/>
  <c r="D129" i="79"/>
  <c r="O131" i="79"/>
  <c r="K131" i="79"/>
  <c r="I131" i="79"/>
  <c r="E131" i="79"/>
  <c r="J131" i="79"/>
  <c r="F131" i="79"/>
  <c r="D131" i="79"/>
  <c r="O133" i="79"/>
  <c r="O135" i="79"/>
  <c r="O137" i="79"/>
  <c r="K137" i="79"/>
  <c r="I137" i="79"/>
  <c r="E137" i="79"/>
  <c r="J137" i="79"/>
  <c r="F137" i="79"/>
  <c r="D137" i="79"/>
  <c r="O139" i="79"/>
  <c r="O141" i="79"/>
  <c r="K141" i="79"/>
  <c r="I141" i="79"/>
  <c r="E141" i="79"/>
  <c r="J141" i="79"/>
  <c r="F141" i="79"/>
  <c r="D141" i="79"/>
  <c r="K143" i="79"/>
  <c r="I143" i="79"/>
  <c r="E143" i="79"/>
  <c r="J143" i="79"/>
  <c r="F143" i="79"/>
  <c r="D143" i="79"/>
  <c r="O145" i="79"/>
  <c r="K145" i="79"/>
  <c r="I145" i="79"/>
  <c r="E145" i="79"/>
  <c r="J145" i="79"/>
  <c r="F145" i="79"/>
  <c r="D145" i="79"/>
  <c r="O147" i="79"/>
  <c r="O149" i="79"/>
  <c r="O151" i="79"/>
  <c r="O153" i="79"/>
  <c r="K153" i="79"/>
  <c r="I153" i="79"/>
  <c r="E153" i="79"/>
  <c r="J153" i="79"/>
  <c r="F153" i="79"/>
  <c r="D153" i="79"/>
  <c r="O155" i="79"/>
  <c r="O157" i="79"/>
  <c r="K157" i="79"/>
  <c r="I157" i="79"/>
  <c r="E157" i="79"/>
  <c r="J157" i="79"/>
  <c r="F157" i="79"/>
  <c r="D157" i="79"/>
  <c r="O159" i="79"/>
  <c r="K159" i="79"/>
  <c r="I159" i="79"/>
  <c r="E159" i="79"/>
  <c r="J159" i="79"/>
  <c r="D159" i="79"/>
  <c r="F159" i="79"/>
  <c r="O161" i="79"/>
  <c r="K161" i="79"/>
  <c r="I161" i="79"/>
  <c r="E161" i="79"/>
  <c r="J161" i="79"/>
  <c r="D161" i="79"/>
  <c r="F161" i="79"/>
  <c r="O163" i="79"/>
  <c r="K163" i="79"/>
  <c r="I163" i="79"/>
  <c r="E163" i="79"/>
  <c r="J163" i="79"/>
  <c r="D163" i="79"/>
  <c r="F163" i="79"/>
  <c r="O165" i="79"/>
  <c r="K165" i="79"/>
  <c r="I165" i="79"/>
  <c r="E165" i="79"/>
  <c r="J165" i="79"/>
  <c r="D165" i="79"/>
  <c r="F165" i="79"/>
  <c r="O170" i="79"/>
  <c r="K170" i="79"/>
  <c r="I170" i="79"/>
  <c r="E170" i="79"/>
  <c r="J170" i="79"/>
  <c r="D170" i="79"/>
  <c r="L170" i="79"/>
  <c r="F170" i="79"/>
  <c r="O172" i="79"/>
  <c r="K172" i="79"/>
  <c r="I172" i="79"/>
  <c r="E172" i="79"/>
  <c r="L172" i="79"/>
  <c r="F172" i="79"/>
  <c r="J172" i="79"/>
  <c r="D172" i="79"/>
  <c r="O174" i="79"/>
  <c r="K174" i="79"/>
  <c r="I174" i="79"/>
  <c r="E174" i="79"/>
  <c r="J174" i="79"/>
  <c r="D174" i="79"/>
  <c r="L174" i="79"/>
  <c r="F174" i="79"/>
  <c r="O176" i="79"/>
  <c r="K176" i="79"/>
  <c r="I176" i="79"/>
  <c r="E176" i="79"/>
  <c r="L176" i="79"/>
  <c r="F176" i="79"/>
  <c r="J176" i="79"/>
  <c r="D176" i="79"/>
  <c r="O178" i="79"/>
  <c r="K178" i="79"/>
  <c r="I178" i="79"/>
  <c r="E178" i="79"/>
  <c r="J178" i="79"/>
  <c r="D178" i="79"/>
  <c r="L178" i="79"/>
  <c r="F178" i="79"/>
  <c r="O180" i="79"/>
  <c r="K180" i="79"/>
  <c r="I180" i="79"/>
  <c r="E180" i="79"/>
  <c r="L180" i="79"/>
  <c r="F180" i="79"/>
  <c r="J180" i="79"/>
  <c r="D180" i="79"/>
  <c r="O182" i="79"/>
  <c r="K182" i="79"/>
  <c r="I182" i="79"/>
  <c r="E182" i="79"/>
  <c r="J182" i="79"/>
  <c r="D182" i="79"/>
  <c r="L182" i="79"/>
  <c r="F182" i="79"/>
  <c r="O184" i="79"/>
  <c r="K184" i="79"/>
  <c r="I184" i="79"/>
  <c r="E184" i="79"/>
  <c r="L184" i="79"/>
  <c r="F184" i="79"/>
  <c r="J184" i="79"/>
  <c r="D184" i="79"/>
  <c r="O186" i="79"/>
  <c r="K186" i="79"/>
  <c r="I186" i="79"/>
  <c r="E186" i="79"/>
  <c r="J186" i="79"/>
  <c r="D186" i="79"/>
  <c r="L186" i="79"/>
  <c r="F186" i="79"/>
  <c r="O188" i="79"/>
  <c r="K188" i="79"/>
  <c r="I188" i="79"/>
  <c r="E188" i="79"/>
  <c r="L188" i="79"/>
  <c r="F188" i="79"/>
  <c r="J188" i="79"/>
  <c r="D188" i="79"/>
  <c r="O190" i="79"/>
  <c r="K190" i="79"/>
  <c r="I190" i="79"/>
  <c r="E190" i="79"/>
  <c r="J190" i="79"/>
  <c r="D190" i="79"/>
  <c r="L190" i="79"/>
  <c r="F190" i="79"/>
  <c r="O192" i="79"/>
  <c r="L192" i="79"/>
  <c r="J192" i="79"/>
  <c r="F192" i="79"/>
  <c r="D192" i="79"/>
  <c r="K192" i="79"/>
  <c r="I192" i="79"/>
  <c r="E192" i="79"/>
  <c r="O194" i="79"/>
  <c r="L194" i="79"/>
  <c r="J194" i="79"/>
  <c r="F194" i="79"/>
  <c r="D194" i="79"/>
  <c r="K194" i="79"/>
  <c r="I194" i="79"/>
  <c r="E194" i="79"/>
  <c r="O196" i="79"/>
  <c r="L196" i="79"/>
  <c r="J196" i="79"/>
  <c r="F196" i="79"/>
  <c r="D196" i="79"/>
  <c r="K196" i="79"/>
  <c r="I196" i="79"/>
  <c r="E196" i="79"/>
  <c r="O201" i="79"/>
  <c r="L201" i="79"/>
  <c r="J201" i="79"/>
  <c r="F201" i="79"/>
  <c r="D201" i="79"/>
  <c r="K201" i="79"/>
  <c r="I201" i="79"/>
  <c r="E201" i="79"/>
  <c r="O203" i="79"/>
  <c r="L203" i="79"/>
  <c r="J203" i="79"/>
  <c r="F203" i="79"/>
  <c r="D203" i="79"/>
  <c r="K203" i="79"/>
  <c r="I203" i="79"/>
  <c r="E203" i="79"/>
  <c r="O205" i="79"/>
  <c r="L205" i="79"/>
  <c r="J205" i="79"/>
  <c r="F205" i="79"/>
  <c r="D205" i="79"/>
  <c r="K205" i="79"/>
  <c r="I205" i="79"/>
  <c r="E205" i="79"/>
  <c r="O207" i="79"/>
  <c r="L207" i="79"/>
  <c r="J207" i="79"/>
  <c r="F207" i="79"/>
  <c r="D207" i="79"/>
  <c r="K207" i="79"/>
  <c r="I207" i="79"/>
  <c r="E207" i="79"/>
  <c r="O209" i="79"/>
  <c r="L209" i="79"/>
  <c r="J209" i="79"/>
  <c r="F209" i="79"/>
  <c r="D209" i="79"/>
  <c r="K209" i="79"/>
  <c r="I209" i="79"/>
  <c r="E209" i="79"/>
  <c r="O211" i="79"/>
  <c r="L211" i="79"/>
  <c r="J211" i="79"/>
  <c r="F211" i="79"/>
  <c r="D211" i="79"/>
  <c r="K211" i="79"/>
  <c r="I211" i="79"/>
  <c r="E211" i="79"/>
  <c r="O213" i="79"/>
  <c r="L213" i="79"/>
  <c r="J213" i="79"/>
  <c r="F213" i="79"/>
  <c r="D213" i="79"/>
  <c r="K213" i="79"/>
  <c r="I213" i="79"/>
  <c r="E213" i="79"/>
  <c r="O215" i="79"/>
  <c r="L215" i="79"/>
  <c r="J215" i="79"/>
  <c r="F215" i="79"/>
  <c r="D215" i="79"/>
  <c r="K215" i="79"/>
  <c r="I215" i="79"/>
  <c r="E215" i="79"/>
  <c r="O220" i="79"/>
  <c r="O222" i="79"/>
  <c r="O224" i="79"/>
  <c r="O226" i="79"/>
  <c r="O228" i="79"/>
  <c r="O230" i="79"/>
  <c r="J230" i="79"/>
  <c r="F230" i="79"/>
  <c r="D230" i="79"/>
  <c r="K230" i="79"/>
  <c r="I230" i="79"/>
  <c r="E230" i="79"/>
  <c r="O232" i="79"/>
  <c r="J232" i="79"/>
  <c r="F232" i="79"/>
  <c r="D232" i="79"/>
  <c r="K232" i="79"/>
  <c r="I232" i="79"/>
  <c r="E232" i="79"/>
  <c r="O234" i="79"/>
  <c r="J234" i="79"/>
  <c r="F234" i="79"/>
  <c r="D234" i="79"/>
  <c r="K234" i="79"/>
  <c r="I234" i="79"/>
  <c r="E234" i="79"/>
  <c r="O236" i="79"/>
  <c r="O238" i="79"/>
  <c r="O240" i="79"/>
  <c r="O242" i="79"/>
  <c r="O244" i="79"/>
  <c r="O246" i="79"/>
  <c r="J262" i="79"/>
  <c r="F262" i="79"/>
  <c r="D262" i="79"/>
  <c r="K262" i="79"/>
  <c r="I262" i="79"/>
  <c r="E262" i="79"/>
  <c r="J264" i="79"/>
  <c r="F264" i="79"/>
  <c r="D264" i="79"/>
  <c r="K264" i="79"/>
  <c r="I264" i="79"/>
  <c r="E264" i="79"/>
  <c r="J266" i="79"/>
  <c r="F266" i="79"/>
  <c r="D266" i="79"/>
  <c r="K266" i="79"/>
  <c r="I266" i="79"/>
  <c r="E266" i="79"/>
  <c r="J268" i="79"/>
  <c r="F268" i="79"/>
  <c r="D268" i="79"/>
  <c r="K268" i="79"/>
  <c r="I268" i="79"/>
  <c r="E268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O280" i="79"/>
  <c r="O282" i="79"/>
  <c r="O284" i="79"/>
  <c r="O286" i="79"/>
  <c r="O288" i="79"/>
  <c r="O290" i="79"/>
  <c r="O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8" i="79"/>
  <c r="O310" i="79"/>
  <c r="O312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O332" i="79"/>
  <c r="J332" i="79"/>
  <c r="F332" i="79"/>
  <c r="D332" i="79"/>
  <c r="K332" i="79"/>
  <c r="I332" i="79"/>
  <c r="E332" i="79"/>
  <c r="O334" i="79"/>
  <c r="J334" i="79"/>
  <c r="F334" i="79"/>
  <c r="D334" i="79"/>
  <c r="K334" i="79"/>
  <c r="I334" i="79"/>
  <c r="E334" i="79"/>
  <c r="O336" i="79"/>
  <c r="J336" i="79"/>
  <c r="F336" i="79"/>
  <c r="D336" i="79"/>
  <c r="K336" i="79"/>
  <c r="I336" i="79"/>
  <c r="E336" i="79"/>
  <c r="O338" i="79"/>
  <c r="J338" i="79"/>
  <c r="F338" i="79"/>
  <c r="D338" i="79"/>
  <c r="K338" i="79"/>
  <c r="I338" i="79"/>
  <c r="E338" i="79"/>
  <c r="O340" i="79"/>
  <c r="J340" i="79"/>
  <c r="F340" i="79"/>
  <c r="D340" i="79"/>
  <c r="K340" i="79"/>
  <c r="I340" i="79"/>
  <c r="E340" i="79"/>
  <c r="O342" i="79"/>
  <c r="J342" i="79"/>
  <c r="F342" i="79"/>
  <c r="D342" i="79"/>
  <c r="K342" i="79"/>
  <c r="I342" i="79"/>
  <c r="E342" i="79"/>
  <c r="O344" i="79"/>
  <c r="J344" i="79"/>
  <c r="F344" i="79"/>
  <c r="D344" i="79"/>
  <c r="K344" i="79"/>
  <c r="I344" i="79"/>
  <c r="E344" i="79"/>
  <c r="O346" i="79"/>
  <c r="J346" i="79"/>
  <c r="F346" i="79"/>
  <c r="D346" i="79"/>
  <c r="K346" i="79"/>
  <c r="I346" i="79"/>
  <c r="E346" i="79"/>
  <c r="O348" i="79"/>
  <c r="J348" i="79"/>
  <c r="F348" i="79"/>
  <c r="D348" i="79"/>
  <c r="K348" i="79"/>
  <c r="I348" i="79"/>
  <c r="E348" i="79"/>
  <c r="O350" i="79"/>
  <c r="J350" i="79"/>
  <c r="F350" i="79"/>
  <c r="D350" i="79"/>
  <c r="K350" i="79"/>
  <c r="I350" i="79"/>
  <c r="E350" i="79"/>
  <c r="O352" i="79"/>
  <c r="J352" i="79"/>
  <c r="F352" i="79"/>
  <c r="D352" i="79"/>
  <c r="K352" i="79"/>
  <c r="I352" i="79"/>
  <c r="E352" i="79"/>
  <c r="O354" i="79"/>
  <c r="J354" i="79"/>
  <c r="F354" i="79"/>
  <c r="D354" i="79"/>
  <c r="K354" i="79"/>
  <c r="I354" i="79"/>
  <c r="E354" i="79"/>
  <c r="O356" i="79"/>
  <c r="J356" i="79"/>
  <c r="F356" i="79"/>
  <c r="D356" i="79"/>
  <c r="K356" i="79"/>
  <c r="I356" i="79"/>
  <c r="E356" i="79"/>
  <c r="O358" i="79"/>
  <c r="J358" i="79"/>
  <c r="F358" i="79"/>
  <c r="D358" i="79"/>
  <c r="K358" i="79"/>
  <c r="I358" i="79"/>
  <c r="E358" i="79"/>
  <c r="O360" i="79"/>
  <c r="J360" i="79"/>
  <c r="F360" i="79"/>
  <c r="D360" i="79"/>
  <c r="K360" i="79"/>
  <c r="I360" i="79"/>
  <c r="E360" i="79"/>
  <c r="O362" i="79"/>
  <c r="J362" i="79"/>
  <c r="F362" i="79"/>
  <c r="D362" i="79"/>
  <c r="K362" i="79"/>
  <c r="I362" i="79"/>
  <c r="E362" i="79"/>
  <c r="O364" i="79"/>
  <c r="J364" i="79"/>
  <c r="F364" i="79"/>
  <c r="D364" i="79"/>
  <c r="K364" i="79"/>
  <c r="I364" i="79"/>
  <c r="E364" i="79"/>
  <c r="O366" i="79"/>
  <c r="J366" i="79"/>
  <c r="F366" i="79"/>
  <c r="D366" i="79"/>
  <c r="K366" i="79"/>
  <c r="I366" i="79"/>
  <c r="E366" i="79"/>
  <c r="O368" i="79"/>
  <c r="J368" i="79"/>
  <c r="F368" i="79"/>
  <c r="D368" i="79"/>
  <c r="K368" i="79"/>
  <c r="I368" i="79"/>
  <c r="E368" i="79"/>
  <c r="O370" i="79"/>
  <c r="J370" i="79"/>
  <c r="F370" i="79"/>
  <c r="D370" i="79"/>
  <c r="K370" i="79"/>
  <c r="I370" i="79"/>
  <c r="E370" i="79"/>
  <c r="O372" i="79"/>
  <c r="O374" i="79"/>
  <c r="O376" i="79"/>
  <c r="O378" i="79"/>
  <c r="O380" i="79"/>
  <c r="O382" i="79"/>
  <c r="O384" i="79"/>
  <c r="O386" i="79"/>
  <c r="O388" i="79"/>
  <c r="J388" i="79"/>
  <c r="F388" i="79"/>
  <c r="D388" i="79"/>
  <c r="K388" i="79"/>
  <c r="I388" i="79"/>
  <c r="E388" i="79"/>
  <c r="O390" i="79"/>
  <c r="O392" i="79"/>
  <c r="J392" i="79"/>
  <c r="F392" i="79"/>
  <c r="D392" i="79"/>
  <c r="K392" i="79"/>
  <c r="I392" i="79"/>
  <c r="E392" i="79"/>
  <c r="O394" i="79"/>
  <c r="O396" i="79"/>
  <c r="O398" i="79"/>
  <c r="O400" i="79"/>
  <c r="J400" i="79"/>
  <c r="F400" i="79"/>
  <c r="D400" i="79"/>
  <c r="K400" i="79"/>
  <c r="I400" i="79"/>
  <c r="E400" i="79"/>
  <c r="O402" i="79"/>
  <c r="J402" i="79"/>
  <c r="F402" i="79"/>
  <c r="D402" i="79"/>
  <c r="K402" i="79"/>
  <c r="I402" i="79"/>
  <c r="E402" i="79"/>
  <c r="O404" i="79"/>
  <c r="J404" i="79"/>
  <c r="F404" i="79"/>
  <c r="D404" i="79"/>
  <c r="K404" i="79"/>
  <c r="I404" i="79"/>
  <c r="E404" i="79"/>
  <c r="O406" i="79"/>
  <c r="J406" i="79"/>
  <c r="F406" i="79"/>
  <c r="D406" i="79"/>
  <c r="K406" i="79"/>
  <c r="I406" i="79"/>
  <c r="E406" i="79"/>
  <c r="O408" i="79"/>
  <c r="J408" i="79"/>
  <c r="F408" i="79"/>
  <c r="D408" i="79"/>
  <c r="K408" i="79"/>
  <c r="I408" i="79"/>
  <c r="E408" i="79"/>
  <c r="O410" i="79"/>
  <c r="J410" i="79"/>
  <c r="F410" i="79"/>
  <c r="D410" i="79"/>
  <c r="K410" i="79"/>
  <c r="I410" i="79"/>
  <c r="E410" i="79"/>
  <c r="O412" i="79"/>
  <c r="J412" i="79"/>
  <c r="F412" i="79"/>
  <c r="D412" i="79"/>
  <c r="K412" i="79"/>
  <c r="I412" i="79"/>
  <c r="E412" i="79"/>
  <c r="O414" i="79"/>
  <c r="J414" i="79"/>
  <c r="F414" i="79"/>
  <c r="D414" i="79"/>
  <c r="K414" i="79"/>
  <c r="I414" i="79"/>
  <c r="E414" i="79"/>
  <c r="O416" i="79"/>
  <c r="J416" i="79"/>
  <c r="F416" i="79"/>
  <c r="D416" i="79"/>
  <c r="K416" i="79"/>
  <c r="I416" i="79"/>
  <c r="E416" i="79"/>
  <c r="O418" i="79"/>
  <c r="J418" i="79"/>
  <c r="F418" i="79"/>
  <c r="D418" i="79"/>
  <c r="K418" i="79"/>
  <c r="I418" i="79"/>
  <c r="E418" i="79"/>
  <c r="O420" i="79"/>
  <c r="J420" i="79"/>
  <c r="F420" i="79"/>
  <c r="D420" i="79"/>
  <c r="K420" i="79"/>
  <c r="I420" i="79"/>
  <c r="E420" i="79"/>
  <c r="O422" i="79"/>
  <c r="J422" i="79"/>
  <c r="F422" i="79"/>
  <c r="D422" i="79"/>
  <c r="K422" i="79"/>
  <c r="I422" i="79"/>
  <c r="E422" i="79"/>
  <c r="O424" i="79"/>
  <c r="J424" i="79"/>
  <c r="F424" i="79"/>
  <c r="D424" i="79"/>
  <c r="K424" i="79"/>
  <c r="I424" i="79"/>
  <c r="E424" i="79"/>
  <c r="O426" i="79"/>
  <c r="J426" i="79"/>
  <c r="F426" i="79"/>
  <c r="D426" i="79"/>
  <c r="K426" i="79"/>
  <c r="I426" i="79"/>
  <c r="E426" i="79"/>
  <c r="O428" i="79"/>
  <c r="J428" i="79"/>
  <c r="F428" i="79"/>
  <c r="D428" i="79"/>
  <c r="K428" i="79"/>
  <c r="I428" i="79"/>
  <c r="E428" i="79"/>
  <c r="O430" i="79"/>
  <c r="J430" i="79"/>
  <c r="F430" i="79"/>
  <c r="D430" i="79"/>
  <c r="K430" i="79"/>
  <c r="I430" i="79"/>
  <c r="E430" i="79"/>
  <c r="O432" i="79"/>
  <c r="J432" i="79"/>
  <c r="F432" i="79"/>
  <c r="D432" i="79"/>
  <c r="K432" i="79"/>
  <c r="I432" i="79"/>
  <c r="E432" i="79"/>
  <c r="O434" i="79"/>
  <c r="J434" i="79"/>
  <c r="F434" i="79"/>
  <c r="D434" i="79"/>
  <c r="K434" i="79"/>
  <c r="I434" i="79"/>
  <c r="E434" i="79"/>
  <c r="O436" i="79"/>
  <c r="J436" i="79"/>
  <c r="F436" i="79"/>
  <c r="D436" i="79"/>
  <c r="K436" i="79"/>
  <c r="I436" i="79"/>
  <c r="E436" i="79"/>
  <c r="O438" i="79"/>
  <c r="J438" i="79"/>
  <c r="F438" i="79"/>
  <c r="D438" i="79"/>
  <c r="K438" i="79"/>
  <c r="I438" i="79"/>
  <c r="E438" i="79"/>
  <c r="O440" i="79"/>
  <c r="J440" i="79"/>
  <c r="F440" i="79"/>
  <c r="D440" i="79"/>
  <c r="K440" i="79"/>
  <c r="I440" i="79"/>
  <c r="E440" i="79"/>
  <c r="O442" i="79"/>
  <c r="J442" i="79"/>
  <c r="F442" i="79"/>
  <c r="D442" i="79"/>
  <c r="K442" i="79"/>
  <c r="I442" i="79"/>
  <c r="E442" i="79"/>
  <c r="O444" i="79"/>
  <c r="J444" i="79"/>
  <c r="F444" i="79"/>
  <c r="D444" i="79"/>
  <c r="K444" i="79"/>
  <c r="I444" i="79"/>
  <c r="E444" i="79"/>
  <c r="O446" i="79"/>
  <c r="J446" i="79"/>
  <c r="F446" i="79"/>
  <c r="D446" i="79"/>
  <c r="K446" i="79"/>
  <c r="I446" i="79"/>
  <c r="E446" i="79"/>
  <c r="O448" i="79"/>
  <c r="J448" i="79"/>
  <c r="F448" i="79"/>
  <c r="D448" i="79"/>
  <c r="K448" i="79"/>
  <c r="I448" i="79"/>
  <c r="E448" i="79"/>
  <c r="O450" i="79"/>
  <c r="O452" i="79"/>
  <c r="J452" i="79"/>
  <c r="F452" i="79"/>
  <c r="D452" i="79"/>
  <c r="K452" i="79"/>
  <c r="I452" i="79"/>
  <c r="E452" i="79"/>
  <c r="O454" i="79"/>
  <c r="O456" i="79"/>
  <c r="O458" i="79"/>
  <c r="O460" i="79"/>
  <c r="O462" i="79"/>
  <c r="O464" i="79"/>
  <c r="O466" i="79"/>
  <c r="O468" i="79"/>
  <c r="J468" i="79"/>
  <c r="F468" i="79"/>
  <c r="D468" i="79"/>
  <c r="K468" i="79"/>
  <c r="I468" i="79"/>
  <c r="E468" i="79"/>
  <c r="O470" i="79"/>
  <c r="J470" i="79"/>
  <c r="F470" i="79"/>
  <c r="D470" i="79"/>
  <c r="K470" i="79"/>
  <c r="I470" i="79"/>
  <c r="E470" i="79"/>
  <c r="O472" i="79"/>
  <c r="O474" i="79"/>
  <c r="O476" i="79"/>
  <c r="O478" i="79"/>
  <c r="O480" i="79"/>
  <c r="O482" i="79"/>
  <c r="O484" i="79"/>
  <c r="J484" i="79"/>
  <c r="F484" i="79"/>
  <c r="D484" i="79"/>
  <c r="K484" i="79"/>
  <c r="I484" i="79"/>
  <c r="E484" i="79"/>
  <c r="O486" i="79"/>
  <c r="J486" i="79"/>
  <c r="F486" i="79"/>
  <c r="D486" i="79"/>
  <c r="K486" i="79"/>
  <c r="I486" i="79"/>
  <c r="E486" i="79"/>
  <c r="J516" i="79"/>
  <c r="F516" i="79"/>
  <c r="D516" i="79"/>
  <c r="K516" i="79"/>
  <c r="I516" i="79"/>
  <c r="E516" i="79"/>
  <c r="J518" i="79"/>
  <c r="F518" i="79"/>
  <c r="D518" i="79"/>
  <c r="K518" i="79"/>
  <c r="I518" i="79"/>
  <c r="E518" i="79"/>
  <c r="J520" i="79"/>
  <c r="F520" i="79"/>
  <c r="D520" i="79"/>
  <c r="K520" i="79"/>
  <c r="I520" i="79"/>
  <c r="E520" i="79"/>
  <c r="J522" i="79"/>
  <c r="F522" i="79"/>
  <c r="D522" i="79"/>
  <c r="K522" i="79"/>
  <c r="I522" i="79"/>
  <c r="E522" i="79"/>
  <c r="J524" i="79"/>
  <c r="F524" i="79"/>
  <c r="D524" i="79"/>
  <c r="K524" i="79"/>
  <c r="I524" i="79"/>
  <c r="E524" i="79"/>
  <c r="J526" i="79"/>
  <c r="F526" i="79"/>
  <c r="D526" i="79"/>
  <c r="K526" i="79"/>
  <c r="I526" i="79"/>
  <c r="E526" i="79"/>
  <c r="J528" i="79"/>
  <c r="F528" i="79"/>
  <c r="D528" i="79"/>
  <c r="K528" i="79"/>
  <c r="I528" i="79"/>
  <c r="E528" i="79"/>
  <c r="J530" i="79"/>
  <c r="F530" i="79"/>
  <c r="D530" i="79"/>
  <c r="K530" i="79"/>
  <c r="I530" i="79"/>
  <c r="E530" i="79"/>
  <c r="J532" i="79"/>
  <c r="F532" i="79"/>
  <c r="D532" i="79"/>
  <c r="K532" i="79"/>
  <c r="I532" i="79"/>
  <c r="E532" i="79"/>
  <c r="J534" i="79"/>
  <c r="F534" i="79"/>
  <c r="D534" i="79"/>
  <c r="K534" i="79"/>
  <c r="I534" i="79"/>
  <c r="E534" i="79"/>
  <c r="J536" i="79"/>
  <c r="F536" i="79"/>
  <c r="D536" i="79"/>
  <c r="K536" i="79"/>
  <c r="I536" i="79"/>
  <c r="E536" i="79"/>
  <c r="J538" i="79"/>
  <c r="F538" i="79"/>
  <c r="D538" i="79"/>
  <c r="K538" i="79"/>
  <c r="I538" i="79"/>
  <c r="E538" i="79"/>
  <c r="J540" i="79"/>
  <c r="F540" i="79"/>
  <c r="D540" i="79"/>
  <c r="K540" i="79"/>
  <c r="I540" i="79"/>
  <c r="E540" i="79"/>
  <c r="J542" i="79"/>
  <c r="F542" i="79"/>
  <c r="D542" i="79"/>
  <c r="K542" i="79"/>
  <c r="I542" i="79"/>
  <c r="E542" i="79"/>
  <c r="J544" i="79"/>
  <c r="F544" i="79"/>
  <c r="D544" i="79"/>
  <c r="K544" i="79"/>
  <c r="I544" i="79"/>
  <c r="E544" i="79"/>
  <c r="J556" i="79"/>
  <c r="F556" i="79"/>
  <c r="D556" i="79"/>
  <c r="K556" i="79"/>
  <c r="I556" i="79"/>
  <c r="E556" i="79"/>
  <c r="J558" i="79"/>
  <c r="F558" i="79"/>
  <c r="D558" i="79"/>
  <c r="K558" i="79"/>
  <c r="I558" i="79"/>
  <c r="E558" i="79"/>
  <c r="J560" i="79"/>
  <c r="F560" i="79"/>
  <c r="D560" i="79"/>
  <c r="K560" i="79"/>
  <c r="I560" i="79"/>
  <c r="E560" i="79"/>
  <c r="J570" i="79"/>
  <c r="F570" i="79"/>
  <c r="D570" i="79"/>
  <c r="K570" i="79"/>
  <c r="I570" i="79"/>
  <c r="E570" i="79"/>
  <c r="J572" i="79"/>
  <c r="F572" i="79"/>
  <c r="D572" i="79"/>
  <c r="K572" i="79"/>
  <c r="I572" i="79"/>
  <c r="E572" i="79"/>
  <c r="J574" i="79"/>
  <c r="F574" i="79"/>
  <c r="D574" i="79"/>
  <c r="K574" i="79"/>
  <c r="I574" i="79"/>
  <c r="E574" i="79"/>
  <c r="J576" i="79"/>
  <c r="F576" i="79"/>
  <c r="D576" i="79"/>
  <c r="K576" i="79"/>
  <c r="I576" i="79"/>
  <c r="E576" i="79"/>
  <c r="J578" i="79"/>
  <c r="F578" i="79"/>
  <c r="D578" i="79"/>
  <c r="K578" i="79"/>
  <c r="I578" i="79"/>
  <c r="E578" i="79"/>
  <c r="J580" i="79"/>
  <c r="F580" i="79"/>
  <c r="D580" i="79"/>
  <c r="K580" i="79"/>
  <c r="I580" i="79"/>
  <c r="E580" i="79"/>
  <c r="J582" i="79"/>
  <c r="F582" i="79"/>
  <c r="D582" i="79"/>
  <c r="K582" i="79"/>
  <c r="I582" i="79"/>
  <c r="E582" i="79"/>
  <c r="J584" i="79"/>
  <c r="F584" i="79"/>
  <c r="D584" i="79"/>
  <c r="K584" i="79"/>
  <c r="I584" i="79"/>
  <c r="E584" i="79"/>
  <c r="J586" i="79"/>
  <c r="F586" i="79"/>
  <c r="D586" i="79"/>
  <c r="K586" i="79"/>
  <c r="I586" i="79"/>
  <c r="E586" i="79"/>
  <c r="J588" i="79"/>
  <c r="F588" i="79"/>
  <c r="D588" i="79"/>
  <c r="K588" i="79"/>
  <c r="I588" i="79"/>
  <c r="E588" i="79"/>
  <c r="J604" i="79"/>
  <c r="F604" i="79"/>
  <c r="D604" i="79"/>
  <c r="K604" i="79"/>
  <c r="I604" i="79"/>
  <c r="E604" i="79"/>
  <c r="J606" i="79"/>
  <c r="F606" i="79"/>
  <c r="D606" i="79"/>
  <c r="K606" i="79"/>
  <c r="I606" i="79"/>
  <c r="E606" i="79"/>
  <c r="J608" i="79"/>
  <c r="F608" i="79"/>
  <c r="D608" i="79"/>
  <c r="K608" i="79"/>
  <c r="I608" i="79"/>
  <c r="E608" i="79"/>
  <c r="J610" i="79"/>
  <c r="F610" i="79"/>
  <c r="D610" i="79"/>
  <c r="K610" i="79"/>
  <c r="I610" i="79"/>
  <c r="E610" i="79"/>
  <c r="J612" i="79"/>
  <c r="F612" i="79"/>
  <c r="D612" i="79"/>
  <c r="K612" i="79"/>
  <c r="I612" i="79"/>
  <c r="E612" i="79"/>
  <c r="J614" i="79"/>
  <c r="F614" i="79"/>
  <c r="D614" i="79"/>
  <c r="K614" i="79"/>
  <c r="I614" i="79"/>
  <c r="E614" i="79"/>
  <c r="J616" i="79"/>
  <c r="F616" i="79"/>
  <c r="D616" i="79"/>
  <c r="K616" i="79"/>
  <c r="I616" i="79"/>
  <c r="E616" i="79"/>
  <c r="J618" i="79"/>
  <c r="F618" i="79"/>
  <c r="D618" i="79"/>
  <c r="K618" i="79"/>
  <c r="I618" i="79"/>
  <c r="E618" i="79"/>
  <c r="J620" i="79"/>
  <c r="F620" i="79"/>
  <c r="D620" i="79"/>
  <c r="K620" i="79"/>
  <c r="I620" i="79"/>
  <c r="E620" i="79"/>
  <c r="J622" i="79"/>
  <c r="F622" i="79"/>
  <c r="D622" i="79"/>
  <c r="K622" i="79"/>
  <c r="I622" i="79"/>
  <c r="E622" i="79"/>
  <c r="J624" i="79"/>
  <c r="F624" i="79"/>
  <c r="D624" i="79"/>
  <c r="K624" i="79"/>
  <c r="I624" i="79"/>
  <c r="E624" i="79"/>
  <c r="J626" i="79"/>
  <c r="F626" i="79"/>
  <c r="D626" i="79"/>
  <c r="K626" i="79"/>
  <c r="I626" i="79"/>
  <c r="E626" i="79"/>
  <c r="J628" i="79"/>
  <c r="F628" i="79"/>
  <c r="D628" i="79"/>
  <c r="K628" i="79"/>
  <c r="I628" i="79"/>
  <c r="E628" i="79"/>
  <c r="J630" i="79"/>
  <c r="F630" i="79"/>
  <c r="D630" i="79"/>
  <c r="K630" i="79"/>
  <c r="I630" i="79"/>
  <c r="E630" i="79"/>
  <c r="J632" i="79"/>
  <c r="F632" i="79"/>
  <c r="D632" i="79"/>
  <c r="K632" i="79"/>
  <c r="I632" i="79"/>
  <c r="E632" i="79"/>
  <c r="J634" i="79"/>
  <c r="F634" i="79"/>
  <c r="D634" i="79"/>
  <c r="K634" i="79"/>
  <c r="I634" i="79"/>
  <c r="E634" i="79"/>
  <c r="J636" i="79"/>
  <c r="F636" i="79"/>
  <c r="D636" i="79"/>
  <c r="K636" i="79"/>
  <c r="I636" i="79"/>
  <c r="E636" i="79"/>
  <c r="J638" i="79"/>
  <c r="F638" i="79"/>
  <c r="D638" i="79"/>
  <c r="K638" i="79"/>
  <c r="I638" i="79"/>
  <c r="E638" i="79"/>
  <c r="J642" i="79"/>
  <c r="F642" i="79"/>
  <c r="D642" i="79"/>
  <c r="K642" i="79"/>
  <c r="I642" i="79"/>
  <c r="E642" i="79"/>
  <c r="J644" i="79"/>
  <c r="F644" i="79"/>
  <c r="D644" i="79"/>
  <c r="K644" i="79"/>
  <c r="I644" i="79"/>
  <c r="E644" i="79"/>
  <c r="J646" i="79"/>
  <c r="F646" i="79"/>
  <c r="D646" i="79"/>
  <c r="K646" i="79"/>
  <c r="I646" i="79"/>
  <c r="E646" i="79"/>
  <c r="J648" i="79"/>
  <c r="F648" i="79"/>
  <c r="D648" i="79"/>
  <c r="K648" i="79"/>
  <c r="I648" i="79"/>
  <c r="E648" i="79"/>
  <c r="J650" i="79"/>
  <c r="F650" i="79"/>
  <c r="D650" i="79"/>
  <c r="K650" i="79"/>
  <c r="I650" i="79"/>
  <c r="E650" i="79"/>
  <c r="J652" i="79"/>
  <c r="F652" i="79"/>
  <c r="D652" i="79"/>
  <c r="K652" i="79"/>
  <c r="I652" i="79"/>
  <c r="E652" i="79"/>
  <c r="J654" i="79"/>
  <c r="F654" i="79"/>
  <c r="D654" i="79"/>
  <c r="K654" i="79"/>
  <c r="I654" i="79"/>
  <c r="E654" i="79"/>
  <c r="J656" i="79"/>
  <c r="F656" i="79"/>
  <c r="D656" i="79"/>
  <c r="K656" i="79"/>
  <c r="I656" i="79"/>
  <c r="E656" i="79"/>
  <c r="J658" i="79"/>
  <c r="F658" i="79"/>
  <c r="D658" i="79"/>
  <c r="K658" i="79"/>
  <c r="I658" i="79"/>
  <c r="E658" i="79"/>
  <c r="J660" i="79"/>
  <c r="F660" i="79"/>
  <c r="D660" i="79"/>
  <c r="K660" i="79"/>
  <c r="I660" i="79"/>
  <c r="E660" i="79"/>
  <c r="O662" i="79"/>
  <c r="J664" i="79"/>
  <c r="F664" i="79"/>
  <c r="D664" i="79"/>
  <c r="K664" i="79"/>
  <c r="I664" i="79"/>
  <c r="E664" i="79"/>
  <c r="O666" i="79"/>
  <c r="J668" i="79"/>
  <c r="F668" i="79"/>
  <c r="D668" i="79"/>
  <c r="K668" i="79"/>
  <c r="I668" i="79"/>
  <c r="E668" i="79"/>
  <c r="J670" i="79"/>
  <c r="F670" i="79"/>
  <c r="D670" i="79"/>
  <c r="K670" i="79"/>
  <c r="I670" i="79"/>
  <c r="E670" i="79"/>
  <c r="J672" i="79"/>
  <c r="F672" i="79"/>
  <c r="D672" i="79"/>
  <c r="K672" i="79"/>
  <c r="I672" i="79"/>
  <c r="E672" i="79"/>
  <c r="O676" i="79"/>
  <c r="O678" i="79"/>
  <c r="J680" i="79"/>
  <c r="F680" i="79"/>
  <c r="D680" i="79"/>
  <c r="K680" i="79"/>
  <c r="I680" i="79"/>
  <c r="E680" i="79"/>
  <c r="O682" i="79"/>
  <c r="J684" i="79"/>
  <c r="F684" i="79"/>
  <c r="D684" i="79"/>
  <c r="K684" i="79"/>
  <c r="I684" i="79"/>
  <c r="E684" i="79"/>
  <c r="J686" i="79"/>
  <c r="F686" i="79"/>
  <c r="D686" i="79"/>
  <c r="K686" i="79"/>
  <c r="I686" i="79"/>
  <c r="E686" i="79"/>
  <c r="J688" i="79"/>
  <c r="F688" i="79"/>
  <c r="D688" i="79"/>
  <c r="K688" i="79"/>
  <c r="I688" i="79"/>
  <c r="E688" i="79"/>
  <c r="J690" i="79"/>
  <c r="F690" i="79"/>
  <c r="D690" i="79"/>
  <c r="K690" i="79"/>
  <c r="I690" i="79"/>
  <c r="E690" i="79"/>
  <c r="J692" i="79"/>
  <c r="F692" i="79"/>
  <c r="D692" i="79"/>
  <c r="K692" i="79"/>
  <c r="I692" i="79"/>
  <c r="E692" i="79"/>
  <c r="J694" i="79"/>
  <c r="F694" i="79"/>
  <c r="D694" i="79"/>
  <c r="K694" i="79"/>
  <c r="I694" i="79"/>
  <c r="E694" i="79"/>
  <c r="J696" i="79"/>
  <c r="F696" i="79"/>
  <c r="D696" i="79"/>
  <c r="K696" i="79"/>
  <c r="I696" i="79"/>
  <c r="E696" i="79"/>
  <c r="J698" i="79"/>
  <c r="F698" i="79"/>
  <c r="D698" i="79"/>
  <c r="K698" i="79"/>
  <c r="I698" i="79"/>
  <c r="E698" i="79"/>
  <c r="J700" i="79"/>
  <c r="F700" i="79"/>
  <c r="D700" i="79"/>
  <c r="K700" i="79"/>
  <c r="I700" i="79"/>
  <c r="E700" i="79"/>
  <c r="J705" i="79"/>
  <c r="F705" i="79"/>
  <c r="D705" i="79"/>
  <c r="K705" i="79"/>
  <c r="I705" i="79"/>
  <c r="E705" i="79"/>
  <c r="J707" i="79"/>
  <c r="F707" i="79"/>
  <c r="D707" i="79"/>
  <c r="K707" i="79"/>
  <c r="I707" i="79"/>
  <c r="E707" i="79"/>
  <c r="J709" i="79"/>
  <c r="F709" i="79"/>
  <c r="D709" i="79"/>
  <c r="K709" i="79"/>
  <c r="I709" i="79"/>
  <c r="E709" i="79"/>
  <c r="J711" i="79"/>
  <c r="F711" i="79"/>
  <c r="D711" i="79"/>
  <c r="K711" i="79"/>
  <c r="I711" i="79"/>
  <c r="E711" i="79"/>
  <c r="J712" i="79"/>
  <c r="F712" i="79"/>
  <c r="D712" i="79"/>
  <c r="K712" i="79"/>
  <c r="I712" i="79"/>
  <c r="E712" i="79"/>
  <c r="J714" i="79"/>
  <c r="F714" i="79"/>
  <c r="D714" i="79"/>
  <c r="K714" i="79"/>
  <c r="I714" i="79"/>
  <c r="E714" i="79"/>
  <c r="J716" i="79"/>
  <c r="F716" i="79"/>
  <c r="D716" i="79"/>
  <c r="K716" i="79"/>
  <c r="I716" i="79"/>
  <c r="E716" i="79"/>
  <c r="J718" i="79"/>
  <c r="F718" i="79"/>
  <c r="D718" i="79"/>
  <c r="K718" i="79"/>
  <c r="I718" i="79"/>
  <c r="E718" i="79"/>
  <c r="J720" i="79"/>
  <c r="F720" i="79"/>
  <c r="D720" i="79"/>
  <c r="K720" i="79"/>
  <c r="I720" i="79"/>
  <c r="E720" i="79"/>
  <c r="J722" i="79"/>
  <c r="F722" i="79"/>
  <c r="D722" i="79"/>
  <c r="K722" i="79"/>
  <c r="I722" i="79"/>
  <c r="E722" i="79"/>
  <c r="J724" i="79"/>
  <c r="F724" i="79"/>
  <c r="D724" i="79"/>
  <c r="K724" i="79"/>
  <c r="I724" i="79"/>
  <c r="E724" i="79"/>
  <c r="J726" i="79"/>
  <c r="F726" i="79"/>
  <c r="D726" i="79"/>
  <c r="K726" i="79"/>
  <c r="I726" i="79"/>
  <c r="E726" i="79"/>
  <c r="O732" i="79"/>
  <c r="O734" i="79"/>
  <c r="J736" i="79"/>
  <c r="F736" i="79"/>
  <c r="D736" i="79"/>
  <c r="K736" i="79"/>
  <c r="I736" i="79"/>
  <c r="E736" i="79"/>
  <c r="O738" i="79"/>
  <c r="J740" i="79"/>
  <c r="F740" i="79"/>
  <c r="D740" i="79"/>
  <c r="K740" i="79"/>
  <c r="I740" i="79"/>
  <c r="E740" i="79"/>
  <c r="J746" i="79"/>
  <c r="F746" i="79"/>
  <c r="D746" i="79"/>
  <c r="K746" i="79"/>
  <c r="I746" i="79"/>
  <c r="E746" i="79"/>
  <c r="J748" i="79"/>
  <c r="F748" i="79"/>
  <c r="D748" i="79"/>
  <c r="K748" i="79"/>
  <c r="I748" i="79"/>
  <c r="E748" i="79"/>
  <c r="J750" i="79"/>
  <c r="F750" i="79"/>
  <c r="D750" i="79"/>
  <c r="K750" i="79"/>
  <c r="I750" i="79"/>
  <c r="E750" i="79"/>
  <c r="J752" i="79"/>
  <c r="F752" i="79"/>
  <c r="D752" i="79"/>
  <c r="K752" i="79"/>
  <c r="I752" i="79"/>
  <c r="E752" i="79"/>
  <c r="O756" i="79"/>
  <c r="O758" i="79"/>
  <c r="O760" i="79"/>
  <c r="J762" i="79"/>
  <c r="F762" i="79"/>
  <c r="D762" i="79"/>
  <c r="K762" i="79"/>
  <c r="I762" i="79"/>
  <c r="E762" i="79"/>
  <c r="O764" i="79"/>
  <c r="O766" i="79"/>
  <c r="J768" i="79"/>
  <c r="F768" i="79"/>
  <c r="D768" i="79"/>
  <c r="K768" i="79"/>
  <c r="I768" i="79"/>
  <c r="E768" i="79"/>
  <c r="J770" i="79"/>
  <c r="F770" i="79"/>
  <c r="D770" i="79"/>
  <c r="K770" i="79"/>
  <c r="I770" i="79"/>
  <c r="E770" i="79"/>
  <c r="O772" i="79"/>
  <c r="O776" i="79"/>
  <c r="J778" i="79"/>
  <c r="F778" i="79"/>
  <c r="D778" i="79"/>
  <c r="K778" i="79"/>
  <c r="I778" i="79"/>
  <c r="E778" i="79"/>
  <c r="J782" i="79"/>
  <c r="F782" i="79"/>
  <c r="D782" i="79"/>
  <c r="K782" i="79"/>
  <c r="I782" i="79"/>
  <c r="E782" i="79"/>
  <c r="O784" i="79"/>
  <c r="O786" i="79"/>
  <c r="O790" i="79"/>
  <c r="O792" i="79"/>
  <c r="O794" i="79"/>
  <c r="J798" i="79"/>
  <c r="F798" i="79"/>
  <c r="D798" i="79"/>
  <c r="K798" i="79"/>
  <c r="I798" i="79"/>
  <c r="E798" i="79"/>
  <c r="O800" i="79"/>
  <c r="O802" i="79"/>
  <c r="O806" i="79"/>
  <c r="O808" i="79"/>
  <c r="O812" i="79"/>
  <c r="J814" i="79"/>
  <c r="F814" i="79"/>
  <c r="D814" i="79"/>
  <c r="K814" i="79"/>
  <c r="I814" i="79"/>
  <c r="E814" i="79"/>
  <c r="O816" i="79"/>
  <c r="J820" i="79"/>
  <c r="F820" i="79"/>
  <c r="D820" i="79"/>
  <c r="K820" i="79"/>
  <c r="I820" i="79"/>
  <c r="E820" i="79"/>
  <c r="J824" i="79"/>
  <c r="F824" i="79"/>
  <c r="D824" i="79"/>
  <c r="K824" i="79"/>
  <c r="I824" i="79"/>
  <c r="E824" i="79"/>
  <c r="J826" i="79"/>
  <c r="F826" i="79"/>
  <c r="D826" i="79"/>
  <c r="K826" i="79"/>
  <c r="I826" i="79"/>
  <c r="E826" i="79"/>
  <c r="J828" i="79"/>
  <c r="F828" i="79"/>
  <c r="D828" i="79"/>
  <c r="K828" i="79"/>
  <c r="I828" i="79"/>
  <c r="E828" i="79"/>
  <c r="O832" i="79"/>
  <c r="J836" i="79"/>
  <c r="F836" i="79"/>
  <c r="D836" i="79"/>
  <c r="K836" i="79"/>
  <c r="I836" i="79"/>
  <c r="E836" i="79"/>
  <c r="J840" i="79"/>
  <c r="F840" i="79"/>
  <c r="D840" i="79"/>
  <c r="K840" i="79"/>
  <c r="I840" i="79"/>
  <c r="E840" i="79"/>
  <c r="O844" i="79"/>
  <c r="O848" i="79"/>
  <c r="J850" i="79"/>
  <c r="F850" i="79"/>
  <c r="D850" i="79"/>
  <c r="K850" i="79"/>
  <c r="I850" i="79"/>
  <c r="E850" i="79"/>
  <c r="J852" i="79"/>
  <c r="F852" i="79"/>
  <c r="D852" i="79"/>
  <c r="K852" i="79"/>
  <c r="I852" i="79"/>
  <c r="E852" i="79"/>
  <c r="J854" i="79"/>
  <c r="F854" i="79"/>
  <c r="D854" i="79"/>
  <c r="K854" i="79"/>
  <c r="I854" i="79"/>
  <c r="E854" i="79"/>
  <c r="O856" i="79"/>
  <c r="O860" i="79"/>
  <c r="J862" i="79"/>
  <c r="F862" i="79"/>
  <c r="D862" i="79"/>
  <c r="K862" i="79"/>
  <c r="I862" i="79"/>
  <c r="E862" i="79"/>
  <c r="O864" i="79"/>
  <c r="J866" i="79"/>
  <c r="F866" i="79"/>
  <c r="D866" i="79"/>
  <c r="K866" i="79"/>
  <c r="I866" i="79"/>
  <c r="E866" i="79"/>
  <c r="O868" i="79"/>
  <c r="J870" i="79"/>
  <c r="F870" i="79"/>
  <c r="D870" i="79"/>
  <c r="K870" i="79"/>
  <c r="I870" i="79"/>
  <c r="E870" i="79"/>
  <c r="J872" i="79"/>
  <c r="F872" i="79"/>
  <c r="D872" i="79"/>
  <c r="K872" i="79"/>
  <c r="I872" i="79"/>
  <c r="E872" i="79"/>
  <c r="J876" i="79"/>
  <c r="F876" i="79"/>
  <c r="D876" i="79"/>
  <c r="K876" i="79"/>
  <c r="I876" i="79"/>
  <c r="E876" i="79"/>
  <c r="J880" i="79"/>
  <c r="F880" i="79"/>
  <c r="D880" i="79"/>
  <c r="K880" i="79"/>
  <c r="I880" i="79"/>
  <c r="E880" i="79"/>
  <c r="J882" i="79"/>
  <c r="F882" i="79"/>
  <c r="D882" i="79"/>
  <c r="K882" i="79"/>
  <c r="I882" i="79"/>
  <c r="E882" i="79"/>
  <c r="J884" i="79"/>
  <c r="F884" i="79"/>
  <c r="D884" i="79"/>
  <c r="K884" i="79"/>
  <c r="I884" i="79"/>
  <c r="E884" i="79"/>
  <c r="J886" i="79"/>
  <c r="F886" i="79"/>
  <c r="D886" i="79"/>
  <c r="K886" i="79"/>
  <c r="I886" i="79"/>
  <c r="E886" i="79"/>
  <c r="J888" i="79"/>
  <c r="F888" i="79"/>
  <c r="D888" i="79"/>
  <c r="K888" i="79"/>
  <c r="I888" i="79"/>
  <c r="E888" i="79"/>
  <c r="J890" i="79"/>
  <c r="F890" i="79"/>
  <c r="D890" i="79"/>
  <c r="K890" i="79"/>
  <c r="I890" i="79"/>
  <c r="E890" i="79"/>
  <c r="J892" i="79"/>
  <c r="F892" i="79"/>
  <c r="D892" i="79"/>
  <c r="K892" i="79"/>
  <c r="I892" i="79"/>
  <c r="E892" i="79"/>
  <c r="J894" i="79"/>
  <c r="F894" i="79"/>
  <c r="D894" i="79"/>
  <c r="K894" i="79"/>
  <c r="I894" i="79"/>
  <c r="E894" i="79"/>
  <c r="J896" i="79"/>
  <c r="F896" i="79"/>
  <c r="D896" i="79"/>
  <c r="K896" i="79"/>
  <c r="I896" i="79"/>
  <c r="E896" i="79"/>
  <c r="J898" i="79"/>
  <c r="F898" i="79"/>
  <c r="D898" i="79"/>
  <c r="K898" i="79"/>
  <c r="I898" i="79"/>
  <c r="E898" i="79"/>
  <c r="J900" i="79"/>
  <c r="F900" i="79"/>
  <c r="D900" i="79"/>
  <c r="K900" i="79"/>
  <c r="I900" i="79"/>
  <c r="E900" i="79"/>
  <c r="J904" i="79"/>
  <c r="F904" i="79"/>
  <c r="D904" i="79"/>
  <c r="K904" i="79"/>
  <c r="I904" i="79"/>
  <c r="E904" i="79"/>
  <c r="J908" i="79"/>
  <c r="F908" i="79"/>
  <c r="D908" i="79"/>
  <c r="K908" i="79"/>
  <c r="I908" i="79"/>
  <c r="E908" i="79"/>
  <c r="J910" i="79"/>
  <c r="F910" i="79"/>
  <c r="D910" i="79"/>
  <c r="K910" i="79"/>
  <c r="I910" i="79"/>
  <c r="E910" i="79"/>
  <c r="J912" i="79"/>
  <c r="F912" i="79"/>
  <c r="D912" i="79"/>
  <c r="K912" i="79"/>
  <c r="I912" i="79"/>
  <c r="E912" i="79"/>
  <c r="J914" i="79"/>
  <c r="F914" i="79"/>
  <c r="D914" i="79"/>
  <c r="K914" i="79"/>
  <c r="I914" i="79"/>
  <c r="E914" i="79"/>
  <c r="J916" i="79"/>
  <c r="F916" i="79"/>
  <c r="D916" i="79"/>
  <c r="K916" i="79"/>
  <c r="I916" i="79"/>
  <c r="E916" i="79"/>
  <c r="J920" i="79"/>
  <c r="F920" i="79"/>
  <c r="D920" i="79"/>
  <c r="K920" i="79"/>
  <c r="I920" i="79"/>
  <c r="E920" i="79"/>
  <c r="J924" i="79"/>
  <c r="F924" i="79"/>
  <c r="D924" i="79"/>
  <c r="K924" i="79"/>
  <c r="I924" i="79"/>
  <c r="E924" i="79"/>
  <c r="J926" i="79"/>
  <c r="F926" i="79"/>
  <c r="D926" i="79"/>
  <c r="K926" i="79"/>
  <c r="I926" i="79"/>
  <c r="E926" i="79"/>
  <c r="J930" i="79"/>
  <c r="F930" i="79"/>
  <c r="D930" i="79"/>
  <c r="K930" i="79"/>
  <c r="I930" i="79"/>
  <c r="E930" i="79"/>
  <c r="J934" i="79"/>
  <c r="F934" i="79"/>
  <c r="D934" i="79"/>
  <c r="K934" i="79"/>
  <c r="I934" i="79"/>
  <c r="E934" i="79"/>
  <c r="J940" i="79"/>
  <c r="F940" i="79"/>
  <c r="D940" i="79"/>
  <c r="K940" i="79"/>
  <c r="I940" i="79"/>
  <c r="E940" i="79"/>
  <c r="J944" i="79"/>
  <c r="F944" i="79"/>
  <c r="D944" i="79"/>
  <c r="K944" i="79"/>
  <c r="I944" i="79"/>
  <c r="E944" i="79"/>
  <c r="J946" i="79"/>
  <c r="F946" i="79"/>
  <c r="D946" i="79"/>
  <c r="K946" i="79"/>
  <c r="I946" i="79"/>
  <c r="E946" i="79"/>
  <c r="J950" i="79"/>
  <c r="F950" i="79"/>
  <c r="D950" i="79"/>
  <c r="K950" i="79"/>
  <c r="I950" i="79"/>
  <c r="E950" i="79"/>
  <c r="J952" i="79"/>
  <c r="F952" i="79"/>
  <c r="D952" i="79"/>
  <c r="K952" i="79"/>
  <c r="I952" i="79"/>
  <c r="E952" i="79"/>
  <c r="J954" i="79"/>
  <c r="F954" i="79"/>
  <c r="D954" i="79"/>
  <c r="K954" i="79"/>
  <c r="I954" i="79"/>
  <c r="E954" i="79"/>
  <c r="J956" i="79"/>
  <c r="F956" i="79"/>
  <c r="D956" i="79"/>
  <c r="K956" i="79"/>
  <c r="I956" i="79"/>
  <c r="E956" i="79"/>
  <c r="J972" i="79"/>
  <c r="F972" i="79"/>
  <c r="D972" i="79"/>
  <c r="K972" i="79"/>
  <c r="I972" i="79"/>
  <c r="E972" i="79"/>
  <c r="J974" i="79"/>
  <c r="F974" i="79"/>
  <c r="D974" i="79"/>
  <c r="K974" i="79"/>
  <c r="I974" i="79"/>
  <c r="E974" i="79"/>
  <c r="J978" i="79"/>
  <c r="F978" i="79"/>
  <c r="D978" i="79"/>
  <c r="K978" i="79"/>
  <c r="I978" i="79"/>
  <c r="E978" i="79"/>
  <c r="J982" i="79"/>
  <c r="F982" i="79"/>
  <c r="D982" i="79"/>
  <c r="K982" i="79"/>
  <c r="I982" i="79"/>
  <c r="E982" i="79"/>
  <c r="J986" i="79"/>
  <c r="F986" i="79"/>
  <c r="D986" i="79"/>
  <c r="K986" i="79"/>
  <c r="I986" i="79"/>
  <c r="E986" i="79"/>
  <c r="J988" i="79"/>
  <c r="F988" i="79"/>
  <c r="D988" i="79"/>
  <c r="K988" i="79"/>
  <c r="I988" i="79"/>
  <c r="E988" i="79"/>
  <c r="J992" i="79"/>
  <c r="F992" i="79"/>
  <c r="D992" i="79"/>
  <c r="K992" i="79"/>
  <c r="I992" i="79"/>
  <c r="E992" i="79"/>
  <c r="J996" i="79"/>
  <c r="F996" i="79"/>
  <c r="D996" i="79"/>
  <c r="K996" i="79"/>
  <c r="I996" i="79"/>
  <c r="E996" i="79"/>
  <c r="J1000" i="79"/>
  <c r="F1000" i="79"/>
  <c r="D1000" i="79"/>
  <c r="K1000" i="79"/>
  <c r="I1000" i="79"/>
  <c r="E1000" i="79"/>
  <c r="J1006" i="79"/>
  <c r="F1006" i="79"/>
  <c r="D1006" i="79"/>
  <c r="K1006" i="79"/>
  <c r="I1006" i="79"/>
  <c r="E1006" i="79"/>
  <c r="J1010" i="79"/>
  <c r="F1010" i="79"/>
  <c r="D1010" i="79"/>
  <c r="K1010" i="79"/>
  <c r="I1010" i="79"/>
  <c r="E1010" i="79"/>
  <c r="J1014" i="79"/>
  <c r="F1014" i="79"/>
  <c r="D1014" i="79"/>
  <c r="K1014" i="79"/>
  <c r="I1014" i="79"/>
  <c r="E1014" i="79"/>
  <c r="J1016" i="79"/>
  <c r="F1016" i="79"/>
  <c r="D1016" i="79"/>
  <c r="K1016" i="79"/>
  <c r="I1016" i="79"/>
  <c r="E1016" i="79"/>
  <c r="J1018" i="79"/>
  <c r="F1018" i="79"/>
  <c r="D1018" i="79"/>
  <c r="K1018" i="79"/>
  <c r="I1018" i="79"/>
  <c r="E1018" i="79"/>
  <c r="J1020" i="79"/>
  <c r="F1020" i="79"/>
  <c r="D1020" i="79"/>
  <c r="K1020" i="79"/>
  <c r="I1020" i="79"/>
  <c r="E1020" i="79"/>
  <c r="J1022" i="79"/>
  <c r="F1022" i="79"/>
  <c r="D1022" i="79"/>
  <c r="K1022" i="79"/>
  <c r="I1022" i="79"/>
  <c r="E1022" i="79"/>
  <c r="J1024" i="79"/>
  <c r="F1024" i="79"/>
  <c r="D1024" i="79"/>
  <c r="K1024" i="79"/>
  <c r="I1024" i="79"/>
  <c r="E1024" i="79"/>
  <c r="J1026" i="79"/>
  <c r="F1026" i="79"/>
  <c r="D1026" i="79"/>
  <c r="K1026" i="79"/>
  <c r="I1026" i="79"/>
  <c r="E1026" i="79"/>
  <c r="J1028" i="79"/>
  <c r="F1028" i="79"/>
  <c r="D1028" i="79"/>
  <c r="K1028" i="79"/>
  <c r="I1028" i="79"/>
  <c r="E1028" i="79"/>
  <c r="J1030" i="79"/>
  <c r="F1030" i="79"/>
  <c r="D1030" i="79"/>
  <c r="K1030" i="79"/>
  <c r="I1030" i="79"/>
  <c r="E1030" i="79"/>
  <c r="O1035" i="79"/>
  <c r="O1037" i="79"/>
  <c r="O1039" i="79"/>
  <c r="J1041" i="79"/>
  <c r="F1041" i="79"/>
  <c r="D1041" i="79"/>
  <c r="K1041" i="79"/>
  <c r="I1041" i="79"/>
  <c r="E1041" i="79"/>
  <c r="O1043" i="79"/>
  <c r="J1045" i="79"/>
  <c r="F1045" i="79"/>
  <c r="D1045" i="79"/>
  <c r="K1045" i="79"/>
  <c r="I1045" i="79"/>
  <c r="E1045" i="79"/>
  <c r="J1047" i="79"/>
  <c r="F1047" i="79"/>
  <c r="D1047" i="79"/>
  <c r="K1047" i="79"/>
  <c r="I1047" i="79"/>
  <c r="E1047" i="79"/>
  <c r="J1049" i="79"/>
  <c r="F1049" i="79"/>
  <c r="D1049" i="79"/>
  <c r="K1049" i="79"/>
  <c r="I1049" i="79"/>
  <c r="E1049" i="79"/>
  <c r="O1051" i="79"/>
  <c r="J1053" i="79"/>
  <c r="F1053" i="79"/>
  <c r="D1053" i="79"/>
  <c r="K1053" i="79"/>
  <c r="I1053" i="79"/>
  <c r="E1053" i="79"/>
  <c r="O1055" i="79"/>
  <c r="J1057" i="79"/>
  <c r="F1057" i="79"/>
  <c r="D1057" i="79"/>
  <c r="K1057" i="79"/>
  <c r="I1057" i="79"/>
  <c r="E1057" i="79"/>
  <c r="J1059" i="79"/>
  <c r="F1059" i="79"/>
  <c r="D1059" i="79"/>
  <c r="K1059" i="79"/>
  <c r="I1059" i="79"/>
  <c r="E1059" i="79"/>
  <c r="J1063" i="79"/>
  <c r="F1063" i="79"/>
  <c r="D1063" i="79"/>
  <c r="K1063" i="79"/>
  <c r="I1063" i="79"/>
  <c r="E1063" i="79"/>
  <c r="J1065" i="79"/>
  <c r="F1065" i="79"/>
  <c r="D1065" i="79"/>
  <c r="K1065" i="79"/>
  <c r="I1065" i="79"/>
  <c r="E1065" i="79"/>
  <c r="K1073" i="79"/>
  <c r="I1073" i="79"/>
  <c r="E1073" i="79"/>
  <c r="J1073" i="79"/>
  <c r="F1073" i="79"/>
  <c r="D1073" i="79"/>
  <c r="K1077" i="79"/>
  <c r="I1077" i="79"/>
  <c r="E1077" i="79"/>
  <c r="J1077" i="79"/>
  <c r="F1077" i="79"/>
  <c r="D1077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K1183" i="79"/>
  <c r="I1183" i="79"/>
  <c r="E1183" i="79"/>
  <c r="J1183" i="79"/>
  <c r="F1183" i="79"/>
  <c r="D118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6" i="79"/>
  <c r="I1196" i="79"/>
  <c r="E1196" i="79"/>
  <c r="J1196" i="79"/>
  <c r="F1196" i="79"/>
  <c r="D1196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11" i="79"/>
  <c r="I1211" i="79"/>
  <c r="E1211" i="79"/>
  <c r="J1211" i="79"/>
  <c r="F1211" i="79"/>
  <c r="D1211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J713" i="79"/>
  <c r="F713" i="79"/>
  <c r="D713" i="79"/>
  <c r="K713" i="79"/>
  <c r="I713" i="79"/>
  <c r="E713" i="79"/>
  <c r="J715" i="79"/>
  <c r="F715" i="79"/>
  <c r="D715" i="79"/>
  <c r="K715" i="79"/>
  <c r="I715" i="79"/>
  <c r="E715" i="79"/>
  <c r="J717" i="79"/>
  <c r="F717" i="79"/>
  <c r="D717" i="79"/>
  <c r="K717" i="79"/>
  <c r="I717" i="79"/>
  <c r="E717" i="79"/>
  <c r="J719" i="79"/>
  <c r="F719" i="79"/>
  <c r="D719" i="79"/>
  <c r="K719" i="79"/>
  <c r="I719" i="79"/>
  <c r="E719" i="79"/>
  <c r="J721" i="79"/>
  <c r="F721" i="79"/>
  <c r="D721" i="79"/>
  <c r="K721" i="79"/>
  <c r="I721" i="79"/>
  <c r="E721" i="79"/>
  <c r="J723" i="79"/>
  <c r="F723" i="79"/>
  <c r="D723" i="79"/>
  <c r="K723" i="79"/>
  <c r="I723" i="79"/>
  <c r="E723" i="79"/>
  <c r="J725" i="79"/>
  <c r="F725" i="79"/>
  <c r="D725" i="79"/>
  <c r="K725" i="79"/>
  <c r="I725" i="79"/>
  <c r="E725" i="79"/>
  <c r="O729" i="79"/>
  <c r="O731" i="79"/>
  <c r="J733" i="79"/>
  <c r="F733" i="79"/>
  <c r="D733" i="79"/>
  <c r="K733" i="79"/>
  <c r="I733" i="79"/>
  <c r="E733" i="79"/>
  <c r="O735" i="79"/>
  <c r="O737" i="79"/>
  <c r="J739" i="79"/>
  <c r="F739" i="79"/>
  <c r="D739" i="79"/>
  <c r="K739" i="79"/>
  <c r="I739" i="79"/>
  <c r="E739" i="79"/>
  <c r="J741" i="79"/>
  <c r="F741" i="79"/>
  <c r="D741" i="79"/>
  <c r="K741" i="79"/>
  <c r="I741" i="79"/>
  <c r="E741" i="79"/>
  <c r="O743" i="79"/>
  <c r="J745" i="79"/>
  <c r="F745" i="79"/>
  <c r="D745" i="79"/>
  <c r="K745" i="79"/>
  <c r="I745" i="79"/>
  <c r="E745" i="79"/>
  <c r="J747" i="79"/>
  <c r="F747" i="79"/>
  <c r="D747" i="79"/>
  <c r="K747" i="79"/>
  <c r="I747" i="79"/>
  <c r="E747" i="79"/>
  <c r="J749" i="79"/>
  <c r="F749" i="79"/>
  <c r="D749" i="79"/>
  <c r="K749" i="79"/>
  <c r="I749" i="79"/>
  <c r="E749" i="79"/>
  <c r="J751" i="79"/>
  <c r="F751" i="79"/>
  <c r="D751" i="79"/>
  <c r="K751" i="79"/>
  <c r="I751" i="79"/>
  <c r="E751" i="79"/>
  <c r="O755" i="79"/>
  <c r="J759" i="79"/>
  <c r="F759" i="79"/>
  <c r="D759" i="79"/>
  <c r="K759" i="79"/>
  <c r="I759" i="79"/>
  <c r="E759" i="79"/>
  <c r="J763" i="79"/>
  <c r="F763" i="79"/>
  <c r="D763" i="79"/>
  <c r="K763" i="79"/>
  <c r="I763" i="79"/>
  <c r="E763" i="79"/>
  <c r="J765" i="79"/>
  <c r="F765" i="79"/>
  <c r="D765" i="79"/>
  <c r="K765" i="79"/>
  <c r="I765" i="79"/>
  <c r="E765" i="79"/>
  <c r="O767" i="79"/>
  <c r="J769" i="79"/>
  <c r="F769" i="79"/>
  <c r="D769" i="79"/>
  <c r="K769" i="79"/>
  <c r="I769" i="79"/>
  <c r="E769" i="79"/>
  <c r="O771" i="79"/>
  <c r="J775" i="79"/>
  <c r="F775" i="79"/>
  <c r="D775" i="79"/>
  <c r="K775" i="79"/>
  <c r="I775" i="79"/>
  <c r="E775" i="79"/>
  <c r="J779" i="79"/>
  <c r="F779" i="79"/>
  <c r="D779" i="79"/>
  <c r="K779" i="79"/>
  <c r="I779" i="79"/>
  <c r="E779" i="79"/>
  <c r="J781" i="79"/>
  <c r="F781" i="79"/>
  <c r="D781" i="79"/>
  <c r="K781" i="79"/>
  <c r="I781" i="79"/>
  <c r="E781" i="79"/>
  <c r="J783" i="79"/>
  <c r="F783" i="79"/>
  <c r="D783" i="79"/>
  <c r="K783" i="79"/>
  <c r="I783" i="79"/>
  <c r="E783" i="79"/>
  <c r="O787" i="79"/>
  <c r="O791" i="79"/>
  <c r="O795" i="79"/>
  <c r="O799" i="79"/>
  <c r="O803" i="79"/>
  <c r="J807" i="79"/>
  <c r="F807" i="79"/>
  <c r="D807" i="79"/>
  <c r="K807" i="79"/>
  <c r="I807" i="79"/>
  <c r="E807" i="79"/>
  <c r="J811" i="79"/>
  <c r="F811" i="79"/>
  <c r="D811" i="79"/>
  <c r="K811" i="79"/>
  <c r="I811" i="79"/>
  <c r="E811" i="79"/>
  <c r="J813" i="79"/>
  <c r="F813" i="79"/>
  <c r="D813" i="79"/>
  <c r="K813" i="79"/>
  <c r="I813" i="79"/>
  <c r="E813" i="79"/>
  <c r="J815" i="79"/>
  <c r="F815" i="79"/>
  <c r="D815" i="79"/>
  <c r="K815" i="79"/>
  <c r="I815" i="79"/>
  <c r="E815" i="79"/>
  <c r="J817" i="79"/>
  <c r="F817" i="79"/>
  <c r="D817" i="79"/>
  <c r="K817" i="79"/>
  <c r="I817" i="79"/>
  <c r="E817" i="79"/>
  <c r="J819" i="79"/>
  <c r="F819" i="79"/>
  <c r="D819" i="79"/>
  <c r="K819" i="79"/>
  <c r="I819" i="79"/>
  <c r="E819" i="79"/>
  <c r="O821" i="79"/>
  <c r="J823" i="79"/>
  <c r="F823" i="79"/>
  <c r="D823" i="79"/>
  <c r="K823" i="79"/>
  <c r="I823" i="79"/>
  <c r="E823" i="79"/>
  <c r="O825" i="79"/>
  <c r="J827" i="79"/>
  <c r="F827" i="79"/>
  <c r="D827" i="79"/>
  <c r="K827" i="79"/>
  <c r="I827" i="79"/>
  <c r="E827" i="79"/>
  <c r="J829" i="79"/>
  <c r="F829" i="79"/>
  <c r="D829" i="79"/>
  <c r="K829" i="79"/>
  <c r="I829" i="79"/>
  <c r="E829" i="79"/>
  <c r="O831" i="79"/>
  <c r="J833" i="79"/>
  <c r="F833" i="79"/>
  <c r="D833" i="79"/>
  <c r="K833" i="79"/>
  <c r="I833" i="79"/>
  <c r="E833" i="79"/>
  <c r="O835" i="79"/>
  <c r="J837" i="79"/>
  <c r="F837" i="79"/>
  <c r="D837" i="79"/>
  <c r="K837" i="79"/>
  <c r="I837" i="79"/>
  <c r="E837" i="79"/>
  <c r="J839" i="79"/>
  <c r="F839" i="79"/>
  <c r="D839" i="79"/>
  <c r="K839" i="79"/>
  <c r="I839" i="79"/>
  <c r="E839" i="79"/>
  <c r="J841" i="79"/>
  <c r="F841" i="79"/>
  <c r="D841" i="79"/>
  <c r="K841" i="79"/>
  <c r="I841" i="79"/>
  <c r="E841" i="79"/>
  <c r="O843" i="79"/>
  <c r="O845" i="79"/>
  <c r="O847" i="79"/>
  <c r="J849" i="79"/>
  <c r="F849" i="79"/>
  <c r="D849" i="79"/>
  <c r="K849" i="79"/>
  <c r="I849" i="79"/>
  <c r="E849" i="79"/>
  <c r="O851" i="79"/>
  <c r="J853" i="79"/>
  <c r="F853" i="79"/>
  <c r="D853" i="79"/>
  <c r="K853" i="79"/>
  <c r="I853" i="79"/>
  <c r="E853" i="79"/>
  <c r="O855" i="79"/>
  <c r="O857" i="79"/>
  <c r="O859" i="79"/>
  <c r="O861" i="79"/>
  <c r="O863" i="79"/>
  <c r="J865" i="79"/>
  <c r="F865" i="79"/>
  <c r="D865" i="79"/>
  <c r="K865" i="79"/>
  <c r="I865" i="79"/>
  <c r="E865" i="79"/>
  <c r="J867" i="79"/>
  <c r="F867" i="79"/>
  <c r="D867" i="79"/>
  <c r="K867" i="79"/>
  <c r="I867" i="79"/>
  <c r="E867" i="79"/>
  <c r="O869" i="79"/>
  <c r="O871" i="79"/>
  <c r="O873" i="79"/>
  <c r="O875" i="79"/>
  <c r="O877" i="79"/>
  <c r="O879" i="79"/>
  <c r="J881" i="79"/>
  <c r="F881" i="79"/>
  <c r="D881" i="79"/>
  <c r="K881" i="79"/>
  <c r="I881" i="79"/>
  <c r="E881" i="79"/>
  <c r="J883" i="79"/>
  <c r="F883" i="79"/>
  <c r="D883" i="79"/>
  <c r="K883" i="79"/>
  <c r="I883" i="79"/>
  <c r="E883" i="79"/>
  <c r="J885" i="79"/>
  <c r="F885" i="79"/>
  <c r="D885" i="79"/>
  <c r="K885" i="79"/>
  <c r="I885" i="79"/>
  <c r="E885" i="79"/>
  <c r="J887" i="79"/>
  <c r="F887" i="79"/>
  <c r="D887" i="79"/>
  <c r="K887" i="79"/>
  <c r="I887" i="79"/>
  <c r="E887" i="79"/>
  <c r="J889" i="79"/>
  <c r="F889" i="79"/>
  <c r="D889" i="79"/>
  <c r="K889" i="79"/>
  <c r="I889" i="79"/>
  <c r="E889" i="79"/>
  <c r="J891" i="79"/>
  <c r="F891" i="79"/>
  <c r="D891" i="79"/>
  <c r="K891" i="79"/>
  <c r="I891" i="79"/>
  <c r="E891" i="79"/>
  <c r="O893" i="79"/>
  <c r="J895" i="79"/>
  <c r="F895" i="79"/>
  <c r="D895" i="79"/>
  <c r="K895" i="79"/>
  <c r="I895" i="79"/>
  <c r="E895" i="79"/>
  <c r="J897" i="79"/>
  <c r="K897" i="79"/>
  <c r="F897" i="79"/>
  <c r="D897" i="79"/>
  <c r="I897" i="79"/>
  <c r="E897" i="79"/>
  <c r="J899" i="79"/>
  <c r="F899" i="79"/>
  <c r="D899" i="79"/>
  <c r="K899" i="79"/>
  <c r="I899" i="79"/>
  <c r="E899" i="79"/>
  <c r="J901" i="79"/>
  <c r="F901" i="79"/>
  <c r="D901" i="79"/>
  <c r="K901" i="79"/>
  <c r="I901" i="79"/>
  <c r="E901" i="79"/>
  <c r="O903" i="79"/>
  <c r="J903" i="79"/>
  <c r="F903" i="79"/>
  <c r="D903" i="79"/>
  <c r="K903" i="79"/>
  <c r="I903" i="79"/>
  <c r="E903" i="79"/>
  <c r="O905" i="79"/>
  <c r="J907" i="79"/>
  <c r="F907" i="79"/>
  <c r="D907" i="79"/>
  <c r="K907" i="79"/>
  <c r="I907" i="79"/>
  <c r="E907" i="79"/>
  <c r="O909" i="79"/>
  <c r="J911" i="79"/>
  <c r="F911" i="79"/>
  <c r="D911" i="79"/>
  <c r="K911" i="79"/>
  <c r="I911" i="79"/>
  <c r="E911" i="79"/>
  <c r="J913" i="79"/>
  <c r="F913" i="79"/>
  <c r="D913" i="79"/>
  <c r="K913" i="79"/>
  <c r="I913" i="79"/>
  <c r="E913" i="79"/>
  <c r="O915" i="79"/>
  <c r="J917" i="79"/>
  <c r="F917" i="79"/>
  <c r="D917" i="79"/>
  <c r="K917" i="79"/>
  <c r="I917" i="79"/>
  <c r="E917" i="79"/>
  <c r="J921" i="79"/>
  <c r="F921" i="79"/>
  <c r="D921" i="79"/>
  <c r="K921" i="79"/>
  <c r="I921" i="79"/>
  <c r="E921" i="79"/>
  <c r="J923" i="79"/>
  <c r="F923" i="79"/>
  <c r="D923" i="79"/>
  <c r="K923" i="79"/>
  <c r="I923" i="79"/>
  <c r="E923" i="79"/>
  <c r="J925" i="79"/>
  <c r="F925" i="79"/>
  <c r="D925" i="79"/>
  <c r="K925" i="79"/>
  <c r="I925" i="79"/>
  <c r="E925" i="79"/>
  <c r="J927" i="79"/>
  <c r="F927" i="79"/>
  <c r="D927" i="79"/>
  <c r="K927" i="79"/>
  <c r="I927" i="79"/>
  <c r="E927" i="79"/>
  <c r="J929" i="79"/>
  <c r="F929" i="79"/>
  <c r="D929" i="79"/>
  <c r="K929" i="79"/>
  <c r="I929" i="79"/>
  <c r="E929" i="79"/>
  <c r="J933" i="79"/>
  <c r="F933" i="79"/>
  <c r="D933" i="79"/>
  <c r="K933" i="79"/>
  <c r="I933" i="79"/>
  <c r="E933" i="79"/>
  <c r="J939" i="79"/>
  <c r="F939" i="79"/>
  <c r="D939" i="79"/>
  <c r="K939" i="79"/>
  <c r="I939" i="79"/>
  <c r="E939" i="79"/>
  <c r="J941" i="79"/>
  <c r="F941" i="79"/>
  <c r="D941" i="79"/>
  <c r="K941" i="79"/>
  <c r="I941" i="79"/>
  <c r="E941" i="79"/>
  <c r="J949" i="79"/>
  <c r="F949" i="79"/>
  <c r="D949" i="79"/>
  <c r="K949" i="79"/>
  <c r="I949" i="79"/>
  <c r="E949" i="79"/>
  <c r="J953" i="79"/>
  <c r="F953" i="79"/>
  <c r="D953" i="79"/>
  <c r="K953" i="79"/>
  <c r="I953" i="79"/>
  <c r="E953" i="79"/>
  <c r="J955" i="79"/>
  <c r="F955" i="79"/>
  <c r="D955" i="79"/>
  <c r="K955" i="79"/>
  <c r="I955" i="79"/>
  <c r="E955" i="79"/>
  <c r="J957" i="79"/>
  <c r="F957" i="79"/>
  <c r="D957" i="79"/>
  <c r="K957" i="79"/>
  <c r="I957" i="79"/>
  <c r="E957" i="79"/>
  <c r="J971" i="79"/>
  <c r="F971" i="79"/>
  <c r="D971" i="79"/>
  <c r="K971" i="79"/>
  <c r="I971" i="79"/>
  <c r="E971" i="79"/>
  <c r="J973" i="79"/>
  <c r="F973" i="79"/>
  <c r="D973" i="79"/>
  <c r="K973" i="79"/>
  <c r="I973" i="79"/>
  <c r="E973" i="79"/>
  <c r="J979" i="79"/>
  <c r="F979" i="79"/>
  <c r="D979" i="79"/>
  <c r="K979" i="79"/>
  <c r="I979" i="79"/>
  <c r="E979" i="79"/>
  <c r="J981" i="79"/>
  <c r="F981" i="79"/>
  <c r="D981" i="79"/>
  <c r="K981" i="79"/>
  <c r="I981" i="79"/>
  <c r="E981" i="79"/>
  <c r="J985" i="79"/>
  <c r="F985" i="79"/>
  <c r="D985" i="79"/>
  <c r="K985" i="79"/>
  <c r="I985" i="79"/>
  <c r="E985" i="79"/>
  <c r="J987" i="79"/>
  <c r="F987" i="79"/>
  <c r="D987" i="79"/>
  <c r="K987" i="79"/>
  <c r="I987" i="79"/>
  <c r="E987" i="79"/>
  <c r="J991" i="79"/>
  <c r="F991" i="79"/>
  <c r="D991" i="79"/>
  <c r="K991" i="79"/>
  <c r="I991" i="79"/>
  <c r="E991" i="79"/>
  <c r="J993" i="79"/>
  <c r="F993" i="79"/>
  <c r="D993" i="79"/>
  <c r="K993" i="79"/>
  <c r="I993" i="79"/>
  <c r="E993" i="79"/>
  <c r="J995" i="79"/>
  <c r="F995" i="79"/>
  <c r="D995" i="79"/>
  <c r="K995" i="79"/>
  <c r="I995" i="79"/>
  <c r="E995" i="79"/>
  <c r="J997" i="79"/>
  <c r="F997" i="79"/>
  <c r="D997" i="79"/>
  <c r="K997" i="79"/>
  <c r="I997" i="79"/>
  <c r="E997" i="79"/>
  <c r="J999" i="79"/>
  <c r="F999" i="79"/>
  <c r="D999" i="79"/>
  <c r="K999" i="79"/>
  <c r="I999" i="79"/>
  <c r="E999" i="79"/>
  <c r="J1001" i="79"/>
  <c r="F1001" i="79"/>
  <c r="D1001" i="79"/>
  <c r="K1001" i="79"/>
  <c r="I1001" i="79"/>
  <c r="E1001" i="79"/>
  <c r="J1007" i="79"/>
  <c r="F1007" i="79"/>
  <c r="D1007" i="79"/>
  <c r="K1007" i="79"/>
  <c r="I1007" i="79"/>
  <c r="E1007" i="79"/>
  <c r="J1009" i="79"/>
  <c r="F1009" i="79"/>
  <c r="D1009" i="79"/>
  <c r="K1009" i="79"/>
  <c r="I1009" i="79"/>
  <c r="E1009" i="79"/>
  <c r="J1011" i="79"/>
  <c r="F1011" i="79"/>
  <c r="D1011" i="79"/>
  <c r="K1011" i="79"/>
  <c r="I1011" i="79"/>
  <c r="E1011" i="79"/>
  <c r="J1013" i="79"/>
  <c r="F1013" i="79"/>
  <c r="D1013" i="79"/>
  <c r="K1013" i="79"/>
  <c r="I1013" i="79"/>
  <c r="E1013" i="79"/>
  <c r="J1015" i="79"/>
  <c r="F1015" i="79"/>
  <c r="D1015" i="79"/>
  <c r="K1015" i="79"/>
  <c r="I1015" i="79"/>
  <c r="E1015" i="79"/>
  <c r="J1017" i="79"/>
  <c r="F1017" i="79"/>
  <c r="D1017" i="79"/>
  <c r="K1017" i="79"/>
  <c r="I1017" i="79"/>
  <c r="E1017" i="79"/>
  <c r="J1019" i="79"/>
  <c r="F1019" i="79"/>
  <c r="D1019" i="79"/>
  <c r="K1019" i="79"/>
  <c r="I1019" i="79"/>
  <c r="E1019" i="79"/>
  <c r="J1021" i="79"/>
  <c r="F1021" i="79"/>
  <c r="D1021" i="79"/>
  <c r="K1021" i="79"/>
  <c r="I1021" i="79"/>
  <c r="E1021" i="79"/>
  <c r="J1023" i="79"/>
  <c r="F1023" i="79"/>
  <c r="D1023" i="79"/>
  <c r="K1023" i="79"/>
  <c r="I1023" i="79"/>
  <c r="E1023" i="79"/>
  <c r="J1025" i="79"/>
  <c r="F1025" i="79"/>
  <c r="D1025" i="79"/>
  <c r="K1025" i="79"/>
  <c r="I1025" i="79"/>
  <c r="E1025" i="79"/>
  <c r="J1027" i="79"/>
  <c r="F1027" i="79"/>
  <c r="D1027" i="79"/>
  <c r="K1027" i="79"/>
  <c r="I1027" i="79"/>
  <c r="E1027" i="79"/>
  <c r="J1029" i="79"/>
  <c r="F1029" i="79"/>
  <c r="D1029" i="79"/>
  <c r="K1029" i="79"/>
  <c r="I1029" i="79"/>
  <c r="E1029" i="79"/>
  <c r="O1036" i="79"/>
  <c r="O1038" i="79"/>
  <c r="O1040" i="79"/>
  <c r="J1044" i="79"/>
  <c r="F1044" i="79"/>
  <c r="D1044" i="79"/>
  <c r="K1044" i="79"/>
  <c r="I1044" i="79"/>
  <c r="E1044" i="79"/>
  <c r="J1046" i="79"/>
  <c r="F1046" i="79"/>
  <c r="D1046" i="79"/>
  <c r="K1046" i="79"/>
  <c r="I1046" i="79"/>
  <c r="E1046" i="79"/>
  <c r="J1048" i="79"/>
  <c r="F1048" i="79"/>
  <c r="D1048" i="79"/>
  <c r="K1048" i="79"/>
  <c r="I1048" i="79"/>
  <c r="E1048" i="79"/>
  <c r="O1050" i="79"/>
  <c r="O1052" i="79"/>
  <c r="O1054" i="79"/>
  <c r="O1056" i="79"/>
  <c r="J1058" i="79"/>
  <c r="F1058" i="79"/>
  <c r="D1058" i="79"/>
  <c r="K1058" i="79"/>
  <c r="I1058" i="79"/>
  <c r="E1058" i="79"/>
  <c r="J1064" i="79"/>
  <c r="F1064" i="79"/>
  <c r="D1064" i="79"/>
  <c r="K1064" i="79"/>
  <c r="I1064" i="79"/>
  <c r="E1064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6" i="79"/>
  <c r="I1086" i="79"/>
  <c r="E1086" i="79"/>
  <c r="J1086" i="79"/>
  <c r="F1086" i="79"/>
  <c r="D1086" i="79"/>
  <c r="K1090" i="79"/>
  <c r="I1090" i="79"/>
  <c r="E1090" i="79"/>
  <c r="J1090" i="79"/>
  <c r="F1090" i="79"/>
  <c r="D1090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44" i="79"/>
  <c r="I1144" i="79"/>
  <c r="E1144" i="79"/>
  <c r="J1144" i="79"/>
  <c r="F1144" i="79"/>
  <c r="D1144" i="79"/>
  <c r="K1162" i="79"/>
  <c r="J1162" i="79"/>
  <c r="F1162" i="79"/>
  <c r="D1162" i="79"/>
  <c r="E1162" i="79"/>
  <c r="I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80" i="79"/>
  <c r="I1180" i="79"/>
  <c r="E1180" i="79"/>
  <c r="J1180" i="79"/>
  <c r="F1180" i="79"/>
  <c r="D1180" i="79"/>
  <c r="K1182" i="79"/>
  <c r="I1182" i="79"/>
  <c r="E1182" i="79"/>
  <c r="J1182" i="79"/>
  <c r="F1182" i="79"/>
  <c r="D1182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7" i="79"/>
  <c r="I1197" i="79"/>
  <c r="E1197" i="79"/>
  <c r="J1197" i="79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5" i="79"/>
  <c r="I1225" i="79"/>
  <c r="E1225" i="79"/>
  <c r="J1225" i="79"/>
  <c r="F1225" i="79"/>
  <c r="D1225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41" i="79"/>
  <c r="I1241" i="79"/>
  <c r="E1241" i="79"/>
  <c r="J1241" i="79"/>
  <c r="F1241" i="79"/>
  <c r="D1241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K1251" i="79"/>
  <c r="I1251" i="79"/>
  <c r="E1251" i="79"/>
  <c r="J1251" i="79"/>
  <c r="F1251" i="79"/>
  <c r="D1251" i="79"/>
  <c r="O913" i="79"/>
  <c r="O911" i="79"/>
  <c r="O907" i="79"/>
  <c r="O901" i="79"/>
  <c r="O899" i="79"/>
  <c r="O897" i="79"/>
  <c r="O739" i="79"/>
  <c r="O698" i="79"/>
  <c r="O628" i="79"/>
  <c r="O1211" i="79"/>
  <c r="O1034" i="79"/>
  <c r="O888" i="79"/>
  <c r="O884" i="79"/>
  <c r="O880" i="79"/>
  <c r="O876" i="79"/>
  <c r="O872" i="79"/>
  <c r="O852" i="79"/>
  <c r="O840" i="79"/>
  <c r="O836" i="79"/>
  <c r="O828" i="79"/>
  <c r="O824" i="79"/>
  <c r="O820" i="79"/>
  <c r="O778" i="79"/>
  <c r="O770" i="79"/>
  <c r="O895" i="79"/>
  <c r="O891" i="79"/>
  <c r="O889" i="79"/>
  <c r="O887" i="79"/>
  <c r="O885" i="79"/>
  <c r="O883" i="79"/>
  <c r="O881" i="79"/>
  <c r="O531" i="79"/>
  <c r="O275" i="79"/>
  <c r="O1243" i="79"/>
  <c r="O1241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046" i="79"/>
  <c r="O733" i="79"/>
  <c r="O705" i="79"/>
  <c r="O694" i="79"/>
  <c r="O686" i="79"/>
  <c r="O670" i="79"/>
  <c r="O658" i="79"/>
  <c r="O654" i="79"/>
  <c r="O632" i="79"/>
  <c r="O624" i="79"/>
  <c r="O88" i="79"/>
  <c r="O50" i="79"/>
  <c r="O642" i="79"/>
  <c r="O559" i="79"/>
  <c r="O543" i="79"/>
  <c r="O527" i="79"/>
  <c r="O267" i="79"/>
  <c r="O191" i="79"/>
  <c r="O80" i="79"/>
  <c r="O64" i="79"/>
  <c r="E3" i="77"/>
  <c r="F3" i="77" s="1"/>
  <c r="O212" i="79"/>
  <c r="O175" i="79"/>
  <c r="O271" i="79"/>
  <c r="O263" i="79"/>
  <c r="O216" i="79"/>
  <c r="O204" i="79"/>
  <c r="O195" i="79"/>
  <c r="O183" i="79"/>
  <c r="O1048" i="79"/>
  <c r="O1044" i="79"/>
  <c r="O865" i="79"/>
  <c r="O853" i="79"/>
  <c r="O849" i="79"/>
  <c r="O841" i="79"/>
  <c r="O839" i="79"/>
  <c r="O837" i="79"/>
  <c r="O833" i="79"/>
  <c r="O829" i="79"/>
  <c r="O827" i="79"/>
  <c r="O823" i="79"/>
  <c r="O819" i="79"/>
  <c r="O817" i="79"/>
  <c r="O815" i="79"/>
  <c r="O751" i="79"/>
  <c r="O749" i="79"/>
  <c r="O747" i="79"/>
  <c r="O745" i="79"/>
  <c r="O741" i="79"/>
  <c r="O700" i="79"/>
  <c r="O696" i="79"/>
  <c r="O692" i="79"/>
  <c r="O688" i="79"/>
  <c r="O684" i="79"/>
  <c r="O680" i="79"/>
  <c r="O672" i="79"/>
  <c r="O668" i="79"/>
  <c r="O664" i="79"/>
  <c r="O650" i="79"/>
  <c r="O638" i="79"/>
  <c r="O634" i="79"/>
  <c r="O630" i="79"/>
  <c r="O626" i="79"/>
  <c r="O622" i="79"/>
  <c r="O618" i="79"/>
  <c r="O276" i="79"/>
  <c r="O84" i="79"/>
  <c r="O76" i="79"/>
  <c r="O26" i="79"/>
  <c r="O1057" i="79"/>
  <c r="O1053" i="79"/>
  <c r="O208" i="79"/>
  <c r="O187" i="79"/>
  <c r="O179" i="79"/>
  <c r="O171" i="79"/>
  <c r="O86" i="79"/>
  <c r="O82" i="79"/>
  <c r="O78" i="79"/>
  <c r="O62" i="79"/>
  <c r="O38" i="79"/>
  <c r="O267" i="78"/>
  <c r="O725" i="79"/>
  <c r="O723" i="79"/>
  <c r="O721" i="79"/>
  <c r="O719" i="79"/>
  <c r="O717" i="79"/>
  <c r="O715" i="79"/>
  <c r="O713" i="79"/>
  <c r="O711" i="79"/>
  <c r="O709" i="79"/>
  <c r="O701" i="79"/>
  <c r="O699" i="79"/>
  <c r="O697" i="79"/>
  <c r="O695" i="79"/>
  <c r="O693" i="79"/>
  <c r="O691" i="79"/>
  <c r="O689" i="79"/>
  <c r="O687" i="79"/>
  <c r="O685" i="79"/>
  <c r="O683" i="79"/>
  <c r="O681" i="79"/>
  <c r="O677" i="79"/>
  <c r="O671" i="79"/>
  <c r="O669" i="79"/>
  <c r="O665" i="79"/>
  <c r="O661" i="79"/>
  <c r="O655" i="79"/>
  <c r="O653" i="79"/>
  <c r="O647" i="79"/>
  <c r="O623" i="79"/>
  <c r="O621" i="79"/>
  <c r="O619" i="79"/>
  <c r="O617" i="79"/>
  <c r="O613" i="79"/>
  <c r="O609" i="79"/>
  <c r="O605" i="79"/>
  <c r="O589" i="79"/>
  <c r="O585" i="79"/>
  <c r="O581" i="79"/>
  <c r="O575" i="79"/>
  <c r="O571" i="79"/>
  <c r="O557" i="79"/>
  <c r="O537" i="79"/>
  <c r="O529" i="79"/>
  <c r="O521" i="79"/>
  <c r="O273" i="79"/>
  <c r="O269" i="79"/>
  <c r="O265" i="79"/>
  <c r="O261" i="79"/>
  <c r="O89" i="79"/>
  <c r="O87" i="79"/>
  <c r="O85" i="79"/>
  <c r="O83" i="79"/>
  <c r="L90" i="79"/>
  <c r="O759" i="79"/>
  <c r="O274" i="79"/>
  <c r="O272" i="79"/>
  <c r="O270" i="79"/>
  <c r="O268" i="79"/>
  <c r="O266" i="79"/>
  <c r="O264" i="79"/>
  <c r="O262" i="79"/>
  <c r="C82" i="79"/>
  <c r="O643" i="79"/>
  <c r="O641" i="79"/>
  <c r="O637" i="79"/>
  <c r="O635" i="79"/>
  <c r="O633" i="79"/>
  <c r="O631" i="79"/>
  <c r="O629" i="79"/>
  <c r="O627" i="79"/>
  <c r="O625" i="79"/>
  <c r="O265" i="78"/>
  <c r="O263" i="78"/>
  <c r="O261" i="78"/>
  <c r="O259" i="78"/>
  <c r="O257" i="78"/>
  <c r="O255" i="78"/>
  <c r="O253" i="78"/>
  <c r="O251" i="78"/>
  <c r="O249" i="78"/>
  <c r="O247" i="78"/>
  <c r="O245" i="78"/>
  <c r="O243" i="78"/>
  <c r="O241" i="78"/>
  <c r="O239" i="78"/>
  <c r="O237" i="78"/>
  <c r="O228" i="78"/>
  <c r="O226" i="78"/>
  <c r="O224" i="78"/>
  <c r="O220" i="78"/>
  <c r="O218" i="78"/>
  <c r="O216" i="78"/>
  <c r="O214" i="78"/>
  <c r="O212" i="78"/>
  <c r="O210" i="78"/>
  <c r="O208" i="78"/>
  <c r="O206" i="78"/>
  <c r="O204" i="78"/>
  <c r="O182" i="78"/>
  <c r="O180" i="78"/>
  <c r="O178" i="78"/>
  <c r="O176" i="78"/>
  <c r="O172" i="78"/>
  <c r="O170" i="78"/>
  <c r="O168" i="78"/>
  <c r="O166" i="78"/>
  <c r="O160" i="78"/>
  <c r="O152" i="78"/>
  <c r="O150" i="78"/>
  <c r="O148" i="78"/>
  <c r="O146" i="78"/>
  <c r="O144" i="78"/>
  <c r="O142" i="78"/>
  <c r="O140" i="78"/>
  <c r="O138" i="78"/>
  <c r="O136" i="78"/>
  <c r="O134" i="78"/>
  <c r="O132" i="78"/>
  <c r="O130" i="78"/>
  <c r="O128" i="78"/>
  <c r="O126" i="78"/>
  <c r="O124" i="78"/>
  <c r="O122" i="78"/>
  <c r="O120" i="78"/>
  <c r="O118" i="78"/>
  <c r="O116" i="78"/>
  <c r="O114" i="78"/>
  <c r="O112" i="78"/>
  <c r="O110" i="78"/>
  <c r="O108" i="78"/>
  <c r="O106" i="78"/>
  <c r="O104" i="78"/>
  <c r="O102" i="78"/>
  <c r="O100" i="78"/>
  <c r="O98" i="78"/>
  <c r="O94" i="78"/>
  <c r="O92" i="78"/>
  <c r="O90" i="78"/>
  <c r="O88" i="78"/>
  <c r="O76" i="78"/>
  <c r="O30" i="78"/>
  <c r="O28" i="78"/>
  <c r="O81" i="79"/>
  <c r="O79" i="79"/>
  <c r="O264" i="78"/>
  <c r="O262" i="78"/>
  <c r="O260" i="78"/>
  <c r="O258" i="78"/>
  <c r="O256" i="78"/>
  <c r="O254" i="78"/>
  <c r="O252" i="78"/>
  <c r="O250" i="78"/>
  <c r="O248" i="78"/>
  <c r="O246" i="78"/>
  <c r="O244" i="78"/>
  <c r="O242" i="78"/>
  <c r="O240" i="78"/>
  <c r="O238" i="78"/>
  <c r="O227" i="78"/>
  <c r="O225" i="78"/>
  <c r="O223" i="78"/>
  <c r="O219" i="78"/>
  <c r="O217" i="78"/>
  <c r="O215" i="78"/>
  <c r="O213" i="78"/>
  <c r="O211" i="78"/>
  <c r="O209" i="78"/>
  <c r="O207" i="78"/>
  <c r="O205" i="78"/>
  <c r="O203" i="78"/>
  <c r="O183" i="78"/>
  <c r="O181" i="78"/>
  <c r="O179" i="78"/>
  <c r="O171" i="78"/>
  <c r="O169" i="78"/>
  <c r="O167" i="78"/>
  <c r="O165" i="78"/>
  <c r="O161" i="78"/>
  <c r="O159" i="78"/>
  <c r="O153" i="78"/>
  <c r="O151" i="78"/>
  <c r="O149" i="78"/>
  <c r="O147" i="78"/>
  <c r="O145" i="78"/>
  <c r="O143" i="78"/>
  <c r="O141" i="78"/>
  <c r="O139" i="78"/>
  <c r="O137" i="78"/>
  <c r="O135" i="78"/>
  <c r="O133" i="78"/>
  <c r="O131" i="78"/>
  <c r="O129" i="78"/>
  <c r="O127" i="78"/>
  <c r="O125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3" i="78"/>
  <c r="O91" i="78"/>
  <c r="O89" i="78"/>
  <c r="O87" i="78"/>
  <c r="O85" i="78"/>
  <c r="O83" i="78"/>
  <c r="O81" i="78"/>
  <c r="O79" i="78"/>
  <c r="O77" i="78"/>
  <c r="O75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E258" i="78"/>
  <c r="O807" i="79"/>
  <c r="O783" i="79"/>
  <c r="O779" i="79"/>
  <c r="O775" i="79"/>
  <c r="O763" i="79"/>
  <c r="C86" i="79"/>
  <c r="B256" i="78"/>
  <c r="B265" i="78"/>
  <c r="B264" i="78"/>
  <c r="B263" i="78"/>
  <c r="B262" i="78"/>
  <c r="B261" i="78"/>
  <c r="B260" i="78"/>
  <c r="B259" i="78"/>
  <c r="B258" i="78"/>
  <c r="B257" i="78"/>
  <c r="E159" i="78"/>
  <c r="E101" i="78"/>
  <c r="E103" i="78"/>
  <c r="E127" i="78"/>
  <c r="E137" i="78"/>
  <c r="E151" i="78"/>
  <c r="E30" i="78"/>
  <c r="O811" i="79"/>
  <c r="O798" i="79"/>
  <c r="O782" i="79"/>
  <c r="O768" i="79"/>
  <c r="O651" i="79"/>
  <c r="O649" i="79"/>
  <c r="O645" i="79"/>
  <c r="O60" i="79"/>
  <c r="O56" i="79"/>
  <c r="O52" i="79"/>
  <c r="O36" i="79"/>
  <c r="O16" i="79"/>
  <c r="C80" i="79"/>
  <c r="C84" i="79"/>
  <c r="C88" i="79"/>
  <c r="B223" i="78"/>
  <c r="B227" i="78"/>
  <c r="B225" i="78"/>
  <c r="B202" i="78"/>
  <c r="B183" i="78"/>
  <c r="B181" i="78"/>
  <c r="B179" i="78"/>
  <c r="B177" i="78"/>
  <c r="E187" i="78"/>
  <c r="O1049" i="79"/>
  <c r="O1047" i="79"/>
  <c r="O1045" i="79"/>
  <c r="O1041" i="79"/>
  <c r="O762" i="79"/>
  <c r="O740" i="79"/>
  <c r="O736" i="79"/>
  <c r="O707" i="79"/>
  <c r="O646" i="79"/>
  <c r="O539" i="79"/>
  <c r="O535" i="79"/>
  <c r="O523" i="79"/>
  <c r="O519" i="79"/>
  <c r="O577" i="79"/>
  <c r="O565" i="79"/>
  <c r="O561" i="79"/>
  <c r="O541" i="79"/>
  <c r="O525" i="79"/>
  <c r="O517" i="79"/>
  <c r="O253" i="79"/>
  <c r="O14" i="79"/>
  <c r="I80" i="79"/>
  <c r="I82" i="79"/>
  <c r="I84" i="79"/>
  <c r="I86" i="79"/>
  <c r="I88" i="79"/>
  <c r="B175" i="78"/>
  <c r="B164" i="78"/>
  <c r="O813" i="79"/>
  <c r="O809" i="79"/>
  <c r="O805" i="79"/>
  <c r="O801" i="79"/>
  <c r="O797" i="79"/>
  <c r="O793" i="79"/>
  <c r="O789" i="79"/>
  <c r="O785" i="79"/>
  <c r="O781" i="79"/>
  <c r="O777" i="79"/>
  <c r="O773" i="79"/>
  <c r="O769" i="79"/>
  <c r="O765" i="79"/>
  <c r="O761" i="79"/>
  <c r="O757" i="79"/>
  <c r="O730" i="79"/>
  <c r="O660" i="79"/>
  <c r="O656" i="79"/>
  <c r="O652" i="79"/>
  <c r="O648" i="79"/>
  <c r="O644" i="79"/>
  <c r="O490" i="79"/>
  <c r="O492" i="79"/>
  <c r="O488" i="79"/>
  <c r="O494" i="79"/>
  <c r="O496" i="79"/>
  <c r="O498" i="79"/>
  <c r="O500" i="79"/>
  <c r="O502" i="79"/>
  <c r="O504" i="79"/>
  <c r="O506" i="79"/>
  <c r="O508" i="79"/>
  <c r="O510" i="79"/>
  <c r="O512" i="79"/>
  <c r="O514" i="79"/>
  <c r="O516" i="79"/>
  <c r="O518" i="79"/>
  <c r="O520" i="79"/>
  <c r="O522" i="79"/>
  <c r="O524" i="79"/>
  <c r="O526" i="79"/>
  <c r="O528" i="79"/>
  <c r="O530" i="79"/>
  <c r="O532" i="79"/>
  <c r="O534" i="79"/>
  <c r="O536" i="79"/>
  <c r="O538" i="79"/>
  <c r="O540" i="79"/>
  <c r="O542" i="79"/>
  <c r="O544" i="79"/>
  <c r="O546" i="79"/>
  <c r="O548" i="79"/>
  <c r="O550" i="79"/>
  <c r="O552" i="79"/>
  <c r="O554" i="79"/>
  <c r="O556" i="79"/>
  <c r="O558" i="79"/>
  <c r="O560" i="79"/>
  <c r="O562" i="79"/>
  <c r="O564" i="79"/>
  <c r="O566" i="79"/>
  <c r="O568" i="79"/>
  <c r="O570" i="79"/>
  <c r="O572" i="79"/>
  <c r="O574" i="79"/>
  <c r="O576" i="79"/>
  <c r="O578" i="79"/>
  <c r="O580" i="79"/>
  <c r="O582" i="79"/>
  <c r="O584" i="79"/>
  <c r="O586" i="79"/>
  <c r="O588" i="79"/>
  <c r="O590" i="79"/>
  <c r="O592" i="79"/>
  <c r="O594" i="79"/>
  <c r="O596" i="79"/>
  <c r="O598" i="79"/>
  <c r="O600" i="79"/>
  <c r="O602" i="79"/>
  <c r="O604" i="79"/>
  <c r="O606" i="79"/>
  <c r="O608" i="79"/>
  <c r="O610" i="79"/>
  <c r="O612" i="79"/>
  <c r="O614" i="79"/>
  <c r="O616" i="79"/>
  <c r="O252" i="79"/>
  <c r="O250" i="79"/>
  <c r="O248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C57" i="79"/>
  <c r="C59" i="79"/>
  <c r="C61" i="79"/>
  <c r="C63" i="79"/>
  <c r="C65" i="79"/>
  <c r="C67" i="79"/>
  <c r="C69" i="79"/>
  <c r="C71" i="79"/>
  <c r="C73" i="79"/>
  <c r="C75" i="79"/>
  <c r="C77" i="79"/>
  <c r="C79" i="79"/>
  <c r="I79" i="79"/>
  <c r="E80" i="79"/>
  <c r="C81" i="79"/>
  <c r="I81" i="79"/>
  <c r="E82" i="79"/>
  <c r="C83" i="79"/>
  <c r="I83" i="79"/>
  <c r="E84" i="79"/>
  <c r="C85" i="79"/>
  <c r="I85" i="79"/>
  <c r="E86" i="79"/>
  <c r="C87" i="79"/>
  <c r="I87" i="79"/>
  <c r="E88" i="79"/>
  <c r="C89" i="79"/>
  <c r="I89" i="79"/>
  <c r="E79" i="79"/>
  <c r="E81" i="79"/>
  <c r="E83" i="79"/>
  <c r="E85" i="79"/>
  <c r="E87" i="79"/>
  <c r="E89" i="79"/>
  <c r="E161" i="78"/>
  <c r="B158" i="78"/>
  <c r="B161" i="78"/>
  <c r="B160" i="78"/>
  <c r="B159" i="78"/>
  <c r="B97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153" i="78"/>
  <c r="B151" i="78"/>
  <c r="B149" i="78"/>
  <c r="B147" i="78"/>
  <c r="B145" i="78"/>
  <c r="B143" i="78"/>
  <c r="B141" i="78"/>
  <c r="B139" i="78"/>
  <c r="B137" i="78"/>
  <c r="B135" i="78"/>
  <c r="B133" i="78"/>
  <c r="B131" i="78"/>
  <c r="B129" i="78"/>
  <c r="B127" i="78"/>
  <c r="B125" i="78"/>
  <c r="B28" i="78"/>
  <c r="B94" i="78"/>
  <c r="B92" i="78"/>
  <c r="B90" i="78"/>
  <c r="B88" i="78"/>
  <c r="B86" i="78"/>
  <c r="B84" i="78"/>
  <c r="B82" i="78"/>
  <c r="B80" i="78"/>
  <c r="B78" i="78"/>
  <c r="B76" i="78"/>
  <c r="B74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59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C247" i="79"/>
  <c r="C287" i="79"/>
  <c r="C288" i="79"/>
  <c r="C289" i="79"/>
  <c r="C290" i="79"/>
  <c r="C291" i="79"/>
  <c r="C292" i="79"/>
  <c r="C293" i="79"/>
  <c r="C294" i="79"/>
  <c r="C295" i="79"/>
  <c r="C296" i="79"/>
  <c r="C297" i="79"/>
  <c r="C298" i="79"/>
  <c r="C299" i="79"/>
  <c r="C308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248" i="79"/>
  <c r="C249" i="79"/>
  <c r="C250" i="79"/>
  <c r="C251" i="79"/>
  <c r="C252" i="79"/>
  <c r="C253" i="79"/>
  <c r="C261" i="79"/>
  <c r="C262" i="79"/>
  <c r="C263" i="79"/>
  <c r="C264" i="79"/>
  <c r="C265" i="79"/>
  <c r="C266" i="79"/>
  <c r="C267" i="79"/>
  <c r="C268" i="79"/>
  <c r="C269" i="79"/>
  <c r="C270" i="79"/>
  <c r="C271" i="79"/>
  <c r="C272" i="79"/>
  <c r="C273" i="79"/>
  <c r="C274" i="79"/>
  <c r="C275" i="79"/>
  <c r="C276" i="79"/>
  <c r="C279" i="79"/>
  <c r="C280" i="79"/>
  <c r="C281" i="79"/>
  <c r="C282" i="79"/>
  <c r="C283" i="79"/>
  <c r="C284" i="79"/>
  <c r="C285" i="79"/>
  <c r="C286" i="79"/>
  <c r="F79" i="79"/>
  <c r="F80" i="79"/>
  <c r="F81" i="79"/>
  <c r="F82" i="79"/>
  <c r="F83" i="79"/>
  <c r="F84" i="79"/>
  <c r="F85" i="79"/>
  <c r="F86" i="79"/>
  <c r="F87" i="79"/>
  <c r="F88" i="79"/>
  <c r="F89" i="79"/>
  <c r="C488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C520" i="79"/>
  <c r="C521" i="79"/>
  <c r="C522" i="79"/>
  <c r="C523" i="79"/>
  <c r="C524" i="79"/>
  <c r="C525" i="79"/>
  <c r="C526" i="79"/>
  <c r="C527" i="79"/>
  <c r="C528" i="79"/>
  <c r="C529" i="79"/>
  <c r="C530" i="79"/>
  <c r="C531" i="79"/>
  <c r="C532" i="79"/>
  <c r="C533" i="79"/>
  <c r="C534" i="79"/>
  <c r="C535" i="79"/>
  <c r="C536" i="79"/>
  <c r="C537" i="79"/>
  <c r="C538" i="79"/>
  <c r="C539" i="79"/>
  <c r="C540" i="79"/>
  <c r="C541" i="79"/>
  <c r="C542" i="79"/>
  <c r="C543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C557" i="79"/>
  <c r="C558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C576" i="79"/>
  <c r="C577" i="79"/>
  <c r="C578" i="79"/>
  <c r="C579" i="79"/>
  <c r="C580" i="79"/>
  <c r="C581" i="79"/>
  <c r="C582" i="79"/>
  <c r="C583" i="79"/>
  <c r="C584" i="79"/>
  <c r="C585" i="79"/>
  <c r="C586" i="79"/>
  <c r="C587" i="79"/>
  <c r="C588" i="79"/>
  <c r="C589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C606" i="79"/>
  <c r="C607" i="79"/>
  <c r="C608" i="79"/>
  <c r="C609" i="79"/>
  <c r="C610" i="79"/>
  <c r="C611" i="79"/>
  <c r="C612" i="79"/>
  <c r="C613" i="79"/>
  <c r="C614" i="79"/>
  <c r="C615" i="79"/>
  <c r="C616" i="79"/>
  <c r="C617" i="79"/>
  <c r="C618" i="79"/>
  <c r="C619" i="79"/>
  <c r="C620" i="79"/>
  <c r="C621" i="79"/>
  <c r="C622" i="79"/>
  <c r="C623" i="79"/>
  <c r="C624" i="79"/>
  <c r="C625" i="79"/>
  <c r="C626" i="79"/>
  <c r="C627" i="79"/>
  <c r="C628" i="79"/>
  <c r="C629" i="79"/>
  <c r="C630" i="79"/>
  <c r="C631" i="79"/>
  <c r="C632" i="79"/>
  <c r="C633" i="79"/>
  <c r="C634" i="79"/>
  <c r="C635" i="79"/>
  <c r="C636" i="79"/>
  <c r="C637" i="79"/>
  <c r="C638" i="79"/>
  <c r="C641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C661" i="79"/>
  <c r="C662" i="79"/>
  <c r="C663" i="79"/>
  <c r="C664" i="79"/>
  <c r="C665" i="79"/>
  <c r="C666" i="79"/>
  <c r="C667" i="79"/>
  <c r="C668" i="79"/>
  <c r="C669" i="79"/>
  <c r="C670" i="79"/>
  <c r="C671" i="79"/>
  <c r="C672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2" i="79"/>
  <c r="C693" i="79"/>
  <c r="C694" i="79"/>
  <c r="C695" i="79"/>
  <c r="C696" i="79"/>
  <c r="C697" i="79"/>
  <c r="C698" i="79"/>
  <c r="C699" i="79"/>
  <c r="C700" i="79"/>
  <c r="C701" i="79"/>
  <c r="C705" i="79"/>
  <c r="C706" i="79"/>
  <c r="C707" i="79"/>
  <c r="C708" i="79"/>
  <c r="L709" i="79"/>
  <c r="C709" i="79"/>
  <c r="C710" i="79"/>
  <c r="C711" i="79"/>
  <c r="C712" i="79"/>
  <c r="C713" i="79"/>
  <c r="C714" i="79"/>
  <c r="C715" i="79"/>
  <c r="C716" i="79"/>
  <c r="C717" i="79"/>
  <c r="C718" i="79"/>
  <c r="C719" i="79"/>
  <c r="C720" i="79"/>
  <c r="C721" i="79"/>
  <c r="C722" i="79"/>
  <c r="C723" i="79"/>
  <c r="C724" i="79"/>
  <c r="C725" i="79"/>
  <c r="C726" i="79"/>
  <c r="C729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C746" i="79"/>
  <c r="C747" i="79"/>
  <c r="C748" i="79"/>
  <c r="C749" i="79"/>
  <c r="C750" i="79"/>
  <c r="C751" i="79"/>
  <c r="C752" i="79"/>
  <c r="C755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C882" i="79"/>
  <c r="C883" i="79"/>
  <c r="C884" i="79"/>
  <c r="C885" i="79"/>
  <c r="C886" i="79"/>
  <c r="C887" i="79"/>
  <c r="C888" i="79"/>
  <c r="C889" i="79"/>
  <c r="C890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C1028" i="79"/>
  <c r="C1029" i="79"/>
  <c r="C1030" i="79"/>
  <c r="C1034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7" i="79"/>
  <c r="C1168" i="79"/>
  <c r="C1169" i="79"/>
  <c r="C1170" i="79"/>
  <c r="C1171" i="79"/>
  <c r="C1172" i="79"/>
  <c r="C1173" i="79"/>
  <c r="C1180" i="79"/>
  <c r="C1181" i="79"/>
  <c r="C1161" i="79"/>
  <c r="C1162" i="79"/>
  <c r="C1163" i="79"/>
  <c r="C1164" i="79"/>
  <c r="C1165" i="79"/>
  <c r="C1166" i="79"/>
  <c r="C1182" i="79"/>
  <c r="C1183" i="79"/>
  <c r="C1184" i="79"/>
  <c r="C1185" i="79"/>
  <c r="C1186" i="79"/>
  <c r="C1187" i="79"/>
  <c r="C1188" i="79"/>
  <c r="C1189" i="79"/>
  <c r="C1190" i="79"/>
  <c r="C1196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11" i="79"/>
  <c r="C1212" i="79"/>
  <c r="C1213" i="79"/>
  <c r="C1214" i="79"/>
  <c r="C1215" i="79"/>
  <c r="C1216" i="79"/>
  <c r="C1217" i="79"/>
  <c r="C1218" i="79"/>
  <c r="C1219" i="79"/>
  <c r="C1220" i="79"/>
  <c r="C1221" i="79"/>
  <c r="C1225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41" i="79"/>
  <c r="C1242" i="79"/>
  <c r="C1243" i="79"/>
  <c r="C1244" i="79"/>
  <c r="C1245" i="79"/>
  <c r="C1246" i="79"/>
  <c r="C1247" i="79"/>
  <c r="C1248" i="79"/>
  <c r="C1249" i="79"/>
  <c r="C1250" i="79"/>
  <c r="C1251" i="79"/>
  <c r="O867" i="79"/>
  <c r="O407" i="79"/>
  <c r="O143" i="79"/>
  <c r="L1143" i="79" l="1"/>
  <c r="L623" i="79"/>
  <c r="L607" i="79"/>
  <c r="L577" i="79"/>
  <c r="S38" i="4"/>
  <c r="R38" i="4"/>
  <c r="S39" i="4"/>
  <c r="R39" i="4"/>
  <c r="L1226" i="79"/>
  <c r="L576" i="79"/>
  <c r="L302" i="79"/>
  <c r="L690" i="79"/>
  <c r="L37" i="79"/>
  <c r="E209" i="78"/>
  <c r="L269" i="79"/>
  <c r="L276" i="79"/>
  <c r="L661" i="79"/>
  <c r="L693" i="79"/>
  <c r="L645" i="79"/>
  <c r="L89" i="79"/>
  <c r="L86" i="79"/>
  <c r="E148" i="78"/>
  <c r="L1053" i="79"/>
  <c r="L652" i="79"/>
  <c r="L644" i="79"/>
  <c r="L584" i="79"/>
  <c r="L580" i="79"/>
  <c r="L572" i="79"/>
  <c r="L542" i="79"/>
  <c r="L538" i="79"/>
  <c r="L534" i="79"/>
  <c r="L677" i="79"/>
  <c r="L671" i="79"/>
  <c r="L653" i="79"/>
  <c r="L649" i="79"/>
  <c r="L635" i="79"/>
  <c r="L627" i="79"/>
  <c r="L619" i="79"/>
  <c r="L615" i="79"/>
  <c r="L611" i="79"/>
  <c r="L603" i="79"/>
  <c r="L543" i="79"/>
  <c r="L539" i="79"/>
  <c r="L535" i="79"/>
  <c r="E146" i="78"/>
  <c r="E130" i="78"/>
  <c r="E112" i="78"/>
  <c r="L1099" i="79"/>
  <c r="L1014" i="79"/>
  <c r="L862" i="79"/>
  <c r="L267" i="79"/>
  <c r="L1083" i="79"/>
  <c r="L988" i="79"/>
  <c r="L974" i="79"/>
  <c r="L952" i="79"/>
  <c r="L275" i="79"/>
  <c r="K217" i="79"/>
  <c r="L35" i="79"/>
  <c r="E172" i="78"/>
  <c r="L254" i="79"/>
  <c r="L1028" i="79"/>
  <c r="L914" i="79"/>
  <c r="L904" i="79"/>
  <c r="L894" i="79"/>
  <c r="L698" i="79"/>
  <c r="L701" i="79"/>
  <c r="L685" i="79"/>
  <c r="L585" i="79"/>
  <c r="L517" i="79"/>
  <c r="L81" i="79"/>
  <c r="L88" i="79"/>
  <c r="L24" i="79"/>
  <c r="L258" i="79"/>
  <c r="L712" i="79"/>
  <c r="L588" i="79"/>
  <c r="E116" i="78"/>
  <c r="L85" i="79"/>
  <c r="L82" i="79"/>
  <c r="L1047" i="79"/>
  <c r="L910" i="79"/>
  <c r="L708" i="79"/>
  <c r="L697" i="79"/>
  <c r="L689" i="79"/>
  <c r="L665" i="79"/>
  <c r="L589" i="79"/>
  <c r="L581" i="79"/>
  <c r="L573" i="79"/>
  <c r="L561" i="79"/>
  <c r="L557" i="79"/>
  <c r="L529" i="79"/>
  <c r="L525" i="79"/>
  <c r="L521" i="79"/>
  <c r="L273" i="79"/>
  <c r="L265" i="79"/>
  <c r="L261" i="79"/>
  <c r="L64" i="79"/>
  <c r="L898" i="79"/>
  <c r="L876" i="79"/>
  <c r="L870" i="79"/>
  <c r="L836" i="79"/>
  <c r="L770" i="79"/>
  <c r="L724" i="79"/>
  <c r="L720" i="79"/>
  <c r="L716" i="79"/>
  <c r="L705" i="79"/>
  <c r="L694" i="79"/>
  <c r="L686" i="79"/>
  <c r="L668" i="79"/>
  <c r="L664" i="79"/>
  <c r="L570" i="79"/>
  <c r="L681" i="79"/>
  <c r="L78" i="79"/>
  <c r="L76" i="79"/>
  <c r="L36" i="79"/>
  <c r="E144" i="78"/>
  <c r="L798" i="79"/>
  <c r="L660" i="79"/>
  <c r="L656" i="79"/>
  <c r="L648" i="79"/>
  <c r="L631" i="79"/>
  <c r="L300" i="79"/>
  <c r="L301" i="79"/>
  <c r="L77" i="79"/>
  <c r="L63" i="79"/>
  <c r="L33" i="79"/>
  <c r="L27" i="79"/>
  <c r="L60" i="79"/>
  <c r="L50" i="79"/>
  <c r="L84" i="79"/>
  <c r="L304" i="79"/>
  <c r="L56" i="79"/>
  <c r="L38" i="79"/>
  <c r="L26" i="79"/>
  <c r="E100" i="78"/>
  <c r="L83" i="79"/>
  <c r="L80" i="79"/>
  <c r="L87" i="79"/>
  <c r="L79" i="79"/>
  <c r="L1189" i="79"/>
  <c r="L1165" i="79"/>
  <c r="L1107" i="79"/>
  <c r="L1103" i="79"/>
  <c r="L1095" i="79"/>
  <c r="L1091" i="79"/>
  <c r="L1087" i="79"/>
  <c r="L1065" i="79"/>
  <c r="L1059" i="79"/>
  <c r="L1022" i="79"/>
  <c r="L1018" i="79"/>
  <c r="L1006" i="79"/>
  <c r="L982" i="79"/>
  <c r="L956" i="79"/>
  <c r="L946" i="79"/>
  <c r="L924" i="79"/>
  <c r="L850" i="79"/>
  <c r="L736" i="79"/>
  <c r="L711" i="79"/>
  <c r="L707" i="79"/>
  <c r="L700" i="79"/>
  <c r="L696" i="79"/>
  <c r="L692" i="79"/>
  <c r="L688" i="79"/>
  <c r="L684" i="79"/>
  <c r="E136" i="78"/>
  <c r="L710" i="79"/>
  <c r="L706" i="79"/>
  <c r="L699" i="79"/>
  <c r="L695" i="79"/>
  <c r="L691" i="79"/>
  <c r="L687" i="79"/>
  <c r="L587" i="79"/>
  <c r="L583" i="79"/>
  <c r="L579" i="79"/>
  <c r="L575" i="79"/>
  <c r="L559" i="79"/>
  <c r="L531" i="79"/>
  <c r="L527" i="79"/>
  <c r="L523" i="79"/>
  <c r="L271" i="79"/>
  <c r="L263" i="79"/>
  <c r="L253" i="79"/>
  <c r="L1041" i="79"/>
  <c r="L826" i="79"/>
  <c r="L820" i="79"/>
  <c r="L654" i="79"/>
  <c r="L650" i="79"/>
  <c r="L646" i="79"/>
  <c r="L642" i="79"/>
  <c r="L586" i="79"/>
  <c r="L582" i="79"/>
  <c r="L578" i="79"/>
  <c r="L574" i="79"/>
  <c r="L544" i="79"/>
  <c r="L540" i="79"/>
  <c r="L536" i="79"/>
  <c r="E217" i="79"/>
  <c r="E199" i="79"/>
  <c r="L683" i="79"/>
  <c r="L655" i="79"/>
  <c r="L651" i="79"/>
  <c r="L647" i="79"/>
  <c r="L643" i="79"/>
  <c r="L637" i="79"/>
  <c r="L633" i="79"/>
  <c r="L629" i="79"/>
  <c r="L625" i="79"/>
  <c r="L621" i="79"/>
  <c r="L617" i="79"/>
  <c r="L613" i="79"/>
  <c r="L609" i="79"/>
  <c r="L605" i="79"/>
  <c r="L565" i="79"/>
  <c r="L541" i="79"/>
  <c r="L537" i="79"/>
  <c r="L519" i="79"/>
  <c r="K199" i="79"/>
  <c r="L65" i="79"/>
  <c r="L51" i="79"/>
  <c r="L39" i="79"/>
  <c r="L31" i="79"/>
  <c r="L25" i="79"/>
  <c r="L62" i="79"/>
  <c r="L52" i="79"/>
  <c r="D727" i="79"/>
  <c r="L1248" i="79"/>
  <c r="L1234" i="79"/>
  <c r="L1202" i="79"/>
  <c r="L1077" i="79"/>
  <c r="L571" i="79"/>
  <c r="L1215" i="79"/>
  <c r="L305" i="79"/>
  <c r="L1242" i="79"/>
  <c r="L1230" i="79"/>
  <c r="L1219" i="79"/>
  <c r="L1206" i="79"/>
  <c r="L1198" i="79"/>
  <c r="L1185" i="79"/>
  <c r="L997" i="79"/>
  <c r="L995" i="79"/>
  <c r="L941" i="79"/>
  <c r="L939" i="79"/>
  <c r="L933" i="79"/>
  <c r="L929" i="79"/>
  <c r="L891" i="79"/>
  <c r="L889" i="79"/>
  <c r="L887" i="79"/>
  <c r="L885" i="79"/>
  <c r="L883" i="79"/>
  <c r="L881" i="79"/>
  <c r="L853" i="79"/>
  <c r="L781" i="79"/>
  <c r="L763" i="79"/>
  <c r="L759" i="79"/>
  <c r="L751" i="79"/>
  <c r="L749" i="79"/>
  <c r="L747" i="79"/>
  <c r="L745" i="79"/>
  <c r="L1250" i="79"/>
  <c r="L1244" i="79"/>
  <c r="L1236" i="79"/>
  <c r="L1232" i="79"/>
  <c r="L1228" i="79"/>
  <c r="L1221" i="79"/>
  <c r="L1217" i="79"/>
  <c r="L1213" i="79"/>
  <c r="L1204" i="79"/>
  <c r="L1200" i="79"/>
  <c r="L1196" i="79"/>
  <c r="L1187" i="79"/>
  <c r="L1183" i="79"/>
  <c r="L1163" i="79"/>
  <c r="L1145" i="79"/>
  <c r="L1105" i="79"/>
  <c r="L1101" i="79"/>
  <c r="L1097" i="79"/>
  <c r="L1093" i="79"/>
  <c r="L1089" i="79"/>
  <c r="L1085" i="79"/>
  <c r="L1081" i="79"/>
  <c r="L1073" i="79"/>
  <c r="L1063" i="79"/>
  <c r="L1057" i="79"/>
  <c r="L1049" i="79"/>
  <c r="L1045" i="79"/>
  <c r="L1030" i="79"/>
  <c r="L1026" i="79"/>
  <c r="L1024" i="79"/>
  <c r="L1020" i="79"/>
  <c r="L1016" i="79"/>
  <c r="L1010" i="79"/>
  <c r="L1000" i="79"/>
  <c r="L996" i="79"/>
  <c r="L992" i="79"/>
  <c r="L986" i="79"/>
  <c r="L978" i="79"/>
  <c r="L972" i="79"/>
  <c r="L954" i="79"/>
  <c r="L950" i="79"/>
  <c r="L944" i="79"/>
  <c r="L940" i="79"/>
  <c r="L934" i="79"/>
  <c r="L930" i="79"/>
  <c r="L926" i="79"/>
  <c r="L920" i="79"/>
  <c r="L912" i="79"/>
  <c r="L908" i="79"/>
  <c r="L900" i="79"/>
  <c r="L896" i="79"/>
  <c r="L892" i="79"/>
  <c r="L890" i="79"/>
  <c r="L888" i="79"/>
  <c r="L886" i="79"/>
  <c r="L884" i="79"/>
  <c r="L882" i="79"/>
  <c r="L880" i="79"/>
  <c r="L872" i="79"/>
  <c r="L866" i="79"/>
  <c r="L854" i="79"/>
  <c r="L852" i="79"/>
  <c r="L840" i="79"/>
  <c r="L828" i="79"/>
  <c r="L824" i="79"/>
  <c r="L814" i="79"/>
  <c r="L782" i="79"/>
  <c r="L778" i="79"/>
  <c r="L768" i="79"/>
  <c r="L762" i="79"/>
  <c r="L752" i="79"/>
  <c r="L750" i="79"/>
  <c r="L748" i="79"/>
  <c r="L746" i="79"/>
  <c r="L740" i="79"/>
  <c r="L726" i="79"/>
  <c r="L722" i="79"/>
  <c r="L718" i="79"/>
  <c r="L714" i="79"/>
  <c r="E727" i="79"/>
  <c r="L680" i="79"/>
  <c r="L672" i="79"/>
  <c r="L670" i="79"/>
  <c r="L658" i="79"/>
  <c r="L638" i="79"/>
  <c r="L636" i="79"/>
  <c r="L634" i="79"/>
  <c r="L632" i="79"/>
  <c r="L630" i="79"/>
  <c r="L628" i="79"/>
  <c r="L626" i="79"/>
  <c r="L624" i="79"/>
  <c r="L622" i="79"/>
  <c r="L620" i="79"/>
  <c r="L618" i="79"/>
  <c r="L616" i="79"/>
  <c r="L614" i="79"/>
  <c r="L612" i="79"/>
  <c r="L610" i="79"/>
  <c r="L608" i="79"/>
  <c r="L606" i="79"/>
  <c r="L604" i="79"/>
  <c r="L560" i="79"/>
  <c r="L558" i="79"/>
  <c r="L556" i="79"/>
  <c r="L532" i="79"/>
  <c r="L530" i="79"/>
  <c r="L528" i="79"/>
  <c r="L526" i="79"/>
  <c r="L524" i="79"/>
  <c r="L522" i="79"/>
  <c r="L520" i="79"/>
  <c r="L518" i="79"/>
  <c r="L516" i="79"/>
  <c r="L272" i="79"/>
  <c r="L266" i="79"/>
  <c r="L264" i="79"/>
  <c r="L256" i="79"/>
  <c r="E152" i="78"/>
  <c r="E122" i="78"/>
  <c r="L303" i="79"/>
  <c r="E66" i="78"/>
  <c r="E70" i="78"/>
  <c r="E64" i="78"/>
  <c r="E68" i="78"/>
  <c r="L921" i="79"/>
  <c r="L917" i="79"/>
  <c r="L913" i="79"/>
  <c r="L911" i="79"/>
  <c r="L841" i="79"/>
  <c r="L839" i="79"/>
  <c r="L829" i="79"/>
  <c r="L827" i="79"/>
  <c r="L817" i="79"/>
  <c r="L811" i="79"/>
  <c r="L779" i="79"/>
  <c r="L775" i="79"/>
  <c r="L769" i="79"/>
  <c r="L765" i="79"/>
  <c r="L741" i="79"/>
  <c r="L739" i="79"/>
  <c r="L733" i="79"/>
  <c r="L725" i="79"/>
  <c r="L723" i="79"/>
  <c r="L721" i="79"/>
  <c r="L719" i="79"/>
  <c r="L717" i="79"/>
  <c r="L715" i="79"/>
  <c r="L713" i="79"/>
  <c r="L979" i="79"/>
  <c r="L957" i="79"/>
  <c r="L955" i="79"/>
  <c r="L953" i="79"/>
  <c r="L927" i="79"/>
  <c r="L925" i="79"/>
  <c r="L923" i="79"/>
  <c r="L907" i="79"/>
  <c r="L901" i="79"/>
  <c r="L899" i="79"/>
  <c r="L897" i="79"/>
  <c r="L895" i="79"/>
  <c r="L867" i="79"/>
  <c r="L865" i="79"/>
  <c r="L849" i="79"/>
  <c r="L837" i="79"/>
  <c r="L833" i="79"/>
  <c r="L823" i="79"/>
  <c r="L819" i="79"/>
  <c r="L815" i="79"/>
  <c r="L813" i="79"/>
  <c r="L807" i="79"/>
  <c r="L783" i="79"/>
  <c r="L1246" i="79"/>
  <c r="L916" i="79"/>
  <c r="L47" i="79"/>
  <c r="L1211" i="79"/>
  <c r="L73" i="79"/>
  <c r="L1090" i="79"/>
  <c r="L1078" i="79"/>
  <c r="L1064" i="79"/>
  <c r="L1023" i="79"/>
  <c r="L1021" i="79"/>
  <c r="L1019" i="79"/>
  <c r="L1017" i="79"/>
  <c r="L1015" i="79"/>
  <c r="L1013" i="79"/>
  <c r="L1007" i="79"/>
  <c r="L1001" i="79"/>
  <c r="L999" i="79"/>
  <c r="L993" i="79"/>
  <c r="L991" i="79"/>
  <c r="L987" i="79"/>
  <c r="L985" i="79"/>
  <c r="L981" i="79"/>
  <c r="L973" i="79"/>
  <c r="L971" i="79"/>
  <c r="L949" i="79"/>
  <c r="L1082" i="79"/>
  <c r="L1080" i="79"/>
  <c r="L1058" i="79"/>
  <c r="L1048" i="79"/>
  <c r="L1046" i="79"/>
  <c r="L1044" i="79"/>
  <c r="L1029" i="79"/>
  <c r="L1027" i="79"/>
  <c r="L1025" i="79"/>
  <c r="L1011" i="79"/>
  <c r="L1009" i="79"/>
  <c r="R30" i="4"/>
  <c r="S30" i="4"/>
  <c r="S27" i="4"/>
  <c r="R27" i="4"/>
  <c r="S21" i="4"/>
  <c r="R21" i="4"/>
  <c r="S17" i="4"/>
  <c r="R17" i="4"/>
  <c r="R28" i="4"/>
  <c r="S28" i="4"/>
  <c r="S25" i="4"/>
  <c r="R25" i="4"/>
  <c r="R20" i="4"/>
  <c r="S20" i="4"/>
  <c r="R16" i="4"/>
  <c r="S16" i="4"/>
  <c r="R18" i="4"/>
  <c r="S18" i="4"/>
  <c r="R34" i="4"/>
  <c r="S34" i="4"/>
  <c r="R32" i="4"/>
  <c r="S32" i="4"/>
  <c r="S29" i="4"/>
  <c r="R29" i="4"/>
  <c r="S35" i="4"/>
  <c r="R35" i="4"/>
  <c r="S33" i="4"/>
  <c r="R33" i="4"/>
  <c r="S31" i="4"/>
  <c r="R31" i="4"/>
  <c r="S19" i="4"/>
  <c r="R19" i="4"/>
  <c r="R26" i="4"/>
  <c r="S26" i="4"/>
  <c r="S24" i="4"/>
  <c r="R24" i="4"/>
  <c r="S22" i="4"/>
  <c r="R22" i="4"/>
  <c r="R23" i="4"/>
  <c r="S23" i="4"/>
  <c r="J1238" i="79"/>
  <c r="L1251" i="79"/>
  <c r="L1249" i="79"/>
  <c r="L1247" i="79"/>
  <c r="L1245" i="79"/>
  <c r="L1243" i="79"/>
  <c r="L1241" i="79"/>
  <c r="L1235" i="79"/>
  <c r="L1233" i="79"/>
  <c r="L1231" i="79"/>
  <c r="L1229" i="79"/>
  <c r="L1227" i="79"/>
  <c r="L1225" i="79"/>
  <c r="L1220" i="79"/>
  <c r="L1218" i="79"/>
  <c r="L1216" i="79"/>
  <c r="L1214" i="79"/>
  <c r="L1212" i="79"/>
  <c r="L1207" i="79"/>
  <c r="L1205" i="79"/>
  <c r="L1203" i="79"/>
  <c r="L1201" i="79"/>
  <c r="L1199" i="79"/>
  <c r="L1197" i="79"/>
  <c r="L1190" i="79"/>
  <c r="L1188" i="79"/>
  <c r="L1186" i="79"/>
  <c r="L1182" i="79"/>
  <c r="L1166" i="79"/>
  <c r="L1164" i="79"/>
  <c r="L1162" i="79"/>
  <c r="L1144" i="79"/>
  <c r="L1106" i="79"/>
  <c r="L1104" i="79"/>
  <c r="L1102" i="79"/>
  <c r="L1100" i="79"/>
  <c r="L1098" i="79"/>
  <c r="L1096" i="79"/>
  <c r="L1094" i="79"/>
  <c r="L1086" i="79"/>
  <c r="J1209" i="79"/>
  <c r="J1253" i="79"/>
  <c r="J1223" i="79"/>
  <c r="L257" i="79"/>
  <c r="L669" i="79"/>
  <c r="E140" i="78"/>
  <c r="E132" i="78"/>
  <c r="E128" i="78"/>
  <c r="E114" i="78"/>
  <c r="E106" i="78"/>
  <c r="E98" i="78"/>
  <c r="E226" i="78"/>
  <c r="K727" i="79"/>
  <c r="E108" i="78"/>
  <c r="E104" i="78"/>
  <c r="E219" i="78"/>
  <c r="E208" i="78"/>
  <c r="E138" i="78"/>
  <c r="E120" i="78"/>
  <c r="L641" i="79"/>
  <c r="E217" i="78"/>
  <c r="E215" i="78"/>
  <c r="E211" i="78"/>
  <c r="E170" i="78"/>
  <c r="E218" i="78"/>
  <c r="E212" i="78"/>
  <c r="E204" i="78"/>
  <c r="L274" i="79"/>
  <c r="L270" i="79"/>
  <c r="L268" i="79"/>
  <c r="L262" i="79"/>
  <c r="L217" i="79"/>
  <c r="E180" i="78"/>
  <c r="L199" i="79"/>
  <c r="L1180" i="79"/>
  <c r="L1173" i="79"/>
  <c r="L1172" i="79"/>
  <c r="L1171" i="79"/>
  <c r="L1170" i="79"/>
  <c r="L1169" i="79"/>
  <c r="L1168" i="79"/>
  <c r="L1167" i="79"/>
  <c r="L470" i="79"/>
  <c r="L469" i="79"/>
  <c r="L468" i="79"/>
  <c r="L467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99" i="79"/>
  <c r="L317" i="79"/>
  <c r="L316" i="79"/>
  <c r="L315" i="79"/>
  <c r="L314" i="79"/>
  <c r="L313" i="79"/>
  <c r="L312" i="79"/>
  <c r="L299" i="79"/>
  <c r="L298" i="79"/>
  <c r="L297" i="79"/>
  <c r="L296" i="79"/>
  <c r="L295" i="79"/>
  <c r="L294" i="79"/>
  <c r="L287" i="79"/>
  <c r="L486" i="79"/>
  <c r="L485" i="79"/>
  <c r="L484" i="79"/>
  <c r="L453" i="79"/>
  <c r="L452" i="79"/>
  <c r="L451" i="79"/>
  <c r="L397" i="79"/>
  <c r="L392" i="79"/>
  <c r="L389" i="79"/>
  <c r="L388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30" i="79"/>
  <c r="L329" i="79"/>
  <c r="L328" i="79"/>
  <c r="L327" i="79"/>
  <c r="L326" i="79"/>
  <c r="L325" i="79"/>
  <c r="L324" i="79"/>
  <c r="L323" i="79"/>
  <c r="L322" i="79"/>
  <c r="L321" i="79"/>
  <c r="L320" i="79"/>
  <c r="L319" i="79"/>
  <c r="L235" i="79"/>
  <c r="L234" i="79"/>
  <c r="L233" i="79"/>
  <c r="L232" i="79"/>
  <c r="L231" i="79"/>
  <c r="L230" i="79"/>
  <c r="L227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216" i="78"/>
  <c r="E220" i="78"/>
  <c r="K1209" i="79"/>
  <c r="K1223" i="79"/>
  <c r="E228" i="78"/>
  <c r="I727" i="79"/>
  <c r="K1238" i="79"/>
  <c r="D277" i="79"/>
  <c r="E29" i="78"/>
  <c r="E182" i="78"/>
  <c r="E169" i="78"/>
  <c r="E168" i="78"/>
  <c r="I1253" i="79"/>
  <c r="I199" i="79"/>
  <c r="E81" i="78"/>
  <c r="E89" i="78"/>
  <c r="E93" i="78"/>
  <c r="E126" i="78"/>
  <c r="E134" i="78"/>
  <c r="E142" i="78"/>
  <c r="E150" i="78"/>
  <c r="E102" i="78"/>
  <c r="E110" i="78"/>
  <c r="E118" i="78"/>
  <c r="E171" i="78"/>
  <c r="K1253" i="79"/>
  <c r="E1253" i="79"/>
  <c r="E1238" i="79"/>
  <c r="E1223" i="79"/>
  <c r="E1209" i="79"/>
  <c r="I277" i="79"/>
  <c r="J277" i="79"/>
  <c r="E160" i="78"/>
  <c r="E83" i="78"/>
  <c r="E91" i="78"/>
  <c r="F1253" i="79"/>
  <c r="F1238" i="79"/>
  <c r="F1209" i="79"/>
  <c r="F277" i="79"/>
  <c r="J217" i="79"/>
  <c r="J199" i="79"/>
  <c r="F217" i="79"/>
  <c r="F199" i="79"/>
  <c r="F1223" i="79"/>
  <c r="D1253" i="79"/>
  <c r="D1238" i="79"/>
  <c r="D1223" i="79"/>
  <c r="D1209" i="79"/>
  <c r="F727" i="79"/>
  <c r="D217" i="79"/>
  <c r="D199" i="79"/>
  <c r="I217" i="79"/>
  <c r="E277" i="79"/>
  <c r="K277" i="79"/>
  <c r="J727" i="79"/>
  <c r="I1209" i="79"/>
  <c r="I1223" i="79"/>
  <c r="I1238" i="79"/>
  <c r="BO39" i="4" l="1"/>
  <c r="BK39" i="4"/>
  <c r="BM39" i="4"/>
  <c r="T39" i="4"/>
  <c r="BP39" i="4"/>
  <c r="BL39" i="4"/>
  <c r="BN39" i="4"/>
  <c r="BK38" i="4"/>
  <c r="T38" i="4"/>
  <c r="BL38" i="4"/>
  <c r="BM38" i="4"/>
  <c r="BO38" i="4"/>
  <c r="BP38" i="4"/>
  <c r="BN38" i="4"/>
  <c r="L727" i="79"/>
  <c r="L1238" i="79"/>
  <c r="L1209" i="79"/>
  <c r="T23" i="4"/>
  <c r="T26" i="4"/>
  <c r="T19" i="4"/>
  <c r="T32" i="4"/>
  <c r="T34" i="4"/>
  <c r="T18" i="4"/>
  <c r="T16" i="4"/>
  <c r="T20" i="4"/>
  <c r="T28" i="4"/>
  <c r="T17" i="4"/>
  <c r="T30" i="4"/>
  <c r="T22" i="4"/>
  <c r="T24" i="4"/>
  <c r="T31" i="4"/>
  <c r="T33" i="4"/>
  <c r="T35" i="4"/>
  <c r="T29" i="4"/>
  <c r="T25" i="4"/>
  <c r="T21" i="4"/>
  <c r="T27" i="4"/>
  <c r="L1223" i="79"/>
  <c r="L1253" i="79"/>
  <c r="L277" i="79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A23" i="78"/>
  <c r="A24" i="78"/>
  <c r="A15" i="78"/>
  <c r="O15" i="78" s="1"/>
  <c r="A16" i="78"/>
  <c r="A17" i="78"/>
  <c r="A18" i="78"/>
  <c r="A19" i="78"/>
  <c r="A20" i="78"/>
  <c r="A21" i="78"/>
  <c r="A22" i="78"/>
  <c r="E96" i="78"/>
  <c r="E163" i="78"/>
  <c r="E174" i="78"/>
  <c r="E188" i="78"/>
  <c r="E189" i="78"/>
  <c r="E190" i="78"/>
  <c r="E191" i="78"/>
  <c r="E192" i="78"/>
  <c r="E193" i="78"/>
  <c r="E194" i="78"/>
  <c r="E195" i="78"/>
  <c r="E196" i="78"/>
  <c r="E197" i="78"/>
  <c r="E198" i="78"/>
  <c r="E199" i="78"/>
  <c r="E200" i="78"/>
  <c r="E201" i="78"/>
  <c r="E222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O21" i="78" l="1"/>
  <c r="D21" i="78"/>
  <c r="C21" i="78"/>
  <c r="O19" i="78"/>
  <c r="D19" i="78"/>
  <c r="C19" i="78"/>
  <c r="O17" i="78"/>
  <c r="D17" i="78"/>
  <c r="C17" i="78"/>
  <c r="O23" i="78"/>
  <c r="D23" i="78"/>
  <c r="C23" i="78"/>
  <c r="O22" i="78"/>
  <c r="C22" i="78"/>
  <c r="D22" i="78"/>
  <c r="O20" i="78"/>
  <c r="C20" i="78"/>
  <c r="D20" i="78"/>
  <c r="O18" i="78"/>
  <c r="O16" i="78"/>
  <c r="C16" i="78"/>
  <c r="D16" i="78"/>
  <c r="O24" i="78"/>
  <c r="C24" i="78"/>
  <c r="D24" i="78"/>
  <c r="B21" i="78"/>
  <c r="B19" i="78"/>
  <c r="B17" i="78"/>
  <c r="B15" i="78"/>
  <c r="B23" i="78"/>
  <c r="B22" i="78"/>
  <c r="B20" i="78"/>
  <c r="B18" i="78"/>
  <c r="B16" i="78"/>
  <c r="B24" i="78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D9" i="4"/>
  <c r="F9" i="4"/>
  <c r="H9" i="4"/>
  <c r="J9" i="4"/>
  <c r="L9" i="4"/>
  <c r="N9" i="4"/>
  <c r="P9" i="4"/>
  <c r="D10" i="4"/>
  <c r="F10" i="4"/>
  <c r="H10" i="4"/>
  <c r="J10" i="4"/>
  <c r="L10" i="4"/>
  <c r="N10" i="4"/>
  <c r="P10" i="4"/>
  <c r="E9" i="4"/>
  <c r="G9" i="4"/>
  <c r="I9" i="4"/>
  <c r="K9" i="4"/>
  <c r="M9" i="4"/>
  <c r="O9" i="4"/>
  <c r="Q9" i="4"/>
  <c r="E10" i="4"/>
  <c r="G10" i="4"/>
  <c r="I10" i="4"/>
  <c r="K10" i="4"/>
  <c r="M10" i="4"/>
  <c r="O10" i="4"/>
  <c r="Q10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P15" i="4"/>
  <c r="N15" i="4"/>
  <c r="L15" i="4"/>
  <c r="J15" i="4"/>
  <c r="H15" i="4"/>
  <c r="F15" i="4"/>
  <c r="D15" i="4"/>
  <c r="Q15" i="4"/>
  <c r="O15" i="4"/>
  <c r="M15" i="4"/>
  <c r="K15" i="4"/>
  <c r="I15" i="4"/>
  <c r="G15" i="4"/>
  <c r="E15" i="4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D13" i="4"/>
  <c r="F13" i="4"/>
  <c r="H13" i="4"/>
  <c r="J13" i="4"/>
  <c r="L13" i="4"/>
  <c r="N13" i="4"/>
  <c r="P13" i="4"/>
  <c r="E13" i="4"/>
  <c r="G13" i="4"/>
  <c r="I13" i="4"/>
  <c r="K13" i="4"/>
  <c r="M13" i="4"/>
  <c r="O13" i="4"/>
  <c r="Q13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9" i="4" l="1"/>
  <c r="BP34" i="4"/>
  <c r="BP16" i="4"/>
  <c r="BP28" i="4"/>
  <c r="BP17" i="4"/>
  <c r="BP30" i="4"/>
  <c r="BP24" i="4"/>
  <c r="BP33" i="4"/>
  <c r="BP29" i="4"/>
  <c r="BP21" i="4"/>
  <c r="BP27" i="4"/>
  <c r="BP23" i="4"/>
  <c r="BP26" i="4"/>
  <c r="BP32" i="4"/>
  <c r="BP18" i="4"/>
  <c r="BP20" i="4"/>
  <c r="BP22" i="4"/>
  <c r="BP31" i="4"/>
  <c r="BP35" i="4"/>
  <c r="BP25" i="4"/>
  <c r="F5" i="5"/>
  <c r="AE1" i="4" s="1"/>
  <c r="E17" i="78"/>
  <c r="E21" i="78"/>
  <c r="E24" i="78"/>
  <c r="E19" i="78"/>
  <c r="E16" i="78"/>
  <c r="E20" i="78"/>
  <c r="E22" i="78"/>
  <c r="E23" i="78"/>
  <c r="S13" i="4"/>
  <c r="R13" i="4"/>
  <c r="R14" i="4"/>
  <c r="S14" i="4"/>
  <c r="R15" i="4"/>
  <c r="S15" i="4"/>
  <c r="R12" i="4"/>
  <c r="S12" i="4"/>
  <c r="S9" i="4"/>
  <c r="R9" i="4"/>
  <c r="S10" i="4"/>
  <c r="R10" i="4"/>
  <c r="S11" i="4"/>
  <c r="R11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AF1" i="4"/>
  <c r="H5" i="5"/>
  <c r="BM5" i="4"/>
  <c r="BM10" i="4" s="1"/>
  <c r="BL23" i="4"/>
  <c r="BL26" i="4"/>
  <c r="BL32" i="4"/>
  <c r="BL18" i="4"/>
  <c r="BL20" i="4"/>
  <c r="BL30" i="4"/>
  <c r="BL22" i="4"/>
  <c r="BL24" i="4"/>
  <c r="BL31" i="4"/>
  <c r="BL35" i="4"/>
  <c r="BL25" i="4"/>
  <c r="BL19" i="4"/>
  <c r="BL34" i="4"/>
  <c r="BL16" i="4"/>
  <c r="BL28" i="4"/>
  <c r="BL17" i="4"/>
  <c r="BL33" i="4"/>
  <c r="BL29" i="4"/>
  <c r="BL21" i="4"/>
  <c r="BL27" i="4"/>
  <c r="BK23" i="4"/>
  <c r="BK34" i="4"/>
  <c r="BK16" i="4"/>
  <c r="BK28" i="4"/>
  <c r="BK24" i="4"/>
  <c r="BK31" i="4"/>
  <c r="BK35" i="4"/>
  <c r="BK25" i="4"/>
  <c r="BK26" i="4"/>
  <c r="BK19" i="4"/>
  <c r="BK32" i="4"/>
  <c r="BK18" i="4"/>
  <c r="BK20" i="4"/>
  <c r="BK17" i="4"/>
  <c r="BK30" i="4"/>
  <c r="BK22" i="4"/>
  <c r="BK33" i="4"/>
  <c r="BK29" i="4"/>
  <c r="BK21" i="4"/>
  <c r="BK27" i="4"/>
  <c r="BK11" i="4"/>
  <c r="BP11" i="4"/>
  <c r="BL11" i="4"/>
  <c r="T11" i="4"/>
  <c r="BK10" i="4"/>
  <c r="T10" i="4"/>
  <c r="BL10" i="4"/>
  <c r="BP10" i="4"/>
  <c r="T9" i="4"/>
  <c r="BL9" i="4"/>
  <c r="BP9" i="4"/>
  <c r="BK9" i="4"/>
  <c r="BP12" i="4"/>
  <c r="BL12" i="4"/>
  <c r="T12" i="4"/>
  <c r="BK12" i="4"/>
  <c r="BM12" i="4"/>
  <c r="BP15" i="4"/>
  <c r="BL15" i="4"/>
  <c r="T15" i="4"/>
  <c r="BK15" i="4"/>
  <c r="BM15" i="4"/>
  <c r="BP14" i="4"/>
  <c r="BL14" i="4"/>
  <c r="T14" i="4"/>
  <c r="BK14" i="4"/>
  <c r="BM14" i="4"/>
  <c r="BK13" i="4"/>
  <c r="T13" i="4"/>
  <c r="BL13" i="4"/>
  <c r="BP13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39" i="4" l="1"/>
  <c r="BA38" i="4"/>
  <c r="BM11" i="4"/>
  <c r="BM13" i="4"/>
  <c r="BM9" i="4"/>
  <c r="BN5" i="4"/>
  <c r="BM23" i="4"/>
  <c r="BM19" i="4"/>
  <c r="BM34" i="4"/>
  <c r="BM18" i="4"/>
  <c r="BM20" i="4"/>
  <c r="BM30" i="4"/>
  <c r="BM31" i="4"/>
  <c r="BM35" i="4"/>
  <c r="BM21" i="4"/>
  <c r="BM27" i="4"/>
  <c r="BM26" i="4"/>
  <c r="BM32" i="4"/>
  <c r="BM16" i="4"/>
  <c r="BM28" i="4"/>
  <c r="BM17" i="4"/>
  <c r="BM22" i="4"/>
  <c r="BM24" i="4"/>
  <c r="BM33" i="4"/>
  <c r="BM29" i="4"/>
  <c r="BM25" i="4"/>
  <c r="BA26" i="4"/>
  <c r="BA32" i="4"/>
  <c r="BA34" i="4"/>
  <c r="BA18" i="4"/>
  <c r="BA16" i="4"/>
  <c r="BA20" i="4"/>
  <c r="BA17" i="4"/>
  <c r="BA30" i="4"/>
  <c r="BA22" i="4"/>
  <c r="BA24" i="4"/>
  <c r="BA23" i="4"/>
  <c r="BA19" i="4"/>
  <c r="BA28" i="4"/>
  <c r="BA31" i="4"/>
  <c r="BA33" i="4"/>
  <c r="BA35" i="4"/>
  <c r="BA29" i="4"/>
  <c r="BA25" i="4"/>
  <c r="BA21" i="4"/>
  <c r="BA27" i="4"/>
  <c r="BA11" i="4"/>
  <c r="BA10" i="4"/>
  <c r="BA13" i="4"/>
  <c r="BA9" i="4"/>
  <c r="BA12" i="4"/>
  <c r="BA15" i="4"/>
  <c r="BA14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AX39" i="4" l="1"/>
  <c r="AX38" i="4"/>
  <c r="AV39" i="4"/>
  <c r="AV38" i="4"/>
  <c r="AE38" i="4"/>
  <c r="AE39" i="4"/>
  <c r="AW38" i="4"/>
  <c r="AW39" i="4"/>
  <c r="AM39" i="4"/>
  <c r="AM38" i="4"/>
  <c r="AR39" i="4"/>
  <c r="AR38" i="4"/>
  <c r="AB39" i="4"/>
  <c r="AB38" i="4"/>
  <c r="V38" i="4"/>
  <c r="V39" i="4"/>
  <c r="BC38" i="4"/>
  <c r="BC39" i="4"/>
  <c r="AO39" i="4"/>
  <c r="AO38" i="4"/>
  <c r="AP39" i="4"/>
  <c r="AP38" i="4"/>
  <c r="X39" i="4"/>
  <c r="X38" i="4"/>
  <c r="AS38" i="4"/>
  <c r="AS39" i="4"/>
  <c r="AI38" i="4"/>
  <c r="AI39" i="4"/>
  <c r="BB39" i="4"/>
  <c r="BB38" i="4"/>
  <c r="BE39" i="4"/>
  <c r="BE38" i="4"/>
  <c r="AA39" i="4"/>
  <c r="AA38" i="4"/>
  <c r="AG39" i="4"/>
  <c r="AG38" i="4"/>
  <c r="W38" i="4"/>
  <c r="W39" i="4"/>
  <c r="Y39" i="4"/>
  <c r="Y38" i="4"/>
  <c r="AQ39" i="4"/>
  <c r="AQ38" i="4"/>
  <c r="AK39" i="4"/>
  <c r="AK38" i="4"/>
  <c r="AY39" i="4"/>
  <c r="AY38" i="4"/>
  <c r="AH39" i="4"/>
  <c r="AH38" i="4"/>
  <c r="AD39" i="4"/>
  <c r="AD38" i="4"/>
  <c r="AJ38" i="4"/>
  <c r="AJ39" i="4"/>
  <c r="AN39" i="4"/>
  <c r="AN38" i="4"/>
  <c r="U39" i="4"/>
  <c r="U38" i="4"/>
  <c r="BD38" i="4"/>
  <c r="BD39" i="4"/>
  <c r="Z39" i="4"/>
  <c r="Z38" i="4"/>
  <c r="AU39" i="4"/>
  <c r="AU38" i="4"/>
  <c r="AC38" i="4"/>
  <c r="AC39" i="4"/>
  <c r="AF38" i="4"/>
  <c r="AF39" i="4"/>
  <c r="AZ38" i="4"/>
  <c r="AZ39" i="4"/>
  <c r="AL38" i="4"/>
  <c r="AL39" i="4"/>
  <c r="AT39" i="4"/>
  <c r="AT38" i="4"/>
  <c r="BO5" i="4"/>
  <c r="BN26" i="4"/>
  <c r="BN32" i="4"/>
  <c r="BN16" i="4"/>
  <c r="BN28" i="4"/>
  <c r="BN17" i="4"/>
  <c r="BN22" i="4"/>
  <c r="BN24" i="4"/>
  <c r="BN33" i="4"/>
  <c r="BN29" i="4"/>
  <c r="BN25" i="4"/>
  <c r="BN21" i="4"/>
  <c r="BN23" i="4"/>
  <c r="BN19" i="4"/>
  <c r="BN34" i="4"/>
  <c r="BN18" i="4"/>
  <c r="BN20" i="4"/>
  <c r="BN30" i="4"/>
  <c r="BN31" i="4"/>
  <c r="BN35" i="4"/>
  <c r="BN27" i="4"/>
  <c r="BN11" i="4"/>
  <c r="BN10" i="4"/>
  <c r="BN9" i="4"/>
  <c r="BN15" i="4"/>
  <c r="BN12" i="4"/>
  <c r="BN14" i="4"/>
  <c r="BN13" i="4"/>
  <c r="Y23" i="4"/>
  <c r="Y19" i="4"/>
  <c r="Y26" i="4"/>
  <c r="Y32" i="4"/>
  <c r="Y34" i="4"/>
  <c r="Y18" i="4"/>
  <c r="Y16" i="4"/>
  <c r="Y20" i="4"/>
  <c r="Y28" i="4"/>
  <c r="Y17" i="4"/>
  <c r="Y30" i="4"/>
  <c r="Y22" i="4"/>
  <c r="Y24" i="4"/>
  <c r="Y31" i="4"/>
  <c r="Y33" i="4"/>
  <c r="Y35" i="4"/>
  <c r="Y29" i="4"/>
  <c r="Y25" i="4"/>
  <c r="Y27" i="4"/>
  <c r="Y21" i="4"/>
  <c r="AJ23" i="4"/>
  <c r="AJ26" i="4"/>
  <c r="AJ32" i="4"/>
  <c r="AJ34" i="4"/>
  <c r="AJ18" i="4"/>
  <c r="AJ16" i="4"/>
  <c r="AJ20" i="4"/>
  <c r="AJ17" i="4"/>
  <c r="AJ30" i="4"/>
  <c r="AJ24" i="4"/>
  <c r="AJ19" i="4"/>
  <c r="AJ28" i="4"/>
  <c r="AJ22" i="4"/>
  <c r="AJ21" i="4"/>
  <c r="AJ31" i="4"/>
  <c r="AJ33" i="4"/>
  <c r="AJ35" i="4"/>
  <c r="AJ29" i="4"/>
  <c r="AJ25" i="4"/>
  <c r="AJ27" i="4"/>
  <c r="AZ23" i="4"/>
  <c r="AZ26" i="4"/>
  <c r="AZ32" i="4"/>
  <c r="AZ34" i="4"/>
  <c r="AZ18" i="4"/>
  <c r="AZ16" i="4"/>
  <c r="AZ20" i="4"/>
  <c r="AZ17" i="4"/>
  <c r="AZ30" i="4"/>
  <c r="AZ24" i="4"/>
  <c r="AZ19" i="4"/>
  <c r="AZ28" i="4"/>
  <c r="AZ22" i="4"/>
  <c r="AZ21" i="4"/>
  <c r="AZ31" i="4"/>
  <c r="AZ33" i="4"/>
  <c r="AZ35" i="4"/>
  <c r="AZ29" i="4"/>
  <c r="AZ25" i="4"/>
  <c r="AZ27" i="4"/>
  <c r="AB23" i="4"/>
  <c r="AB26" i="4"/>
  <c r="AB32" i="4"/>
  <c r="AB34" i="4"/>
  <c r="AB18" i="4"/>
  <c r="AB16" i="4"/>
  <c r="AB20" i="4"/>
  <c r="AB17" i="4"/>
  <c r="AB30" i="4"/>
  <c r="AB22" i="4"/>
  <c r="AB19" i="4"/>
  <c r="AB28" i="4"/>
  <c r="AB24" i="4"/>
  <c r="AB21" i="4"/>
  <c r="AB31" i="4"/>
  <c r="AB33" i="4"/>
  <c r="AB35" i="4"/>
  <c r="AB29" i="4"/>
  <c r="AB25" i="4"/>
  <c r="AB27" i="4"/>
  <c r="BE23" i="4"/>
  <c r="BE19" i="4"/>
  <c r="BE28" i="4"/>
  <c r="BE26" i="4"/>
  <c r="BE32" i="4"/>
  <c r="BE34" i="4"/>
  <c r="BE18" i="4"/>
  <c r="F1184" i="79" s="1"/>
  <c r="BE16" i="4"/>
  <c r="F1034" i="79" s="1"/>
  <c r="BE20" i="4"/>
  <c r="BE17" i="4"/>
  <c r="F1181" i="79" s="1"/>
  <c r="BE30" i="4"/>
  <c r="BE22" i="4"/>
  <c r="BE24" i="4"/>
  <c r="BE31" i="4"/>
  <c r="BE33" i="4"/>
  <c r="BE35" i="4"/>
  <c r="BE29" i="4"/>
  <c r="BE25" i="4"/>
  <c r="BE27" i="4"/>
  <c r="BE21" i="4"/>
  <c r="AI23" i="4"/>
  <c r="AI28" i="4"/>
  <c r="AI30" i="4"/>
  <c r="AI22" i="4"/>
  <c r="AI26" i="4"/>
  <c r="AI19" i="4"/>
  <c r="AI32" i="4"/>
  <c r="AI34" i="4"/>
  <c r="AI18" i="4"/>
  <c r="AI16" i="4"/>
  <c r="AI20" i="4"/>
  <c r="AI17" i="4"/>
  <c r="AI24" i="4"/>
  <c r="AI21" i="4"/>
  <c r="AI27" i="4"/>
  <c r="AI31" i="4"/>
  <c r="AI33" i="4"/>
  <c r="AI35" i="4"/>
  <c r="AI29" i="4"/>
  <c r="AI25" i="4"/>
  <c r="AN19" i="4"/>
  <c r="AN28" i="4"/>
  <c r="AN22" i="4"/>
  <c r="AN24" i="4"/>
  <c r="AN23" i="4"/>
  <c r="AN26" i="4"/>
  <c r="AN32" i="4"/>
  <c r="AN34" i="4"/>
  <c r="AN18" i="4"/>
  <c r="AN16" i="4"/>
  <c r="AN20" i="4"/>
  <c r="AN17" i="4"/>
  <c r="AN30" i="4"/>
  <c r="AN31" i="4"/>
  <c r="AN33" i="4"/>
  <c r="AN35" i="4"/>
  <c r="AN29" i="4"/>
  <c r="AN25" i="4"/>
  <c r="AN27" i="4"/>
  <c r="AN21" i="4"/>
  <c r="AF19" i="4"/>
  <c r="AF28" i="4"/>
  <c r="AF23" i="4"/>
  <c r="AF26" i="4"/>
  <c r="AF32" i="4"/>
  <c r="AF34" i="4"/>
  <c r="AF18" i="4"/>
  <c r="AF16" i="4"/>
  <c r="AF20" i="4"/>
  <c r="AF17" i="4"/>
  <c r="AF30" i="4"/>
  <c r="AF22" i="4"/>
  <c r="AF24" i="4"/>
  <c r="AF31" i="4"/>
  <c r="AF33" i="4"/>
  <c r="AF35" i="4"/>
  <c r="AF29" i="4"/>
  <c r="AF25" i="4"/>
  <c r="AF27" i="4"/>
  <c r="AF21" i="4"/>
  <c r="AE23" i="4"/>
  <c r="AE26" i="4"/>
  <c r="AE19" i="4"/>
  <c r="AE32" i="4"/>
  <c r="AE34" i="4"/>
  <c r="AE18" i="4"/>
  <c r="AE16" i="4"/>
  <c r="AE20" i="4"/>
  <c r="AE17" i="4"/>
  <c r="AE24" i="4"/>
  <c r="AE28" i="4"/>
  <c r="AE30" i="4"/>
  <c r="AE22" i="4"/>
  <c r="AE31" i="4"/>
  <c r="AE33" i="4"/>
  <c r="AE35" i="4"/>
  <c r="AE29" i="4"/>
  <c r="AE25" i="4"/>
  <c r="AE21" i="4"/>
  <c r="AE27" i="4"/>
  <c r="V23" i="4"/>
  <c r="V28" i="4"/>
  <c r="V30" i="4"/>
  <c r="V26" i="4"/>
  <c r="V19" i="4"/>
  <c r="V32" i="4"/>
  <c r="V34" i="4"/>
  <c r="V18" i="4"/>
  <c r="V16" i="4"/>
  <c r="V20" i="4"/>
  <c r="V17" i="4"/>
  <c r="V22" i="4"/>
  <c r="V24" i="4"/>
  <c r="V21" i="4"/>
  <c r="V27" i="4"/>
  <c r="V31" i="4"/>
  <c r="V33" i="4"/>
  <c r="V35" i="4"/>
  <c r="V29" i="4"/>
  <c r="V25" i="4"/>
  <c r="AA28" i="4"/>
  <c r="AA30" i="4"/>
  <c r="AA22" i="4"/>
  <c r="AA23" i="4"/>
  <c r="AA26" i="4"/>
  <c r="AA19" i="4"/>
  <c r="AA32" i="4"/>
  <c r="AA34" i="4"/>
  <c r="AA18" i="4"/>
  <c r="AA16" i="4"/>
  <c r="AA20" i="4"/>
  <c r="AA17" i="4"/>
  <c r="AA24" i="4"/>
  <c r="AA21" i="4"/>
  <c r="AA27" i="4"/>
  <c r="AA31" i="4"/>
  <c r="AA33" i="4"/>
  <c r="AA35" i="4"/>
  <c r="AA29" i="4"/>
  <c r="AA25" i="4"/>
  <c r="AQ28" i="4"/>
  <c r="AQ30" i="4"/>
  <c r="AQ22" i="4"/>
  <c r="AQ23" i="4"/>
  <c r="AQ26" i="4"/>
  <c r="AQ19" i="4"/>
  <c r="AQ32" i="4"/>
  <c r="AQ34" i="4"/>
  <c r="AQ18" i="4"/>
  <c r="AQ16" i="4"/>
  <c r="AQ20" i="4"/>
  <c r="AQ17" i="4"/>
  <c r="AQ24" i="4"/>
  <c r="AQ27" i="4"/>
  <c r="AQ31" i="4"/>
  <c r="AQ33" i="4"/>
  <c r="AQ35" i="4"/>
  <c r="AQ29" i="4"/>
  <c r="AQ25" i="4"/>
  <c r="AQ21" i="4"/>
  <c r="U26" i="4"/>
  <c r="U32" i="4"/>
  <c r="U34" i="4"/>
  <c r="U18" i="4"/>
  <c r="U16" i="4"/>
  <c r="U20" i="4"/>
  <c r="U28" i="4"/>
  <c r="U17" i="4"/>
  <c r="U30" i="4"/>
  <c r="U22" i="4"/>
  <c r="U24" i="4"/>
  <c r="U23" i="4"/>
  <c r="U19" i="4"/>
  <c r="U21" i="4"/>
  <c r="U31" i="4"/>
  <c r="U33" i="4"/>
  <c r="U35" i="4"/>
  <c r="U29" i="4"/>
  <c r="U25" i="4"/>
  <c r="U27" i="4"/>
  <c r="AX26" i="4"/>
  <c r="AX19" i="4"/>
  <c r="AX32" i="4"/>
  <c r="AX34" i="4"/>
  <c r="AX18" i="4"/>
  <c r="AX16" i="4"/>
  <c r="AX20" i="4"/>
  <c r="AX17" i="4"/>
  <c r="AX24" i="4"/>
  <c r="AX23" i="4"/>
  <c r="AX28" i="4"/>
  <c r="AX30" i="4"/>
  <c r="AX22" i="4"/>
  <c r="AX31" i="4"/>
  <c r="AX33" i="4"/>
  <c r="AX35" i="4"/>
  <c r="AX29" i="4"/>
  <c r="AX25" i="4"/>
  <c r="AX21" i="4"/>
  <c r="AX27" i="4"/>
  <c r="AW23" i="4"/>
  <c r="AW19" i="4"/>
  <c r="AW26" i="4"/>
  <c r="AW32" i="4"/>
  <c r="AW34" i="4"/>
  <c r="AW18" i="4"/>
  <c r="AW16" i="4"/>
  <c r="AW20" i="4"/>
  <c r="AW28" i="4"/>
  <c r="AW17" i="4"/>
  <c r="AW30" i="4"/>
  <c r="AW22" i="4"/>
  <c r="AW24" i="4"/>
  <c r="AW31" i="4"/>
  <c r="AW33" i="4"/>
  <c r="AW35" i="4"/>
  <c r="AW29" i="4"/>
  <c r="AW25" i="4"/>
  <c r="AW21" i="4"/>
  <c r="AW27" i="4"/>
  <c r="BC26" i="4"/>
  <c r="BC19" i="4"/>
  <c r="BC32" i="4"/>
  <c r="BC34" i="4"/>
  <c r="BC18" i="4"/>
  <c r="BC16" i="4"/>
  <c r="BC20" i="4"/>
  <c r="BC28" i="4"/>
  <c r="BC17" i="4"/>
  <c r="BC24" i="4"/>
  <c r="BC23" i="4"/>
  <c r="BC30" i="4"/>
  <c r="BC22" i="4"/>
  <c r="BC31" i="4"/>
  <c r="BC33" i="4"/>
  <c r="BC35" i="4"/>
  <c r="BC29" i="4"/>
  <c r="BC25" i="4"/>
  <c r="BC21" i="4"/>
  <c r="BC27" i="4"/>
  <c r="AG23" i="4"/>
  <c r="AG19" i="4"/>
  <c r="AG26" i="4"/>
  <c r="AG32" i="4"/>
  <c r="AG34" i="4"/>
  <c r="AG18" i="4"/>
  <c r="AG16" i="4"/>
  <c r="AG20" i="4"/>
  <c r="AG28" i="4"/>
  <c r="AG17" i="4"/>
  <c r="AG30" i="4"/>
  <c r="AG22" i="4"/>
  <c r="AG24" i="4"/>
  <c r="AG31" i="4"/>
  <c r="AG33" i="4"/>
  <c r="AG35" i="4"/>
  <c r="AG29" i="4"/>
  <c r="AG25" i="4"/>
  <c r="AG27" i="4"/>
  <c r="AG21" i="4"/>
  <c r="BB23" i="4"/>
  <c r="BB30" i="4"/>
  <c r="BB26" i="4"/>
  <c r="BB19" i="4"/>
  <c r="BB32" i="4"/>
  <c r="BB34" i="4"/>
  <c r="BB18" i="4"/>
  <c r="BB16" i="4"/>
  <c r="BB20" i="4"/>
  <c r="BB28" i="4"/>
  <c r="BB17" i="4"/>
  <c r="BB22" i="4"/>
  <c r="BB24" i="4"/>
  <c r="BB21" i="4"/>
  <c r="BB27" i="4"/>
  <c r="BB31" i="4"/>
  <c r="BB33" i="4"/>
  <c r="BB35" i="4"/>
  <c r="BB29" i="4"/>
  <c r="BB25" i="4"/>
  <c r="BD19" i="4"/>
  <c r="BD28" i="4"/>
  <c r="BD22" i="4"/>
  <c r="BD24" i="4"/>
  <c r="BD23" i="4"/>
  <c r="BD26" i="4"/>
  <c r="BD32" i="4"/>
  <c r="BD34" i="4"/>
  <c r="BD18" i="4"/>
  <c r="BD16" i="4"/>
  <c r="BD20" i="4"/>
  <c r="BD17" i="4"/>
  <c r="BD30" i="4"/>
  <c r="BD31" i="4"/>
  <c r="BD33" i="4"/>
  <c r="BD35" i="4"/>
  <c r="BD29" i="4"/>
  <c r="BD25" i="4"/>
  <c r="BD27" i="4"/>
  <c r="BD21" i="4"/>
  <c r="AK26" i="4"/>
  <c r="AK32" i="4"/>
  <c r="AK34" i="4"/>
  <c r="AK18" i="4"/>
  <c r="AK16" i="4"/>
  <c r="AK20" i="4"/>
  <c r="AK28" i="4"/>
  <c r="AK17" i="4"/>
  <c r="AK30" i="4"/>
  <c r="AK22" i="4"/>
  <c r="AK24" i="4"/>
  <c r="AK23" i="4"/>
  <c r="AK19" i="4"/>
  <c r="AK21" i="4"/>
  <c r="AK31" i="4"/>
  <c r="AK33" i="4"/>
  <c r="AK35" i="4"/>
  <c r="AK29" i="4"/>
  <c r="AK25" i="4"/>
  <c r="AK27" i="4"/>
  <c r="Z26" i="4"/>
  <c r="Z19" i="4"/>
  <c r="Z32" i="4"/>
  <c r="Z34" i="4"/>
  <c r="Z18" i="4"/>
  <c r="Z16" i="4"/>
  <c r="Z20" i="4"/>
  <c r="Z17" i="4"/>
  <c r="Z22" i="4"/>
  <c r="Z23" i="4"/>
  <c r="Z28" i="4"/>
  <c r="Z30" i="4"/>
  <c r="Z24" i="4"/>
  <c r="Z31" i="4"/>
  <c r="Z33" i="4"/>
  <c r="Z35" i="4"/>
  <c r="Z29" i="4"/>
  <c r="Z25" i="4"/>
  <c r="Z21" i="4"/>
  <c r="Z27" i="4"/>
  <c r="AV19" i="4"/>
  <c r="AV28" i="4"/>
  <c r="AV23" i="4"/>
  <c r="AV26" i="4"/>
  <c r="AV32" i="4"/>
  <c r="AV34" i="4"/>
  <c r="AV18" i="4"/>
  <c r="AV16" i="4"/>
  <c r="AV20" i="4"/>
  <c r="AV17" i="4"/>
  <c r="AV30" i="4"/>
  <c r="AV22" i="4"/>
  <c r="AV24" i="4"/>
  <c r="AV31" i="4"/>
  <c r="AV33" i="4"/>
  <c r="AV35" i="4"/>
  <c r="AV29" i="4"/>
  <c r="AV25" i="4"/>
  <c r="AV27" i="4"/>
  <c r="AV21" i="4"/>
  <c r="AM26" i="4"/>
  <c r="AM19" i="4"/>
  <c r="AM32" i="4"/>
  <c r="AM34" i="4"/>
  <c r="AM18" i="4"/>
  <c r="AM16" i="4"/>
  <c r="AM20" i="4"/>
  <c r="AM17" i="4"/>
  <c r="AM24" i="4"/>
  <c r="AM23" i="4"/>
  <c r="AM28" i="4"/>
  <c r="AM30" i="4"/>
  <c r="AM22" i="4"/>
  <c r="AM31" i="4"/>
  <c r="AM33" i="4"/>
  <c r="AM35" i="4"/>
  <c r="AM29" i="4"/>
  <c r="AM25" i="4"/>
  <c r="AM21" i="4"/>
  <c r="AM27" i="4"/>
  <c r="X19" i="4"/>
  <c r="X28" i="4"/>
  <c r="X22" i="4"/>
  <c r="X24" i="4"/>
  <c r="X23" i="4"/>
  <c r="X26" i="4"/>
  <c r="X32" i="4"/>
  <c r="X34" i="4"/>
  <c r="X18" i="4"/>
  <c r="X16" i="4"/>
  <c r="X20" i="4"/>
  <c r="X17" i="4"/>
  <c r="X30" i="4"/>
  <c r="X31" i="4"/>
  <c r="X33" i="4"/>
  <c r="X35" i="4"/>
  <c r="X29" i="4"/>
  <c r="X25" i="4"/>
  <c r="X27" i="4"/>
  <c r="X21" i="4"/>
  <c r="AY23" i="4"/>
  <c r="AY28" i="4"/>
  <c r="AY30" i="4"/>
  <c r="AY22" i="4"/>
  <c r="AY26" i="4"/>
  <c r="AY19" i="4"/>
  <c r="AY32" i="4"/>
  <c r="AY34" i="4"/>
  <c r="AY18" i="4"/>
  <c r="AY16" i="4"/>
  <c r="AY20" i="4"/>
  <c r="AY17" i="4"/>
  <c r="AY24" i="4"/>
  <c r="AY21" i="4"/>
  <c r="AY27" i="4"/>
  <c r="AY31" i="4"/>
  <c r="AY33" i="4"/>
  <c r="AY35" i="4"/>
  <c r="AY29" i="4"/>
  <c r="AY25" i="4"/>
  <c r="AP26" i="4"/>
  <c r="AP19" i="4"/>
  <c r="AP32" i="4"/>
  <c r="AP34" i="4"/>
  <c r="AP18" i="4"/>
  <c r="AP16" i="4"/>
  <c r="AP20" i="4"/>
  <c r="AP17" i="4"/>
  <c r="AP22" i="4"/>
  <c r="AP23" i="4"/>
  <c r="AP28" i="4"/>
  <c r="AP30" i="4"/>
  <c r="AP24" i="4"/>
  <c r="AP31" i="4"/>
  <c r="AP33" i="4"/>
  <c r="AP35" i="4"/>
  <c r="AP29" i="4"/>
  <c r="AP25" i="4"/>
  <c r="AP21" i="4"/>
  <c r="AP27" i="4"/>
  <c r="AL23" i="4"/>
  <c r="AL28" i="4"/>
  <c r="AL30" i="4"/>
  <c r="AL26" i="4"/>
  <c r="AL19" i="4"/>
  <c r="AL32" i="4"/>
  <c r="AL34" i="4"/>
  <c r="AL18" i="4"/>
  <c r="AL16" i="4"/>
  <c r="AL20" i="4"/>
  <c r="AL17" i="4"/>
  <c r="AL22" i="4"/>
  <c r="AL21" i="4"/>
  <c r="AL27" i="4"/>
  <c r="AL24" i="4"/>
  <c r="AL31" i="4"/>
  <c r="AL33" i="4"/>
  <c r="AL35" i="4"/>
  <c r="AL29" i="4"/>
  <c r="AL25" i="4"/>
  <c r="AR23" i="4"/>
  <c r="AR26" i="4"/>
  <c r="AR32" i="4"/>
  <c r="AR34" i="4"/>
  <c r="AR18" i="4"/>
  <c r="AR16" i="4"/>
  <c r="AR20" i="4"/>
  <c r="AR17" i="4"/>
  <c r="AR30" i="4"/>
  <c r="AR22" i="4"/>
  <c r="AR19" i="4"/>
  <c r="AR28" i="4"/>
  <c r="AR24" i="4"/>
  <c r="AR21" i="4"/>
  <c r="AR31" i="4"/>
  <c r="AR33" i="4"/>
  <c r="AR35" i="4"/>
  <c r="AR29" i="4"/>
  <c r="AR25" i="4"/>
  <c r="AR27" i="4"/>
  <c r="AS26" i="4"/>
  <c r="AS32" i="4"/>
  <c r="AS34" i="4"/>
  <c r="AS18" i="4"/>
  <c r="AS16" i="4"/>
  <c r="AS20" i="4"/>
  <c r="AS28" i="4"/>
  <c r="AS17" i="4"/>
  <c r="AS30" i="4"/>
  <c r="AS22" i="4"/>
  <c r="AS24" i="4"/>
  <c r="AS23" i="4"/>
  <c r="AS19" i="4"/>
  <c r="AS21" i="4"/>
  <c r="AS31" i="4"/>
  <c r="AS33" i="4"/>
  <c r="AS35" i="4"/>
  <c r="AS29" i="4"/>
  <c r="AS25" i="4"/>
  <c r="AS27" i="4"/>
  <c r="W26" i="4"/>
  <c r="W19" i="4"/>
  <c r="W32" i="4"/>
  <c r="W34" i="4"/>
  <c r="W18" i="4"/>
  <c r="W16" i="4"/>
  <c r="W20" i="4"/>
  <c r="W17" i="4"/>
  <c r="W24" i="4"/>
  <c r="W23" i="4"/>
  <c r="W28" i="4"/>
  <c r="W30" i="4"/>
  <c r="W22" i="4"/>
  <c r="W31" i="4"/>
  <c r="W33" i="4"/>
  <c r="W35" i="4"/>
  <c r="W29" i="4"/>
  <c r="W25" i="4"/>
  <c r="W21" i="4"/>
  <c r="W27" i="4"/>
  <c r="AH26" i="4"/>
  <c r="AH19" i="4"/>
  <c r="AH32" i="4"/>
  <c r="AH34" i="4"/>
  <c r="AH18" i="4"/>
  <c r="AH16" i="4"/>
  <c r="AH20" i="4"/>
  <c r="AH17" i="4"/>
  <c r="AH24" i="4"/>
  <c r="AH23" i="4"/>
  <c r="AH28" i="4"/>
  <c r="AH30" i="4"/>
  <c r="AH22" i="4"/>
  <c r="AH31" i="4"/>
  <c r="AH33" i="4"/>
  <c r="AH35" i="4"/>
  <c r="AH29" i="4"/>
  <c r="AH25" i="4"/>
  <c r="AH21" i="4"/>
  <c r="AH27" i="4"/>
  <c r="AU23" i="4"/>
  <c r="AU26" i="4"/>
  <c r="AU19" i="4"/>
  <c r="AU32" i="4"/>
  <c r="AU34" i="4"/>
  <c r="AU18" i="4"/>
  <c r="AU16" i="4"/>
  <c r="AU20" i="4"/>
  <c r="AU17" i="4"/>
  <c r="AU24" i="4"/>
  <c r="AU28" i="4"/>
  <c r="AU30" i="4"/>
  <c r="AU22" i="4"/>
  <c r="AU31" i="4"/>
  <c r="AU33" i="4"/>
  <c r="AU35" i="4"/>
  <c r="AU29" i="4"/>
  <c r="AU25" i="4"/>
  <c r="AU21" i="4"/>
  <c r="AU27" i="4"/>
  <c r="AC26" i="4"/>
  <c r="AC32" i="4"/>
  <c r="AC34" i="4"/>
  <c r="AC18" i="4"/>
  <c r="AC16" i="4"/>
  <c r="AC20" i="4"/>
  <c r="AC28" i="4"/>
  <c r="AC17" i="4"/>
  <c r="AC30" i="4"/>
  <c r="AC22" i="4"/>
  <c r="AC24" i="4"/>
  <c r="AC23" i="4"/>
  <c r="AC19" i="4"/>
  <c r="AC21" i="4"/>
  <c r="AC31" i="4"/>
  <c r="AC33" i="4"/>
  <c r="AC35" i="4"/>
  <c r="AC29" i="4"/>
  <c r="AC25" i="4"/>
  <c r="AC27" i="4"/>
  <c r="AT23" i="4"/>
  <c r="AT28" i="4"/>
  <c r="AT30" i="4"/>
  <c r="AT22" i="4"/>
  <c r="AT24" i="4"/>
  <c r="AT26" i="4"/>
  <c r="AT19" i="4"/>
  <c r="AT32" i="4"/>
  <c r="AT34" i="4"/>
  <c r="AT18" i="4"/>
  <c r="AT16" i="4"/>
  <c r="AT20" i="4"/>
  <c r="AT17" i="4"/>
  <c r="AT21" i="4"/>
  <c r="AT27" i="4"/>
  <c r="AT31" i="4"/>
  <c r="AT33" i="4"/>
  <c r="AT35" i="4"/>
  <c r="AT29" i="4"/>
  <c r="AT25" i="4"/>
  <c r="AO23" i="4"/>
  <c r="AO19" i="4"/>
  <c r="AO26" i="4"/>
  <c r="AO32" i="4"/>
  <c r="AO34" i="4"/>
  <c r="AO18" i="4"/>
  <c r="AO16" i="4"/>
  <c r="AO20" i="4"/>
  <c r="AO28" i="4"/>
  <c r="AO17" i="4"/>
  <c r="AO30" i="4"/>
  <c r="AO22" i="4"/>
  <c r="AO24" i="4"/>
  <c r="AO31" i="4"/>
  <c r="AO33" i="4"/>
  <c r="AO35" i="4"/>
  <c r="AO29" i="4"/>
  <c r="AO25" i="4"/>
  <c r="AO27" i="4"/>
  <c r="AO21" i="4"/>
  <c r="AD23" i="4"/>
  <c r="AD28" i="4"/>
  <c r="AD30" i="4"/>
  <c r="AD22" i="4"/>
  <c r="AD24" i="4"/>
  <c r="AD26" i="4"/>
  <c r="AD19" i="4"/>
  <c r="AD32" i="4"/>
  <c r="AD34" i="4"/>
  <c r="AD18" i="4"/>
  <c r="AD16" i="4"/>
  <c r="AD20" i="4"/>
  <c r="AD17" i="4"/>
  <c r="AD21" i="4"/>
  <c r="AD27" i="4"/>
  <c r="AD31" i="4"/>
  <c r="AD33" i="4"/>
  <c r="AD35" i="4"/>
  <c r="AD29" i="4"/>
  <c r="AD25" i="4"/>
  <c r="AP11" i="4"/>
  <c r="AP10" i="4"/>
  <c r="AP9" i="4"/>
  <c r="AP13" i="4"/>
  <c r="AP12" i="4"/>
  <c r="AP15" i="4"/>
  <c r="AP14" i="4"/>
  <c r="AL11" i="4"/>
  <c r="AL10" i="4"/>
  <c r="AL12" i="4"/>
  <c r="AL15" i="4"/>
  <c r="AL14" i="4"/>
  <c r="AL9" i="4"/>
  <c r="AL13" i="4"/>
  <c r="AR11" i="4"/>
  <c r="AR10" i="4"/>
  <c r="AR9" i="4"/>
  <c r="AR12" i="4"/>
  <c r="AR15" i="4"/>
  <c r="AR14" i="4"/>
  <c r="AR13" i="4"/>
  <c r="AS11" i="4"/>
  <c r="AS10" i="4"/>
  <c r="AS13" i="4"/>
  <c r="AS9" i="4"/>
  <c r="AS12" i="4"/>
  <c r="AS15" i="4"/>
  <c r="AS14" i="4"/>
  <c r="AH11" i="4"/>
  <c r="AH10" i="4"/>
  <c r="AH9" i="4"/>
  <c r="AH13" i="4"/>
  <c r="AH12" i="4"/>
  <c r="AH15" i="4"/>
  <c r="AH14" i="4"/>
  <c r="AU11" i="4"/>
  <c r="AU10" i="4"/>
  <c r="AU9" i="4"/>
  <c r="AU12" i="4"/>
  <c r="AU15" i="4"/>
  <c r="AU14" i="4"/>
  <c r="AU13" i="4"/>
  <c r="AC11" i="4"/>
  <c r="AC10" i="4"/>
  <c r="AC13" i="4"/>
  <c r="AC9" i="4"/>
  <c r="AC12" i="4"/>
  <c r="AC15" i="4"/>
  <c r="AC14" i="4"/>
  <c r="AT11" i="4"/>
  <c r="AT10" i="4"/>
  <c r="AT12" i="4"/>
  <c r="AT15" i="4"/>
  <c r="AT14" i="4"/>
  <c r="AT9" i="4"/>
  <c r="AT13" i="4"/>
  <c r="AO11" i="4"/>
  <c r="AO10" i="4"/>
  <c r="AO9" i="4"/>
  <c r="AO12" i="4"/>
  <c r="AO15" i="4"/>
  <c r="AO14" i="4"/>
  <c r="AO13" i="4"/>
  <c r="AD11" i="4"/>
  <c r="AD10" i="4"/>
  <c r="AD12" i="4"/>
  <c r="AD15" i="4"/>
  <c r="AD14" i="4"/>
  <c r="AD9" i="4"/>
  <c r="AD13" i="4"/>
  <c r="Y11" i="4"/>
  <c r="Y10" i="4"/>
  <c r="Y9" i="4"/>
  <c r="Y12" i="4"/>
  <c r="Y15" i="4"/>
  <c r="Y14" i="4"/>
  <c r="Y13" i="4"/>
  <c r="AJ11" i="4"/>
  <c r="AJ10" i="4"/>
  <c r="AJ9" i="4"/>
  <c r="AJ12" i="4"/>
  <c r="AJ15" i="4"/>
  <c r="AJ14" i="4"/>
  <c r="AJ13" i="4"/>
  <c r="AZ11" i="4"/>
  <c r="AZ10" i="4"/>
  <c r="AZ9" i="4"/>
  <c r="AZ12" i="4"/>
  <c r="AZ15" i="4"/>
  <c r="AZ14" i="4"/>
  <c r="AZ13" i="4"/>
  <c r="AB11" i="4"/>
  <c r="AB10" i="4"/>
  <c r="AB9" i="4"/>
  <c r="AB12" i="4"/>
  <c r="AB15" i="4"/>
  <c r="AB14" i="4"/>
  <c r="AB13" i="4"/>
  <c r="BE11" i="4"/>
  <c r="F461" i="79" s="1"/>
  <c r="F465" i="79"/>
  <c r="F473" i="79"/>
  <c r="F477" i="79"/>
  <c r="F481" i="79"/>
  <c r="F488" i="79"/>
  <c r="F492" i="79"/>
  <c r="F496" i="79"/>
  <c r="F500" i="79"/>
  <c r="F504" i="79"/>
  <c r="F508" i="79"/>
  <c r="F512" i="79"/>
  <c r="F533" i="79"/>
  <c r="F548" i="79"/>
  <c r="F552" i="79"/>
  <c r="F562" i="79"/>
  <c r="F567" i="79"/>
  <c r="F597" i="79"/>
  <c r="F601" i="79"/>
  <c r="F662" i="79"/>
  <c r="F673" i="79"/>
  <c r="F678" i="79"/>
  <c r="F730" i="79"/>
  <c r="F16" i="79"/>
  <c r="F28" i="79"/>
  <c r="F43" i="79"/>
  <c r="F94" i="79"/>
  <c r="F96" i="79"/>
  <c r="F99" i="79"/>
  <c r="F101" i="79"/>
  <c r="F107" i="79"/>
  <c r="F109" i="79"/>
  <c r="F112" i="79"/>
  <c r="F135" i="79"/>
  <c r="F138" i="79"/>
  <c r="F154" i="79"/>
  <c r="F220" i="79"/>
  <c r="F222" i="79"/>
  <c r="F55" i="79"/>
  <c r="F69" i="79"/>
  <c r="F122" i="79"/>
  <c r="F148" i="79"/>
  <c r="F229" i="79"/>
  <c r="F243" i="79"/>
  <c r="F251" i="79"/>
  <c r="F285" i="79"/>
  <c r="F375" i="79"/>
  <c r="F383" i="79"/>
  <c r="F394" i="79"/>
  <c r="F457" i="79"/>
  <c r="F460" i="79"/>
  <c r="F14" i="79"/>
  <c r="F22" i="79"/>
  <c r="F41" i="79"/>
  <c r="F53" i="79"/>
  <c r="F67" i="79"/>
  <c r="F116" i="79"/>
  <c r="F146" i="79"/>
  <c r="F226" i="79"/>
  <c r="F241" i="79"/>
  <c r="F249" i="79"/>
  <c r="F283" i="79"/>
  <c r="F292" i="79"/>
  <c r="F373" i="79"/>
  <c r="F381" i="79"/>
  <c r="F391" i="79"/>
  <c r="F455" i="79"/>
  <c r="F942" i="79"/>
  <c r="F945" i="79"/>
  <c r="F948" i="79"/>
  <c r="F958" i="79"/>
  <c r="F960" i="79"/>
  <c r="F962" i="79"/>
  <c r="F964" i="79"/>
  <c r="F966" i="79"/>
  <c r="F968" i="79"/>
  <c r="F970" i="79"/>
  <c r="F976" i="79"/>
  <c r="F980" i="79"/>
  <c r="F984" i="79"/>
  <c r="F1035" i="79"/>
  <c r="F1039" i="79"/>
  <c r="F1050" i="79"/>
  <c r="F1055" i="79"/>
  <c r="F1062" i="79"/>
  <c r="F1069" i="79"/>
  <c r="F1074" i="79"/>
  <c r="F1084" i="79"/>
  <c r="F1109" i="79"/>
  <c r="F1113" i="79"/>
  <c r="F1117" i="79"/>
  <c r="F1121" i="79"/>
  <c r="F1125" i="79"/>
  <c r="F1129" i="79"/>
  <c r="F1133" i="79"/>
  <c r="F1005" i="79"/>
  <c r="F1134" i="79"/>
  <c r="F1136" i="79"/>
  <c r="F1138" i="79"/>
  <c r="F1140" i="79"/>
  <c r="F1142" i="79"/>
  <c r="F1147" i="79"/>
  <c r="F1149" i="79"/>
  <c r="F1151" i="79"/>
  <c r="F1153" i="79"/>
  <c r="F1155" i="79"/>
  <c r="F1157" i="79"/>
  <c r="F1159" i="79"/>
  <c r="F1161" i="79"/>
  <c r="F1036" i="79"/>
  <c r="F1051" i="79"/>
  <c r="F1066" i="79"/>
  <c r="F1075" i="79"/>
  <c r="F1110" i="79"/>
  <c r="F1118" i="79"/>
  <c r="F1126" i="79"/>
  <c r="F462" i="79"/>
  <c r="F464" i="79"/>
  <c r="F466" i="79"/>
  <c r="F472" i="79"/>
  <c r="F474" i="79"/>
  <c r="F476" i="79"/>
  <c r="F478" i="79"/>
  <c r="F480" i="79"/>
  <c r="F482" i="79"/>
  <c r="F487" i="79"/>
  <c r="F489" i="79"/>
  <c r="F491" i="79"/>
  <c r="F493" i="79"/>
  <c r="F495" i="79"/>
  <c r="F497" i="79"/>
  <c r="F499" i="79"/>
  <c r="F501" i="79"/>
  <c r="F503" i="79"/>
  <c r="F505" i="79"/>
  <c r="F507" i="79"/>
  <c r="F509" i="79"/>
  <c r="F511" i="79"/>
  <c r="F513" i="79"/>
  <c r="F515" i="79"/>
  <c r="F545" i="79"/>
  <c r="F547" i="79"/>
  <c r="F549" i="79"/>
  <c r="F551" i="79"/>
  <c r="F553" i="79"/>
  <c r="F555" i="79"/>
  <c r="F563" i="79"/>
  <c r="F566" i="79"/>
  <c r="F568" i="79"/>
  <c r="F596" i="79"/>
  <c r="F598" i="79"/>
  <c r="F600" i="79"/>
  <c r="F602" i="79"/>
  <c r="F659" i="79"/>
  <c r="F663" i="79"/>
  <c r="F667" i="79"/>
  <c r="F674" i="79"/>
  <c r="F676" i="79"/>
  <c r="F679" i="79"/>
  <c r="F729" i="79"/>
  <c r="F731" i="79"/>
  <c r="F774" i="79"/>
  <c r="F777" i="79"/>
  <c r="F784" i="79"/>
  <c r="F786" i="79"/>
  <c r="F788" i="79"/>
  <c r="F790" i="79"/>
  <c r="F792" i="79"/>
  <c r="F794" i="79"/>
  <c r="F796" i="79"/>
  <c r="F799" i="79"/>
  <c r="F801" i="79"/>
  <c r="F803" i="79"/>
  <c r="F805" i="79"/>
  <c r="F808" i="79"/>
  <c r="F810" i="79"/>
  <c r="F816" i="79"/>
  <c r="F821" i="79"/>
  <c r="F825" i="79"/>
  <c r="F831" i="79"/>
  <c r="F834" i="79"/>
  <c r="F838" i="79"/>
  <c r="F843" i="79"/>
  <c r="F845" i="79"/>
  <c r="F847" i="79"/>
  <c r="F851" i="79"/>
  <c r="F856" i="79"/>
  <c r="F858" i="79"/>
  <c r="F860" i="79"/>
  <c r="F863" i="79"/>
  <c r="F868" i="79"/>
  <c r="F871" i="79"/>
  <c r="F874" i="79"/>
  <c r="F877" i="79"/>
  <c r="F879" i="79"/>
  <c r="F902" i="79"/>
  <c r="F905" i="79"/>
  <c r="F909" i="79"/>
  <c r="F918" i="79"/>
  <c r="F922" i="79"/>
  <c r="F931" i="79"/>
  <c r="F935" i="79"/>
  <c r="F998" i="79"/>
  <c r="F1003" i="79"/>
  <c r="F1135" i="79"/>
  <c r="F1137" i="79"/>
  <c r="F1139" i="79"/>
  <c r="F1141" i="79"/>
  <c r="F1146" i="79"/>
  <c r="F1148" i="79"/>
  <c r="F1150" i="79"/>
  <c r="F1152" i="79"/>
  <c r="F1154" i="79"/>
  <c r="F1156" i="79"/>
  <c r="F1158" i="79"/>
  <c r="F1160" i="79"/>
  <c r="F1012" i="79"/>
  <c r="F1043" i="79"/>
  <c r="F1061" i="79"/>
  <c r="F1072" i="79"/>
  <c r="F1108" i="79"/>
  <c r="F1116" i="79"/>
  <c r="F1124" i="79"/>
  <c r="F1132" i="79"/>
  <c r="F590" i="79"/>
  <c r="F592" i="79"/>
  <c r="F594" i="79"/>
  <c r="F734" i="79"/>
  <c r="F737" i="79"/>
  <c r="F742" i="79"/>
  <c r="F744" i="79"/>
  <c r="F756" i="79"/>
  <c r="F758" i="79"/>
  <c r="F761" i="79"/>
  <c r="F766" i="79"/>
  <c r="F771" i="79"/>
  <c r="F12" i="79"/>
  <c r="F20" i="79"/>
  <c r="F34" i="79"/>
  <c r="F48" i="79"/>
  <c r="F61" i="79"/>
  <c r="F74" i="79"/>
  <c r="F133" i="79"/>
  <c r="F224" i="79"/>
  <c r="F239" i="79"/>
  <c r="F247" i="79"/>
  <c r="F281" i="79"/>
  <c r="F290" i="79"/>
  <c r="F318" i="79"/>
  <c r="BE10" i="4"/>
  <c r="F379" i="79" s="1"/>
  <c r="F387" i="79"/>
  <c r="F450" i="79"/>
  <c r="F776" i="79"/>
  <c r="F780" i="79"/>
  <c r="F785" i="79"/>
  <c r="F787" i="79"/>
  <c r="F789" i="79"/>
  <c r="F791" i="79"/>
  <c r="F793" i="79"/>
  <c r="F795" i="79"/>
  <c r="F797" i="79"/>
  <c r="F800" i="79"/>
  <c r="F802" i="79"/>
  <c r="F804" i="79"/>
  <c r="F806" i="79"/>
  <c r="F809" i="79"/>
  <c r="F812" i="79"/>
  <c r="F818" i="79"/>
  <c r="F822" i="79"/>
  <c r="F830" i="79"/>
  <c r="F832" i="79"/>
  <c r="F835" i="79"/>
  <c r="F842" i="79"/>
  <c r="F844" i="79"/>
  <c r="F846" i="79"/>
  <c r="F848" i="79"/>
  <c r="F855" i="79"/>
  <c r="F857" i="79"/>
  <c r="F859" i="79"/>
  <c r="F861" i="79"/>
  <c r="F864" i="79"/>
  <c r="F869" i="79"/>
  <c r="F873" i="79"/>
  <c r="F875" i="79"/>
  <c r="F15" i="79"/>
  <c r="F19" i="79"/>
  <c r="F23" i="79"/>
  <c r="F32" i="79"/>
  <c r="F42" i="79"/>
  <c r="F46" i="79"/>
  <c r="F54" i="79"/>
  <c r="F59" i="79"/>
  <c r="F68" i="79"/>
  <c r="F72" i="79"/>
  <c r="F121" i="79"/>
  <c r="F126" i="79"/>
  <c r="F147" i="79"/>
  <c r="F152" i="79"/>
  <c r="F155" i="79"/>
  <c r="F221" i="79"/>
  <c r="F223" i="79"/>
  <c r="F228" i="79"/>
  <c r="F238" i="79"/>
  <c r="F242" i="79"/>
  <c r="F246" i="79"/>
  <c r="F250" i="79"/>
  <c r="F280" i="79"/>
  <c r="F284" i="79"/>
  <c r="F289" i="79"/>
  <c r="F293" i="79"/>
  <c r="F773" i="79"/>
  <c r="F311" i="79"/>
  <c r="F374" i="79"/>
  <c r="F378" i="79"/>
  <c r="F382" i="79"/>
  <c r="F386" i="79"/>
  <c r="F393" i="79"/>
  <c r="F398" i="79"/>
  <c r="F456" i="79"/>
  <c r="F13" i="79"/>
  <c r="F17" i="79"/>
  <c r="F21" i="79"/>
  <c r="F29" i="79"/>
  <c r="F40" i="79"/>
  <c r="F44" i="79"/>
  <c r="F49" i="79"/>
  <c r="F57" i="79"/>
  <c r="F66" i="79"/>
  <c r="F70" i="79"/>
  <c r="F75" i="79"/>
  <c r="F95" i="79"/>
  <c r="F98" i="79"/>
  <c r="F100" i="79"/>
  <c r="F102" i="79"/>
  <c r="F108" i="79"/>
  <c r="F110" i="79"/>
  <c r="F113" i="79"/>
  <c r="F123" i="79"/>
  <c r="F134" i="79"/>
  <c r="F136" i="79"/>
  <c r="F139" i="79"/>
  <c r="F149" i="79"/>
  <c r="F225" i="79"/>
  <c r="F236" i="79"/>
  <c r="F240" i="79"/>
  <c r="F244" i="79"/>
  <c r="F248" i="79"/>
  <c r="F252" i="79"/>
  <c r="F282" i="79"/>
  <c r="F286" i="79"/>
  <c r="F291" i="79"/>
  <c r="F372" i="79"/>
  <c r="F376" i="79"/>
  <c r="F380" i="79"/>
  <c r="F384" i="79"/>
  <c r="F390" i="79"/>
  <c r="F395" i="79"/>
  <c r="F454" i="79"/>
  <c r="F458" i="79"/>
  <c r="F463" i="79"/>
  <c r="F471" i="79"/>
  <c r="F475" i="79"/>
  <c r="F479" i="79"/>
  <c r="F483" i="79"/>
  <c r="F490" i="79"/>
  <c r="F494" i="79"/>
  <c r="F498" i="79"/>
  <c r="F502" i="79"/>
  <c r="F506" i="79"/>
  <c r="F510" i="79"/>
  <c r="F514" i="79"/>
  <c r="F546" i="79"/>
  <c r="F550" i="79"/>
  <c r="F554" i="79"/>
  <c r="F564" i="79"/>
  <c r="F569" i="79"/>
  <c r="F591" i="79"/>
  <c r="F593" i="79"/>
  <c r="F595" i="79"/>
  <c r="F599" i="79"/>
  <c r="F657" i="79"/>
  <c r="F666" i="79"/>
  <c r="F675" i="79"/>
  <c r="F682" i="79"/>
  <c r="F732" i="79"/>
  <c r="F735" i="79"/>
  <c r="F738" i="79"/>
  <c r="F743" i="79"/>
  <c r="F755" i="79"/>
  <c r="F757" i="79"/>
  <c r="F760" i="79"/>
  <c r="F764" i="79"/>
  <c r="F767" i="79"/>
  <c r="F772" i="79"/>
  <c r="BE9" i="4"/>
  <c r="F18" i="79" s="1"/>
  <c r="F30" i="79"/>
  <c r="F45" i="79"/>
  <c r="F58" i="79"/>
  <c r="F71" i="79"/>
  <c r="F125" i="79"/>
  <c r="F151" i="79"/>
  <c r="F237" i="79"/>
  <c r="F245" i="79"/>
  <c r="F279" i="79"/>
  <c r="F288" i="79"/>
  <c r="F310" i="79"/>
  <c r="F377" i="79"/>
  <c r="F385" i="79"/>
  <c r="F396" i="79"/>
  <c r="F878" i="79"/>
  <c r="F893" i="79"/>
  <c r="F906" i="79"/>
  <c r="F915" i="79"/>
  <c r="F919" i="79"/>
  <c r="F928" i="79"/>
  <c r="F932" i="79"/>
  <c r="F936" i="79"/>
  <c r="F994" i="79"/>
  <c r="F1002" i="79"/>
  <c r="F1004" i="79"/>
  <c r="F938" i="79"/>
  <c r="F943" i="79"/>
  <c r="F947" i="79"/>
  <c r="F951" i="79"/>
  <c r="F959" i="79"/>
  <c r="F961" i="79"/>
  <c r="F963" i="79"/>
  <c r="F965" i="79"/>
  <c r="F967" i="79"/>
  <c r="F969" i="79"/>
  <c r="F975" i="79"/>
  <c r="F977" i="79"/>
  <c r="F983" i="79"/>
  <c r="F989" i="79"/>
  <c r="F937" i="79"/>
  <c r="F990" i="79"/>
  <c r="F1008" i="79"/>
  <c r="F1037" i="79"/>
  <c r="F1042" i="79"/>
  <c r="F1052" i="79"/>
  <c r="F1060" i="79"/>
  <c r="F1067" i="79"/>
  <c r="F1071" i="79"/>
  <c r="F1076" i="79"/>
  <c r="F1092" i="79"/>
  <c r="F1111" i="79"/>
  <c r="F1115" i="79"/>
  <c r="F1119" i="79"/>
  <c r="F1123" i="79"/>
  <c r="F1127" i="79"/>
  <c r="F1131" i="79"/>
  <c r="F1038" i="79"/>
  <c r="F1054" i="79"/>
  <c r="F1068" i="79"/>
  <c r="F1079" i="79"/>
  <c r="F1112" i="79"/>
  <c r="F1120" i="79"/>
  <c r="F1128" i="79"/>
  <c r="BE12" i="4"/>
  <c r="BE15" i="4"/>
  <c r="BE14" i="4"/>
  <c r="F459" i="79"/>
  <c r="F1040" i="79"/>
  <c r="F1056" i="79"/>
  <c r="F1070" i="79"/>
  <c r="F1088" i="79"/>
  <c r="F1114" i="79"/>
  <c r="F1122" i="79"/>
  <c r="F1130" i="79"/>
  <c r="BE13" i="4"/>
  <c r="AI11" i="4"/>
  <c r="AI10" i="4"/>
  <c r="AI12" i="4"/>
  <c r="AI15" i="4"/>
  <c r="AI14" i="4"/>
  <c r="AI13" i="4"/>
  <c r="AI9" i="4"/>
  <c r="AN11" i="4"/>
  <c r="AN10" i="4"/>
  <c r="AN9" i="4"/>
  <c r="AN12" i="4"/>
  <c r="AN15" i="4"/>
  <c r="AN14" i="4"/>
  <c r="AN13" i="4"/>
  <c r="AF11" i="4"/>
  <c r="AF10" i="4"/>
  <c r="AF9" i="4"/>
  <c r="AF12" i="4"/>
  <c r="AF15" i="4"/>
  <c r="AF14" i="4"/>
  <c r="AF13" i="4"/>
  <c r="AE11" i="4"/>
  <c r="AE10" i="4"/>
  <c r="AE9" i="4"/>
  <c r="AE12" i="4"/>
  <c r="AE15" i="4"/>
  <c r="AE14" i="4"/>
  <c r="AE13" i="4"/>
  <c r="V11" i="4"/>
  <c r="V10" i="4"/>
  <c r="V12" i="4"/>
  <c r="V15" i="4"/>
  <c r="V14" i="4"/>
  <c r="V9" i="4"/>
  <c r="V13" i="4"/>
  <c r="AA11" i="4"/>
  <c r="AA10" i="4"/>
  <c r="AA12" i="4"/>
  <c r="AA15" i="4"/>
  <c r="AA14" i="4"/>
  <c r="AA13" i="4"/>
  <c r="AA9" i="4"/>
  <c r="AQ11" i="4"/>
  <c r="AQ10" i="4"/>
  <c r="AQ12" i="4"/>
  <c r="AQ15" i="4"/>
  <c r="AQ14" i="4"/>
  <c r="AQ13" i="4"/>
  <c r="AQ9" i="4"/>
  <c r="U11" i="4"/>
  <c r="U10" i="4"/>
  <c r="U13" i="4"/>
  <c r="U9" i="4"/>
  <c r="U12" i="4"/>
  <c r="U15" i="4"/>
  <c r="U14" i="4"/>
  <c r="AX11" i="4"/>
  <c r="AX10" i="4"/>
  <c r="AX9" i="4"/>
  <c r="AX13" i="4"/>
  <c r="AX12" i="4"/>
  <c r="AX15" i="4"/>
  <c r="AX14" i="4"/>
  <c r="AW11" i="4"/>
  <c r="AW10" i="4"/>
  <c r="AW9" i="4"/>
  <c r="AW12" i="4"/>
  <c r="AW15" i="4"/>
  <c r="AW14" i="4"/>
  <c r="AW13" i="4"/>
  <c r="BC11" i="4"/>
  <c r="BC10" i="4"/>
  <c r="BC9" i="4"/>
  <c r="BC12" i="4"/>
  <c r="BC15" i="4"/>
  <c r="BC14" i="4"/>
  <c r="BC13" i="4"/>
  <c r="AG11" i="4"/>
  <c r="AG10" i="4"/>
  <c r="AG9" i="4"/>
  <c r="AG12" i="4"/>
  <c r="AG15" i="4"/>
  <c r="AG14" i="4"/>
  <c r="AG13" i="4"/>
  <c r="BB11" i="4"/>
  <c r="BB10" i="4"/>
  <c r="BB12" i="4"/>
  <c r="BB15" i="4"/>
  <c r="BB14" i="4"/>
  <c r="BB9" i="4"/>
  <c r="BB13" i="4"/>
  <c r="BD11" i="4"/>
  <c r="BD10" i="4"/>
  <c r="BD9" i="4"/>
  <c r="BD12" i="4"/>
  <c r="BD15" i="4"/>
  <c r="BD14" i="4"/>
  <c r="BD13" i="4"/>
  <c r="AK11" i="4"/>
  <c r="AK10" i="4"/>
  <c r="AK13" i="4"/>
  <c r="AK9" i="4"/>
  <c r="AK12" i="4"/>
  <c r="AK15" i="4"/>
  <c r="AK14" i="4"/>
  <c r="Z11" i="4"/>
  <c r="Z10" i="4"/>
  <c r="Z9" i="4"/>
  <c r="Z13" i="4"/>
  <c r="Z12" i="4"/>
  <c r="Z15" i="4"/>
  <c r="Z14" i="4"/>
  <c r="AV11" i="4"/>
  <c r="AV10" i="4"/>
  <c r="AV9" i="4"/>
  <c r="AV12" i="4"/>
  <c r="AV15" i="4"/>
  <c r="AV14" i="4"/>
  <c r="AV13" i="4"/>
  <c r="AM11" i="4"/>
  <c r="AM10" i="4"/>
  <c r="AM9" i="4"/>
  <c r="AM12" i="4"/>
  <c r="AM15" i="4"/>
  <c r="AM14" i="4"/>
  <c r="AM13" i="4"/>
  <c r="X11" i="4"/>
  <c r="X10" i="4"/>
  <c r="X9" i="4"/>
  <c r="X12" i="4"/>
  <c r="X15" i="4"/>
  <c r="X14" i="4"/>
  <c r="X13" i="4"/>
  <c r="AY11" i="4"/>
  <c r="AY10" i="4"/>
  <c r="AY12" i="4"/>
  <c r="AY15" i="4"/>
  <c r="AY14" i="4"/>
  <c r="AY13" i="4"/>
  <c r="AY9" i="4"/>
  <c r="W11" i="4"/>
  <c r="W10" i="4"/>
  <c r="W9" i="4"/>
  <c r="W12" i="4"/>
  <c r="W15" i="4"/>
  <c r="W14" i="4"/>
  <c r="W13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BN7" i="4"/>
  <c r="BI39" i="4" l="1"/>
  <c r="BS38" i="4"/>
  <c r="BT38" i="4" s="1"/>
  <c r="BG6" i="4"/>
  <c r="BG38" i="4"/>
  <c r="BG39" i="4"/>
  <c r="BQ38" i="4"/>
  <c r="BH38" i="4"/>
  <c r="BH39" i="4"/>
  <c r="C62" i="78" s="1"/>
  <c r="BQ39" i="4"/>
  <c r="BI38" i="4"/>
  <c r="BF38" i="4"/>
  <c r="BF39" i="4"/>
  <c r="BR38" i="4"/>
  <c r="BJ39" i="4"/>
  <c r="D62" i="78" s="1"/>
  <c r="BR39" i="4"/>
  <c r="BS39" i="4" s="1"/>
  <c r="BT39" i="4" s="1"/>
  <c r="BJ38" i="4"/>
  <c r="AA7" i="4"/>
  <c r="AB7" i="4"/>
  <c r="AQ7" i="4"/>
  <c r="AL7" i="4"/>
  <c r="BB7" i="4"/>
  <c r="AZ7" i="4"/>
  <c r="AJ7" i="4"/>
  <c r="AT7" i="4"/>
  <c r="AC7" i="4"/>
  <c r="AS7" i="4"/>
  <c r="AP7" i="4"/>
  <c r="BE7" i="4"/>
  <c r="F309" i="79"/>
  <c r="F1192" i="79"/>
  <c r="BO23" i="4"/>
  <c r="BO26" i="4"/>
  <c r="BO19" i="4"/>
  <c r="BO32" i="4"/>
  <c r="BO18" i="4"/>
  <c r="BO20" i="4"/>
  <c r="BO30" i="4"/>
  <c r="BO22" i="4"/>
  <c r="BO33" i="4"/>
  <c r="BO29" i="4"/>
  <c r="BO34" i="4"/>
  <c r="BO16" i="4"/>
  <c r="BO28" i="4"/>
  <c r="BO17" i="4"/>
  <c r="BO24" i="4"/>
  <c r="BO31" i="4"/>
  <c r="BO35" i="4"/>
  <c r="BO25" i="4"/>
  <c r="BO21" i="4"/>
  <c r="BO27" i="4"/>
  <c r="BO11" i="4"/>
  <c r="BO10" i="4"/>
  <c r="BO9" i="4"/>
  <c r="BO15" i="4"/>
  <c r="BO13" i="4"/>
  <c r="BO12" i="4"/>
  <c r="BO14" i="4"/>
  <c r="BO6" i="4"/>
  <c r="F308" i="79"/>
  <c r="F11" i="79"/>
  <c r="F92" i="79" s="1"/>
  <c r="BG30" i="4"/>
  <c r="BG22" i="4"/>
  <c r="BG23" i="4"/>
  <c r="BG26" i="4"/>
  <c r="BG19" i="4"/>
  <c r="BG32" i="4"/>
  <c r="BG34" i="4"/>
  <c r="BG18" i="4"/>
  <c r="D1184" i="79" s="1"/>
  <c r="BG16" i="4"/>
  <c r="D1034" i="79" s="1"/>
  <c r="BG20" i="4"/>
  <c r="BG28" i="4"/>
  <c r="BG17" i="4"/>
  <c r="D1181" i="79" s="1"/>
  <c r="BG24" i="4"/>
  <c r="BG27" i="4"/>
  <c r="BG31" i="4"/>
  <c r="BG33" i="4"/>
  <c r="BG35" i="4"/>
  <c r="BG29" i="4"/>
  <c r="BG25" i="4"/>
  <c r="BG21" i="4"/>
  <c r="BF6" i="4"/>
  <c r="BF26" i="4"/>
  <c r="BF19" i="4"/>
  <c r="BF32" i="4"/>
  <c r="BF34" i="4"/>
  <c r="BF18" i="4"/>
  <c r="E1184" i="79" s="1"/>
  <c r="BF16" i="4"/>
  <c r="E1034" i="79" s="1"/>
  <c r="BF20" i="4"/>
  <c r="BF28" i="4"/>
  <c r="BF17" i="4"/>
  <c r="E1181" i="79" s="1"/>
  <c r="BF22" i="4"/>
  <c r="BF23" i="4"/>
  <c r="BF30" i="4"/>
  <c r="BF24" i="4"/>
  <c r="BF31" i="4"/>
  <c r="BF33" i="4"/>
  <c r="BF35" i="4"/>
  <c r="BF29" i="4"/>
  <c r="BF25" i="4"/>
  <c r="BF21" i="4"/>
  <c r="BF27" i="4"/>
  <c r="BQ25" i="4"/>
  <c r="BR25" i="4" s="1"/>
  <c r="BS25" i="4" s="1"/>
  <c r="BT25" i="4" s="1"/>
  <c r="BH25" i="4"/>
  <c r="BQ35" i="4"/>
  <c r="BR35" i="4" s="1"/>
  <c r="BS35" i="4" s="1"/>
  <c r="BT35" i="4" s="1"/>
  <c r="BH35" i="4"/>
  <c r="BQ31" i="4"/>
  <c r="BR31" i="4" s="1"/>
  <c r="BS31" i="4" s="1"/>
  <c r="BT31" i="4" s="1"/>
  <c r="BH31" i="4"/>
  <c r="C167" i="78" s="1"/>
  <c r="BQ19" i="4"/>
  <c r="BR19" i="4" s="1"/>
  <c r="BS19" i="4" s="1"/>
  <c r="BT19" i="4" s="1"/>
  <c r="BH19" i="4"/>
  <c r="C15" i="78" s="1"/>
  <c r="BQ24" i="4"/>
  <c r="BR24" i="4" s="1"/>
  <c r="BS24" i="4" s="1"/>
  <c r="BT24" i="4" s="1"/>
  <c r="BH24" i="4"/>
  <c r="BQ30" i="4"/>
  <c r="BR30" i="4" s="1"/>
  <c r="BS30" i="4" s="1"/>
  <c r="BT30" i="4" s="1"/>
  <c r="BH30" i="4"/>
  <c r="C166" i="78" s="1"/>
  <c r="BQ28" i="4"/>
  <c r="BR28" i="4" s="1"/>
  <c r="BS28" i="4" s="1"/>
  <c r="BT28" i="4" s="1"/>
  <c r="BH28" i="4"/>
  <c r="BQ16" i="4"/>
  <c r="BR16" i="4" s="1"/>
  <c r="BS16" i="4" s="1"/>
  <c r="BT16" i="4" s="1"/>
  <c r="BH16" i="4"/>
  <c r="K1034" i="79" s="1"/>
  <c r="BQ34" i="4"/>
  <c r="BR34" i="4" s="1"/>
  <c r="BS34" i="4" s="1"/>
  <c r="BT34" i="4" s="1"/>
  <c r="BH34" i="4"/>
  <c r="C238" i="78" s="1"/>
  <c r="BQ26" i="4"/>
  <c r="BR26" i="4" s="1"/>
  <c r="BS26" i="4" s="1"/>
  <c r="BT26" i="4" s="1"/>
  <c r="BH26" i="4"/>
  <c r="C79" i="78" s="1"/>
  <c r="BJ21" i="4"/>
  <c r="D59" i="78" s="1"/>
  <c r="D72" i="78" s="1"/>
  <c r="D12" i="81" s="1"/>
  <c r="BJ29" i="4"/>
  <c r="BJ33" i="4"/>
  <c r="D237" i="78" s="1"/>
  <c r="D34" i="81" s="1"/>
  <c r="BJ22" i="4"/>
  <c r="D33" i="78" s="1"/>
  <c r="BJ28" i="4"/>
  <c r="D164" i="78" s="1"/>
  <c r="BJ24" i="4"/>
  <c r="BJ20" i="4"/>
  <c r="D18" i="78" s="1"/>
  <c r="BJ18" i="4"/>
  <c r="I1184" i="79" s="1"/>
  <c r="BJ32" i="4"/>
  <c r="D207" i="78" s="1"/>
  <c r="BJ26" i="4"/>
  <c r="D79" i="78" s="1"/>
  <c r="BI29" i="4"/>
  <c r="BI33" i="4"/>
  <c r="BI27" i="4"/>
  <c r="BI24" i="4"/>
  <c r="BI17" i="4"/>
  <c r="J1181" i="79" s="1"/>
  <c r="BI16" i="4"/>
  <c r="J1034" i="79" s="1"/>
  <c r="BI34" i="4"/>
  <c r="BI19" i="4"/>
  <c r="BI30" i="4"/>
  <c r="BI23" i="4"/>
  <c r="BQ27" i="4"/>
  <c r="BR27" i="4" s="1"/>
  <c r="BS27" i="4" s="1"/>
  <c r="BT27" i="4" s="1"/>
  <c r="BH27" i="4"/>
  <c r="C158" i="78" s="1"/>
  <c r="C162" i="78" s="1"/>
  <c r="C21" i="81" s="1"/>
  <c r="BQ29" i="4"/>
  <c r="BR29" i="4" s="1"/>
  <c r="BS29" i="4" s="1"/>
  <c r="BT29" i="4" s="1"/>
  <c r="BH29" i="4"/>
  <c r="C165" i="78" s="1"/>
  <c r="BQ33" i="4"/>
  <c r="BR33" i="4" s="1"/>
  <c r="BS33" i="4" s="1"/>
  <c r="BT33" i="4" s="1"/>
  <c r="BH33" i="4"/>
  <c r="BQ21" i="4"/>
  <c r="BR21" i="4" s="1"/>
  <c r="BS21" i="4" s="1"/>
  <c r="BT21" i="4" s="1"/>
  <c r="BH21" i="4"/>
  <c r="C59" i="78" s="1"/>
  <c r="BQ23" i="4"/>
  <c r="BR23" i="4" s="1"/>
  <c r="BS23" i="4" s="1"/>
  <c r="BT23" i="4" s="1"/>
  <c r="BH23" i="4"/>
  <c r="BQ22" i="4"/>
  <c r="BR22" i="4" s="1"/>
  <c r="BS22" i="4" s="1"/>
  <c r="BT22" i="4" s="1"/>
  <c r="BH22" i="4"/>
  <c r="C33" i="78" s="1"/>
  <c r="BH17" i="4"/>
  <c r="K1181" i="79" s="1"/>
  <c r="BQ17" i="4"/>
  <c r="BR17" i="4" s="1"/>
  <c r="BS17" i="4" s="1"/>
  <c r="BT17" i="4" s="1"/>
  <c r="BQ20" i="4"/>
  <c r="BR20" i="4" s="1"/>
  <c r="BS20" i="4" s="1"/>
  <c r="BT20" i="4" s="1"/>
  <c r="BH20" i="4"/>
  <c r="C18" i="78" s="1"/>
  <c r="BQ18" i="4"/>
  <c r="BR18" i="4" s="1"/>
  <c r="BS18" i="4" s="1"/>
  <c r="BT18" i="4" s="1"/>
  <c r="BH18" i="4"/>
  <c r="K1184" i="79" s="1"/>
  <c r="BQ32" i="4"/>
  <c r="BR32" i="4" s="1"/>
  <c r="BS32" i="4" s="1"/>
  <c r="BT32" i="4" s="1"/>
  <c r="BH32" i="4"/>
  <c r="BJ27" i="4"/>
  <c r="D158" i="78" s="1"/>
  <c r="BJ25" i="4"/>
  <c r="BJ35" i="4"/>
  <c r="D239" i="78" s="1"/>
  <c r="D36" i="81" s="1"/>
  <c r="BJ31" i="4"/>
  <c r="D167" i="78" s="1"/>
  <c r="BJ30" i="4"/>
  <c r="D166" i="78" s="1"/>
  <c r="BJ23" i="4"/>
  <c r="BJ17" i="4"/>
  <c r="I1181" i="79" s="1"/>
  <c r="BJ16" i="4"/>
  <c r="I1034" i="79" s="1"/>
  <c r="BJ34" i="4"/>
  <c r="D238" i="78" s="1"/>
  <c r="BJ19" i="4"/>
  <c r="BI25" i="4"/>
  <c r="BI35" i="4"/>
  <c r="BI31" i="4"/>
  <c r="BI21" i="4"/>
  <c r="BI22" i="4"/>
  <c r="BI20" i="4"/>
  <c r="BI18" i="4"/>
  <c r="J1184" i="79" s="1"/>
  <c r="BI32" i="4"/>
  <c r="BI26" i="4"/>
  <c r="BI28" i="4"/>
  <c r="F306" i="79"/>
  <c r="AF7" i="4"/>
  <c r="AY7" i="4"/>
  <c r="AK7" i="4"/>
  <c r="V7" i="4"/>
  <c r="AI7" i="4"/>
  <c r="Z7" i="4"/>
  <c r="BD7" i="4"/>
  <c r="AG7" i="4"/>
  <c r="BC7" i="4"/>
  <c r="AX7" i="4"/>
  <c r="I1127" i="79"/>
  <c r="I1119" i="79"/>
  <c r="I1111" i="79"/>
  <c r="I1076" i="79"/>
  <c r="I1067" i="79"/>
  <c r="I1052" i="79"/>
  <c r="I1037" i="79"/>
  <c r="I990" i="79"/>
  <c r="I450" i="79"/>
  <c r="BJ10" i="4"/>
  <c r="I379" i="79" s="1"/>
  <c r="I290" i="79"/>
  <c r="I247" i="79"/>
  <c r="I224" i="79"/>
  <c r="I74" i="79"/>
  <c r="I48" i="79"/>
  <c r="I20" i="79"/>
  <c r="I803" i="79"/>
  <c r="I799" i="79"/>
  <c r="I794" i="79"/>
  <c r="I790" i="79"/>
  <c r="I786" i="79"/>
  <c r="I777" i="79"/>
  <c r="I679" i="79"/>
  <c r="I663" i="79"/>
  <c r="I598" i="79"/>
  <c r="I563" i="79"/>
  <c r="I549" i="79"/>
  <c r="I513" i="79"/>
  <c r="I505" i="79"/>
  <c r="I497" i="79"/>
  <c r="I489" i="79"/>
  <c r="I478" i="79"/>
  <c r="I462" i="79"/>
  <c r="I1118" i="79"/>
  <c r="I1075" i="79"/>
  <c r="I1051" i="79"/>
  <c r="I1161" i="79"/>
  <c r="I1157" i="79"/>
  <c r="I1153" i="79"/>
  <c r="I1149" i="79"/>
  <c r="I1142" i="79"/>
  <c r="I1138" i="79"/>
  <c r="I1134" i="79"/>
  <c r="I220" i="79"/>
  <c r="I138" i="79"/>
  <c r="I112" i="79"/>
  <c r="I107" i="79"/>
  <c r="I99" i="79"/>
  <c r="I94" i="79"/>
  <c r="AW7" i="4"/>
  <c r="U7" i="4"/>
  <c r="AE7" i="4"/>
  <c r="AN7" i="4"/>
  <c r="I1131" i="79"/>
  <c r="I1123" i="79"/>
  <c r="I1115" i="79"/>
  <c r="I1092" i="79"/>
  <c r="I1071" i="79"/>
  <c r="I1060" i="79"/>
  <c r="I1042" i="79"/>
  <c r="I1008" i="79"/>
  <c r="I937" i="79"/>
  <c r="I1130" i="79"/>
  <c r="I1114" i="79"/>
  <c r="I1070" i="79"/>
  <c r="I1040" i="79"/>
  <c r="I459" i="79"/>
  <c r="I454" i="79"/>
  <c r="I390" i="79"/>
  <c r="I380" i="79"/>
  <c r="I372" i="79"/>
  <c r="I291" i="79"/>
  <c r="I282" i="79"/>
  <c r="I248" i="79"/>
  <c r="I240" i="79"/>
  <c r="I225" i="79"/>
  <c r="I139" i="79"/>
  <c r="I134" i="79"/>
  <c r="I113" i="79"/>
  <c r="I108" i="79"/>
  <c r="I100" i="79"/>
  <c r="I95" i="79"/>
  <c r="I70" i="79"/>
  <c r="I57" i="79"/>
  <c r="I44" i="79"/>
  <c r="I29" i="79"/>
  <c r="I17" i="79"/>
  <c r="I456" i="79"/>
  <c r="I393" i="79"/>
  <c r="I382" i="79"/>
  <c r="I374" i="79"/>
  <c r="I1128" i="79"/>
  <c r="I1112" i="79"/>
  <c r="I1068" i="79"/>
  <c r="I1038" i="79"/>
  <c r="I983" i="79"/>
  <c r="I975" i="79"/>
  <c r="I967" i="79"/>
  <c r="I963" i="79"/>
  <c r="I959" i="79"/>
  <c r="I947" i="79"/>
  <c r="I938" i="79"/>
  <c r="I1004" i="79"/>
  <c r="I994" i="79"/>
  <c r="I932" i="79"/>
  <c r="I919" i="79"/>
  <c r="I906" i="79"/>
  <c r="I893" i="79"/>
  <c r="I385" i="79"/>
  <c r="I310" i="79"/>
  <c r="I279" i="79"/>
  <c r="I237" i="79"/>
  <c r="I125" i="79"/>
  <c r="I58" i="79"/>
  <c r="I30" i="79"/>
  <c r="I772" i="79"/>
  <c r="I764" i="79"/>
  <c r="I757" i="79"/>
  <c r="I743" i="79"/>
  <c r="I735" i="79"/>
  <c r="I682" i="79"/>
  <c r="I666" i="79"/>
  <c r="I599" i="79"/>
  <c r="I593" i="79"/>
  <c r="I569" i="79"/>
  <c r="I554" i="79"/>
  <c r="I546" i="79"/>
  <c r="I510" i="79"/>
  <c r="I502" i="79"/>
  <c r="I494" i="79"/>
  <c r="I483" i="79"/>
  <c r="I475" i="79"/>
  <c r="I463" i="79"/>
  <c r="I289" i="79"/>
  <c r="I280" i="79"/>
  <c r="I246" i="79"/>
  <c r="I238" i="79"/>
  <c r="I223" i="79"/>
  <c r="I155" i="79"/>
  <c r="I147" i="79"/>
  <c r="I121" i="79"/>
  <c r="I68" i="79"/>
  <c r="I54" i="79"/>
  <c r="I42" i="79"/>
  <c r="I23" i="79"/>
  <c r="I15" i="79"/>
  <c r="I875" i="79"/>
  <c r="I387" i="79"/>
  <c r="I318" i="79"/>
  <c r="I281" i="79"/>
  <c r="I239" i="79"/>
  <c r="I133" i="79"/>
  <c r="I61" i="79"/>
  <c r="I34" i="79"/>
  <c r="I12" i="79"/>
  <c r="I771" i="79"/>
  <c r="I761" i="79"/>
  <c r="I756" i="79"/>
  <c r="I742" i="79"/>
  <c r="I734" i="79"/>
  <c r="I592" i="79"/>
  <c r="I873" i="79"/>
  <c r="I864" i="79"/>
  <c r="I859" i="79"/>
  <c r="I855" i="79"/>
  <c r="I846" i="79"/>
  <c r="I842" i="79"/>
  <c r="I832" i="79"/>
  <c r="I822" i="79"/>
  <c r="I812" i="79"/>
  <c r="I806" i="79"/>
  <c r="I802" i="79"/>
  <c r="I797" i="79"/>
  <c r="I793" i="79"/>
  <c r="I789" i="79"/>
  <c r="I785" i="79"/>
  <c r="I776" i="79"/>
  <c r="I1132" i="79"/>
  <c r="I1116" i="79"/>
  <c r="I1072" i="79"/>
  <c r="I1043" i="79"/>
  <c r="I1003" i="79"/>
  <c r="I935" i="79"/>
  <c r="I922" i="79"/>
  <c r="I909" i="79"/>
  <c r="I902" i="79"/>
  <c r="I877" i="79"/>
  <c r="I871" i="79"/>
  <c r="I863" i="79"/>
  <c r="I858" i="79"/>
  <c r="I851" i="79"/>
  <c r="I845" i="79"/>
  <c r="I838" i="79"/>
  <c r="I831" i="79"/>
  <c r="I821" i="79"/>
  <c r="I810" i="79"/>
  <c r="I805" i="79"/>
  <c r="I1158" i="79"/>
  <c r="I1154" i="79"/>
  <c r="I1150" i="79"/>
  <c r="I1146" i="79"/>
  <c r="I1139" i="79"/>
  <c r="I1135" i="79"/>
  <c r="I801" i="79"/>
  <c r="I796" i="79"/>
  <c r="I792" i="79"/>
  <c r="I788" i="79"/>
  <c r="I784" i="79"/>
  <c r="I774" i="79"/>
  <c r="I729" i="79"/>
  <c r="I676" i="79"/>
  <c r="I667" i="79"/>
  <c r="I659" i="79"/>
  <c r="I600" i="79"/>
  <c r="I596" i="79"/>
  <c r="I566" i="79"/>
  <c r="I555" i="79"/>
  <c r="I551" i="79"/>
  <c r="I547" i="79"/>
  <c r="I515" i="79"/>
  <c r="I511" i="79"/>
  <c r="I507" i="79"/>
  <c r="I503" i="79"/>
  <c r="I499" i="79"/>
  <c r="I495" i="79"/>
  <c r="I491" i="79"/>
  <c r="I487" i="79"/>
  <c r="I480" i="79"/>
  <c r="I476" i="79"/>
  <c r="I472" i="79"/>
  <c r="I464" i="79"/>
  <c r="I1126" i="79"/>
  <c r="I1110" i="79"/>
  <c r="I1066" i="79"/>
  <c r="I1036" i="79"/>
  <c r="I1159" i="79"/>
  <c r="I1155" i="79"/>
  <c r="I1151" i="79"/>
  <c r="I1147" i="79"/>
  <c r="I1140" i="79"/>
  <c r="I1136" i="79"/>
  <c r="I1133" i="79"/>
  <c r="I1125" i="79"/>
  <c r="I1117" i="79"/>
  <c r="I1109" i="79"/>
  <c r="I1074" i="79"/>
  <c r="I1062" i="79"/>
  <c r="I1050" i="79"/>
  <c r="I1035" i="79"/>
  <c r="I980" i="79"/>
  <c r="I970" i="79"/>
  <c r="I1005" i="79"/>
  <c r="I968" i="79"/>
  <c r="I964" i="79"/>
  <c r="I960" i="79"/>
  <c r="I948" i="79"/>
  <c r="I942" i="79"/>
  <c r="I391" i="79"/>
  <c r="I373" i="79"/>
  <c r="I283" i="79"/>
  <c r="I241" i="79"/>
  <c r="I146" i="79"/>
  <c r="I67" i="79"/>
  <c r="I41" i="79"/>
  <c r="I14" i="79"/>
  <c r="I394" i="79"/>
  <c r="I375" i="79"/>
  <c r="I285" i="79"/>
  <c r="I243" i="79"/>
  <c r="I148" i="79"/>
  <c r="I69" i="79"/>
  <c r="I222" i="79"/>
  <c r="I154" i="79"/>
  <c r="I135" i="79"/>
  <c r="I109" i="79"/>
  <c r="I101" i="79"/>
  <c r="I96" i="79"/>
  <c r="I43" i="79"/>
  <c r="I16" i="79"/>
  <c r="I678" i="79"/>
  <c r="I662" i="79"/>
  <c r="I597" i="79"/>
  <c r="I562" i="79"/>
  <c r="I548" i="79"/>
  <c r="I512" i="79"/>
  <c r="I504" i="79"/>
  <c r="I496" i="79"/>
  <c r="I488" i="79"/>
  <c r="I477" i="79"/>
  <c r="I465" i="79"/>
  <c r="BQ6" i="4"/>
  <c r="BR6" i="4" s="1"/>
  <c r="D177" i="78"/>
  <c r="D253" i="78"/>
  <c r="D178" i="78"/>
  <c r="D251" i="78"/>
  <c r="BJ13" i="4"/>
  <c r="D203" i="78" s="1"/>
  <c r="D246" i="78"/>
  <c r="BJ14" i="4"/>
  <c r="BJ12" i="4"/>
  <c r="D53" i="78"/>
  <c r="D52" i="78"/>
  <c r="D48" i="78"/>
  <c r="D44" i="78"/>
  <c r="D40" i="78"/>
  <c r="D49" i="78"/>
  <c r="D45" i="78"/>
  <c r="D41" i="78"/>
  <c r="D240" i="78"/>
  <c r="D176" i="78"/>
  <c r="D165" i="78"/>
  <c r="D123" i="78"/>
  <c r="D84" i="78"/>
  <c r="D256" i="78"/>
  <c r="D252" i="78"/>
  <c r="D249" i="78"/>
  <c r="D245" i="78"/>
  <c r="D175" i="78"/>
  <c r="D87" i="78"/>
  <c r="D36" i="78"/>
  <c r="D75" i="78"/>
  <c r="D50" i="78"/>
  <c r="D46" i="78"/>
  <c r="D42" i="78"/>
  <c r="D38" i="78"/>
  <c r="D213" i="78"/>
  <c r="D55" i="78"/>
  <c r="D254" i="78"/>
  <c r="D250" i="78"/>
  <c r="D247" i="78"/>
  <c r="D243" i="78"/>
  <c r="D124" i="78"/>
  <c r="D85" i="78"/>
  <c r="D54" i="78"/>
  <c r="D34" i="78"/>
  <c r="F259" i="79"/>
  <c r="F168" i="79"/>
  <c r="F1032" i="79"/>
  <c r="F703" i="79"/>
  <c r="F753" i="79"/>
  <c r="F1175" i="79"/>
  <c r="D242" i="78"/>
  <c r="D255" i="78"/>
  <c r="D224" i="78"/>
  <c r="D37" i="78"/>
  <c r="D248" i="78"/>
  <c r="D244" i="78"/>
  <c r="D214" i="78"/>
  <c r="D241" i="78"/>
  <c r="BJ15" i="4"/>
  <c r="D210" i="78" s="1"/>
  <c r="D82" i="78"/>
  <c r="I1122" i="79"/>
  <c r="I1088" i="79"/>
  <c r="I1056" i="79"/>
  <c r="I878" i="79"/>
  <c r="I458" i="79"/>
  <c r="I395" i="79"/>
  <c r="I384" i="79"/>
  <c r="I376" i="79"/>
  <c r="I286" i="79"/>
  <c r="I252" i="79"/>
  <c r="I244" i="79"/>
  <c r="I236" i="79"/>
  <c r="F11" i="58" s="1"/>
  <c r="I149" i="79"/>
  <c r="I136" i="79"/>
  <c r="I123" i="79"/>
  <c r="I110" i="79"/>
  <c r="I102" i="79"/>
  <c r="I98" i="79"/>
  <c r="I75" i="79"/>
  <c r="I66" i="79"/>
  <c r="I49" i="79"/>
  <c r="I40" i="79"/>
  <c r="I21" i="79"/>
  <c r="I13" i="79"/>
  <c r="I398" i="79"/>
  <c r="I386" i="79"/>
  <c r="I378" i="79"/>
  <c r="I311" i="79"/>
  <c r="I1120" i="79"/>
  <c r="I1079" i="79"/>
  <c r="I1054" i="79"/>
  <c r="I989" i="79"/>
  <c r="I977" i="79"/>
  <c r="I969" i="79"/>
  <c r="I965" i="79"/>
  <c r="I961" i="79"/>
  <c r="I951" i="79"/>
  <c r="I943" i="79"/>
  <c r="D51" i="78"/>
  <c r="D47" i="78"/>
  <c r="D43" i="78"/>
  <c r="D39" i="78"/>
  <c r="I1002" i="79"/>
  <c r="I936" i="79"/>
  <c r="I928" i="79"/>
  <c r="I915" i="79"/>
  <c r="I396" i="79"/>
  <c r="I377" i="79"/>
  <c r="I288" i="79"/>
  <c r="I245" i="79"/>
  <c r="I151" i="79"/>
  <c r="I71" i="79"/>
  <c r="I45" i="79"/>
  <c r="BJ9" i="4"/>
  <c r="I18" i="79" s="1"/>
  <c r="I767" i="79"/>
  <c r="I760" i="79"/>
  <c r="I755" i="79"/>
  <c r="I738" i="79"/>
  <c r="I732" i="79"/>
  <c r="I675" i="79"/>
  <c r="I657" i="79"/>
  <c r="I595" i="79"/>
  <c r="I591" i="79"/>
  <c r="I564" i="79"/>
  <c r="I550" i="79"/>
  <c r="I514" i="79"/>
  <c r="I506" i="79"/>
  <c r="I498" i="79"/>
  <c r="I490" i="79"/>
  <c r="I479" i="79"/>
  <c r="I471" i="79"/>
  <c r="I293" i="79"/>
  <c r="I284" i="79"/>
  <c r="I250" i="79"/>
  <c r="I242" i="79"/>
  <c r="I228" i="79"/>
  <c r="I221" i="79"/>
  <c r="I152" i="79"/>
  <c r="I126" i="79"/>
  <c r="I72" i="79"/>
  <c r="I59" i="79"/>
  <c r="I46" i="79"/>
  <c r="I32" i="79"/>
  <c r="I19" i="79"/>
  <c r="I773" i="79"/>
  <c r="I766" i="79"/>
  <c r="I758" i="79"/>
  <c r="I744" i="79"/>
  <c r="I737" i="79"/>
  <c r="I594" i="79"/>
  <c r="I590" i="79"/>
  <c r="D86" i="78"/>
  <c r="D80" i="78"/>
  <c r="I869" i="79"/>
  <c r="I861" i="79"/>
  <c r="I857" i="79"/>
  <c r="I848" i="79"/>
  <c r="I844" i="79"/>
  <c r="I835" i="79"/>
  <c r="I830" i="79"/>
  <c r="I818" i="79"/>
  <c r="I809" i="79"/>
  <c r="I804" i="79"/>
  <c r="I800" i="79"/>
  <c r="I795" i="79"/>
  <c r="I791" i="79"/>
  <c r="I787" i="79"/>
  <c r="I780" i="79"/>
  <c r="I1124" i="79"/>
  <c r="I1108" i="79"/>
  <c r="I1061" i="79"/>
  <c r="I1012" i="79"/>
  <c r="I998" i="79"/>
  <c r="I931" i="79"/>
  <c r="I918" i="79"/>
  <c r="I905" i="79"/>
  <c r="I879" i="79"/>
  <c r="I874" i="79"/>
  <c r="I868" i="79"/>
  <c r="I860" i="79"/>
  <c r="I856" i="79"/>
  <c r="I847" i="79"/>
  <c r="I843" i="79"/>
  <c r="I834" i="79"/>
  <c r="I825" i="79"/>
  <c r="I816" i="79"/>
  <c r="I808" i="79"/>
  <c r="I1160" i="79"/>
  <c r="I1156" i="79"/>
  <c r="I1152" i="79"/>
  <c r="I1148" i="79"/>
  <c r="I1141" i="79"/>
  <c r="I1137" i="79"/>
  <c r="I731" i="79"/>
  <c r="I674" i="79"/>
  <c r="I602" i="79"/>
  <c r="I568" i="79"/>
  <c r="I553" i="79"/>
  <c r="I545" i="79"/>
  <c r="I509" i="79"/>
  <c r="I501" i="79"/>
  <c r="I493" i="79"/>
  <c r="I482" i="79"/>
  <c r="I474" i="79"/>
  <c r="I466" i="79"/>
  <c r="I1129" i="79"/>
  <c r="I1121" i="79"/>
  <c r="I1113" i="79"/>
  <c r="I1084" i="79"/>
  <c r="I1069" i="79"/>
  <c r="I1055" i="79"/>
  <c r="I1039" i="79"/>
  <c r="I984" i="79"/>
  <c r="I976" i="79"/>
  <c r="I460" i="79"/>
  <c r="I966" i="79"/>
  <c r="I962" i="79"/>
  <c r="I958" i="79"/>
  <c r="I945" i="79"/>
  <c r="I455" i="79"/>
  <c r="I381" i="79"/>
  <c r="I292" i="79"/>
  <c r="I249" i="79"/>
  <c r="I226" i="79"/>
  <c r="I116" i="79"/>
  <c r="I53" i="79"/>
  <c r="I22" i="79"/>
  <c r="I457" i="79"/>
  <c r="I383" i="79"/>
  <c r="I251" i="79"/>
  <c r="I229" i="79"/>
  <c r="I122" i="79"/>
  <c r="I55" i="79"/>
  <c r="I28" i="79"/>
  <c r="I730" i="79"/>
  <c r="I673" i="79"/>
  <c r="I601" i="79"/>
  <c r="I567" i="79"/>
  <c r="I552" i="79"/>
  <c r="I533" i="79"/>
  <c r="I508" i="79"/>
  <c r="I500" i="79"/>
  <c r="I492" i="79"/>
  <c r="I481" i="79"/>
  <c r="I473" i="79"/>
  <c r="BJ11" i="4"/>
  <c r="I461" i="79" s="1"/>
  <c r="BF11" i="4"/>
  <c r="E461" i="79" s="1"/>
  <c r="E465" i="79"/>
  <c r="E473" i="79"/>
  <c r="E477" i="79"/>
  <c r="E481" i="79"/>
  <c r="E488" i="79"/>
  <c r="E492" i="79"/>
  <c r="E496" i="79"/>
  <c r="E500" i="79"/>
  <c r="E504" i="79"/>
  <c r="E508" i="79"/>
  <c r="E512" i="79"/>
  <c r="E533" i="79"/>
  <c r="E548" i="79"/>
  <c r="E552" i="79"/>
  <c r="E562" i="79"/>
  <c r="E567" i="79"/>
  <c r="E597" i="79"/>
  <c r="E601" i="79"/>
  <c r="E662" i="79"/>
  <c r="E673" i="79"/>
  <c r="E678" i="79"/>
  <c r="E730" i="79"/>
  <c r="E16" i="79"/>
  <c r="E28" i="79"/>
  <c r="E43" i="79"/>
  <c r="E55" i="79"/>
  <c r="E69" i="79"/>
  <c r="E122" i="79"/>
  <c r="E148" i="79"/>
  <c r="E229" i="79"/>
  <c r="E243" i="79"/>
  <c r="E251" i="79"/>
  <c r="E285" i="79"/>
  <c r="E375" i="79"/>
  <c r="E383" i="79"/>
  <c r="E394" i="79"/>
  <c r="E457" i="79"/>
  <c r="E94" i="79"/>
  <c r="E96" i="79"/>
  <c r="E99" i="79"/>
  <c r="E101" i="79"/>
  <c r="E107" i="79"/>
  <c r="E109" i="79"/>
  <c r="E112" i="79"/>
  <c r="E135" i="79"/>
  <c r="E138" i="79"/>
  <c r="E154" i="79"/>
  <c r="E220" i="79"/>
  <c r="E222" i="79"/>
  <c r="E14" i="79"/>
  <c r="E22" i="79"/>
  <c r="E41" i="79"/>
  <c r="E53" i="79"/>
  <c r="E67" i="79"/>
  <c r="E116" i="79"/>
  <c r="E146" i="79"/>
  <c r="E226" i="79"/>
  <c r="E241" i="79"/>
  <c r="E249" i="79"/>
  <c r="E283" i="79"/>
  <c r="E292" i="79"/>
  <c r="E373" i="79"/>
  <c r="E381" i="79"/>
  <c r="E391" i="79"/>
  <c r="E455" i="79"/>
  <c r="E942" i="79"/>
  <c r="E945" i="79"/>
  <c r="E948" i="79"/>
  <c r="E958" i="79"/>
  <c r="E960" i="79"/>
  <c r="E962" i="79"/>
  <c r="E964" i="79"/>
  <c r="E966" i="79"/>
  <c r="E968" i="79"/>
  <c r="E460" i="79"/>
  <c r="E1133" i="79"/>
  <c r="E1005" i="79"/>
  <c r="E462" i="79"/>
  <c r="E466" i="79"/>
  <c r="E970" i="79"/>
  <c r="E976" i="79"/>
  <c r="E980" i="79"/>
  <c r="E984" i="79"/>
  <c r="E1035" i="79"/>
  <c r="E1039" i="79"/>
  <c r="E1050" i="79"/>
  <c r="E1055" i="79"/>
  <c r="E1062" i="79"/>
  <c r="E1069" i="79"/>
  <c r="E1074" i="79"/>
  <c r="E1084" i="79"/>
  <c r="E1109" i="79"/>
  <c r="E1113" i="79"/>
  <c r="E1117" i="79"/>
  <c r="E1121" i="79"/>
  <c r="E1125" i="79"/>
  <c r="E1129" i="79"/>
  <c r="E1134" i="79"/>
  <c r="E1136" i="79"/>
  <c r="E1138" i="79"/>
  <c r="E1140" i="79"/>
  <c r="E1142" i="79"/>
  <c r="E1147" i="79"/>
  <c r="E1149" i="79"/>
  <c r="E1151" i="79"/>
  <c r="E1153" i="79"/>
  <c r="E1155" i="79"/>
  <c r="E1157" i="79"/>
  <c r="E1159" i="79"/>
  <c r="E1161" i="79"/>
  <c r="E1036" i="79"/>
  <c r="E1051" i="79"/>
  <c r="E1066" i="79"/>
  <c r="E1075" i="79"/>
  <c r="E1110" i="79"/>
  <c r="E1118" i="79"/>
  <c r="E1126" i="79"/>
  <c r="E464" i="79"/>
  <c r="E472" i="79"/>
  <c r="E476" i="79"/>
  <c r="E480" i="79"/>
  <c r="E487" i="79"/>
  <c r="E491" i="79"/>
  <c r="E495" i="79"/>
  <c r="E499" i="79"/>
  <c r="E503" i="79"/>
  <c r="E507" i="79"/>
  <c r="E511" i="79"/>
  <c r="E515" i="79"/>
  <c r="E547" i="79"/>
  <c r="E551" i="79"/>
  <c r="E555" i="79"/>
  <c r="E566" i="79"/>
  <c r="E596" i="79"/>
  <c r="E600" i="79"/>
  <c r="E659" i="79"/>
  <c r="E667" i="79"/>
  <c r="E676" i="79"/>
  <c r="E729" i="79"/>
  <c r="E774" i="79"/>
  <c r="E777" i="79"/>
  <c r="E784" i="79"/>
  <c r="E786" i="79"/>
  <c r="E788" i="79"/>
  <c r="E790" i="79"/>
  <c r="E792" i="79"/>
  <c r="E794" i="79"/>
  <c r="E796" i="79"/>
  <c r="E799" i="79"/>
  <c r="E801" i="79"/>
  <c r="E803" i="79"/>
  <c r="E474" i="79"/>
  <c r="E478" i="79"/>
  <c r="E482" i="79"/>
  <c r="E489" i="79"/>
  <c r="E493" i="79"/>
  <c r="E497" i="79"/>
  <c r="E501" i="79"/>
  <c r="E505" i="79"/>
  <c r="E509" i="79"/>
  <c r="E513" i="79"/>
  <c r="E545" i="79"/>
  <c r="E549" i="79"/>
  <c r="E553" i="79"/>
  <c r="E563" i="79"/>
  <c r="E568" i="79"/>
  <c r="E598" i="79"/>
  <c r="E602" i="79"/>
  <c r="E663" i="79"/>
  <c r="E674" i="79"/>
  <c r="E679" i="79"/>
  <c r="E731" i="79"/>
  <c r="E1135" i="79"/>
  <c r="E1137" i="79"/>
  <c r="E1139" i="79"/>
  <c r="E1141" i="79"/>
  <c r="E1146" i="79"/>
  <c r="E1148" i="79"/>
  <c r="E1150" i="79"/>
  <c r="E1152" i="79"/>
  <c r="E1154" i="79"/>
  <c r="E1156" i="79"/>
  <c r="E1158" i="79"/>
  <c r="E1160" i="79"/>
  <c r="E805" i="79"/>
  <c r="E808" i="79"/>
  <c r="E810" i="79"/>
  <c r="E816" i="79"/>
  <c r="E821" i="79"/>
  <c r="E825" i="79"/>
  <c r="E831" i="79"/>
  <c r="E834" i="79"/>
  <c r="E838" i="79"/>
  <c r="E843" i="79"/>
  <c r="E845" i="79"/>
  <c r="E847" i="79"/>
  <c r="E851" i="79"/>
  <c r="E856" i="79"/>
  <c r="E858" i="79"/>
  <c r="E860" i="79"/>
  <c r="E863" i="79"/>
  <c r="E868" i="79"/>
  <c r="E871" i="79"/>
  <c r="E874" i="79"/>
  <c r="E877" i="79"/>
  <c r="E879" i="79"/>
  <c r="E902" i="79"/>
  <c r="E905" i="79"/>
  <c r="E909" i="79"/>
  <c r="E918" i="79"/>
  <c r="E922" i="79"/>
  <c r="E931" i="79"/>
  <c r="E935" i="79"/>
  <c r="E998" i="79"/>
  <c r="E1003" i="79"/>
  <c r="E1012" i="79"/>
  <c r="E1043" i="79"/>
  <c r="E1061" i="79"/>
  <c r="E1072" i="79"/>
  <c r="E1108" i="79"/>
  <c r="E1116" i="79"/>
  <c r="E1124" i="79"/>
  <c r="E1132" i="79"/>
  <c r="E776" i="79"/>
  <c r="E780" i="79"/>
  <c r="E785" i="79"/>
  <c r="E787" i="79"/>
  <c r="E789" i="79"/>
  <c r="E791" i="79"/>
  <c r="E793" i="79"/>
  <c r="E795" i="79"/>
  <c r="E797" i="79"/>
  <c r="E800" i="79"/>
  <c r="E802" i="79"/>
  <c r="E804" i="79"/>
  <c r="E806" i="79"/>
  <c r="E809" i="79"/>
  <c r="E812" i="79"/>
  <c r="E818" i="79"/>
  <c r="E822" i="79"/>
  <c r="E830" i="79"/>
  <c r="E832" i="79"/>
  <c r="E835" i="79"/>
  <c r="E842" i="79"/>
  <c r="E844" i="79"/>
  <c r="E846" i="79"/>
  <c r="E848" i="79"/>
  <c r="E855" i="79"/>
  <c r="E857" i="79"/>
  <c r="E859" i="79"/>
  <c r="E861" i="79"/>
  <c r="E864" i="79"/>
  <c r="E869" i="79"/>
  <c r="E590" i="79"/>
  <c r="E592" i="79"/>
  <c r="E594" i="79"/>
  <c r="E734" i="79"/>
  <c r="E737" i="79"/>
  <c r="E742" i="79"/>
  <c r="E744" i="79"/>
  <c r="E756" i="79"/>
  <c r="E758" i="79"/>
  <c r="E761" i="79"/>
  <c r="E766" i="79"/>
  <c r="E771" i="79"/>
  <c r="E773" i="79"/>
  <c r="E12" i="79"/>
  <c r="E20" i="79"/>
  <c r="E34" i="79"/>
  <c r="E48" i="79"/>
  <c r="E61" i="79"/>
  <c r="E74" i="79"/>
  <c r="E133" i="79"/>
  <c r="E224" i="79"/>
  <c r="E239" i="79"/>
  <c r="E247" i="79"/>
  <c r="E281" i="79"/>
  <c r="E290" i="79"/>
  <c r="E318" i="79"/>
  <c r="BF10" i="4"/>
  <c r="E379" i="79" s="1"/>
  <c r="E387" i="79"/>
  <c r="E450" i="79"/>
  <c r="E873" i="79"/>
  <c r="E875" i="79"/>
  <c r="E15" i="79"/>
  <c r="E19" i="79"/>
  <c r="E23" i="79"/>
  <c r="E32" i="79"/>
  <c r="E42" i="79"/>
  <c r="E46" i="79"/>
  <c r="E54" i="79"/>
  <c r="E59" i="79"/>
  <c r="E68" i="79"/>
  <c r="E72" i="79"/>
  <c r="E121" i="79"/>
  <c r="E126" i="79"/>
  <c r="E147" i="79"/>
  <c r="E152" i="79"/>
  <c r="E155" i="79"/>
  <c r="E221" i="79"/>
  <c r="E223" i="79"/>
  <c r="E228" i="79"/>
  <c r="E238" i="79"/>
  <c r="E242" i="79"/>
  <c r="E246" i="79"/>
  <c r="E250" i="79"/>
  <c r="E280" i="79"/>
  <c r="E284" i="79"/>
  <c r="E289" i="79"/>
  <c r="E293" i="79"/>
  <c r="E463" i="79"/>
  <c r="E471" i="79"/>
  <c r="E475" i="79"/>
  <c r="E479" i="79"/>
  <c r="E483" i="79"/>
  <c r="E490" i="79"/>
  <c r="E494" i="79"/>
  <c r="E498" i="79"/>
  <c r="E502" i="79"/>
  <c r="E506" i="79"/>
  <c r="E510" i="79"/>
  <c r="E514" i="79"/>
  <c r="E546" i="79"/>
  <c r="E550" i="79"/>
  <c r="E554" i="79"/>
  <c r="E564" i="79"/>
  <c r="E569" i="79"/>
  <c r="E591" i="79"/>
  <c r="E593" i="79"/>
  <c r="E595" i="79"/>
  <c r="E599" i="79"/>
  <c r="E657" i="79"/>
  <c r="E666" i="79"/>
  <c r="E675" i="79"/>
  <c r="E682" i="79"/>
  <c r="E732" i="79"/>
  <c r="E735" i="79"/>
  <c r="E738" i="79"/>
  <c r="E743" i="79"/>
  <c r="E755" i="79"/>
  <c r="E757" i="79"/>
  <c r="E760" i="79"/>
  <c r="E764" i="79"/>
  <c r="E767" i="79"/>
  <c r="E772" i="79"/>
  <c r="BF9" i="4"/>
  <c r="E18" i="79" s="1"/>
  <c r="E30" i="79"/>
  <c r="E45" i="79"/>
  <c r="E58" i="79"/>
  <c r="E71" i="79"/>
  <c r="E125" i="79"/>
  <c r="E151" i="79"/>
  <c r="E237" i="79"/>
  <c r="E245" i="79"/>
  <c r="E279" i="79"/>
  <c r="E288" i="79"/>
  <c r="E310" i="79"/>
  <c r="E377" i="79"/>
  <c r="E385" i="79"/>
  <c r="E396" i="79"/>
  <c r="E459" i="79"/>
  <c r="E878" i="79"/>
  <c r="E893" i="79"/>
  <c r="E906" i="79"/>
  <c r="E915" i="79"/>
  <c r="E919" i="79"/>
  <c r="E928" i="79"/>
  <c r="E932" i="79"/>
  <c r="E936" i="79"/>
  <c r="E994" i="79"/>
  <c r="E1002" i="79"/>
  <c r="E1004" i="79"/>
  <c r="E938" i="79"/>
  <c r="E943" i="79"/>
  <c r="E947" i="79"/>
  <c r="E951" i="79"/>
  <c r="E959" i="79"/>
  <c r="E961" i="79"/>
  <c r="E963" i="79"/>
  <c r="E965" i="79"/>
  <c r="E967" i="79"/>
  <c r="E969" i="79"/>
  <c r="E975" i="79"/>
  <c r="E977" i="79"/>
  <c r="E983" i="79"/>
  <c r="E989" i="79"/>
  <c r="E937" i="79"/>
  <c r="BF13" i="4"/>
  <c r="E311" i="79"/>
  <c r="E374" i="79"/>
  <c r="E378" i="79"/>
  <c r="E382" i="79"/>
  <c r="E386" i="79"/>
  <c r="E393" i="79"/>
  <c r="E398" i="79"/>
  <c r="E456" i="79"/>
  <c r="E13" i="79"/>
  <c r="E17" i="79"/>
  <c r="E21" i="79"/>
  <c r="E29" i="79"/>
  <c r="E40" i="79"/>
  <c r="E44" i="79"/>
  <c r="E49" i="79"/>
  <c r="E57" i="79"/>
  <c r="E66" i="79"/>
  <c r="E70" i="79"/>
  <c r="E75" i="79"/>
  <c r="E95" i="79"/>
  <c r="E98" i="79"/>
  <c r="E100" i="79"/>
  <c r="E102" i="79"/>
  <c r="E108" i="79"/>
  <c r="E110" i="79"/>
  <c r="E113" i="79"/>
  <c r="E123" i="79"/>
  <c r="E134" i="79"/>
  <c r="E136" i="79"/>
  <c r="E139" i="79"/>
  <c r="E149" i="79"/>
  <c r="E225" i="79"/>
  <c r="E236" i="79"/>
  <c r="E240" i="79"/>
  <c r="E244" i="79"/>
  <c r="E248" i="79"/>
  <c r="E252" i="79"/>
  <c r="E282" i="79"/>
  <c r="E286" i="79"/>
  <c r="E291" i="79"/>
  <c r="E372" i="79"/>
  <c r="E376" i="79"/>
  <c r="E380" i="79"/>
  <c r="E384" i="79"/>
  <c r="E390" i="79"/>
  <c r="E395" i="79"/>
  <c r="E454" i="79"/>
  <c r="E458" i="79"/>
  <c r="E1040" i="79"/>
  <c r="E1056" i="79"/>
  <c r="E1070" i="79"/>
  <c r="E1088" i="79"/>
  <c r="E1114" i="79"/>
  <c r="E1122" i="79"/>
  <c r="E1130" i="79"/>
  <c r="E990" i="79"/>
  <c r="E1008" i="79"/>
  <c r="E1037" i="79"/>
  <c r="E1042" i="79"/>
  <c r="E1052" i="79"/>
  <c r="E1060" i="79"/>
  <c r="E1067" i="79"/>
  <c r="E1071" i="79"/>
  <c r="E1076" i="79"/>
  <c r="E1092" i="79"/>
  <c r="E1111" i="79"/>
  <c r="E1115" i="79"/>
  <c r="E1119" i="79"/>
  <c r="E1123" i="79"/>
  <c r="E1127" i="79"/>
  <c r="E1131" i="79"/>
  <c r="E1038" i="79"/>
  <c r="E1054" i="79"/>
  <c r="E1068" i="79"/>
  <c r="E1079" i="79"/>
  <c r="E1112" i="79"/>
  <c r="E1120" i="79"/>
  <c r="E1128" i="79"/>
  <c r="BF12" i="4"/>
  <c r="BF15" i="4"/>
  <c r="BF14" i="4"/>
  <c r="C224" i="78"/>
  <c r="C75" i="78"/>
  <c r="C37" i="78"/>
  <c r="C242" i="78"/>
  <c r="C253" i="78"/>
  <c r="C248" i="78"/>
  <c r="C244" i="78"/>
  <c r="C214" i="78"/>
  <c r="C241" i="78"/>
  <c r="BQ15" i="4"/>
  <c r="BH15" i="4"/>
  <c r="C210" i="78" s="1"/>
  <c r="BQ12" i="4"/>
  <c r="BH12" i="4"/>
  <c r="K1128" i="79"/>
  <c r="K1112" i="79"/>
  <c r="K1068" i="79"/>
  <c r="K1038" i="79"/>
  <c r="C50" i="78"/>
  <c r="C46" i="78"/>
  <c r="C42" i="78"/>
  <c r="C38" i="78"/>
  <c r="K1127" i="79"/>
  <c r="K1119" i="79"/>
  <c r="K1111" i="79"/>
  <c r="K1076" i="79"/>
  <c r="K1067" i="79"/>
  <c r="K1052" i="79"/>
  <c r="K1037" i="79"/>
  <c r="K990" i="79"/>
  <c r="K989" i="79"/>
  <c r="K977" i="79"/>
  <c r="K969" i="79"/>
  <c r="K965" i="79"/>
  <c r="K961" i="79"/>
  <c r="K951" i="79"/>
  <c r="K943" i="79"/>
  <c r="C49" i="78"/>
  <c r="C45" i="78"/>
  <c r="C41" i="78"/>
  <c r="K1004" i="79"/>
  <c r="K994" i="79"/>
  <c r="BG11" i="4"/>
  <c r="D461" i="79" s="1"/>
  <c r="D465" i="79"/>
  <c r="D473" i="79"/>
  <c r="D477" i="79"/>
  <c r="D481" i="79"/>
  <c r="D488" i="79"/>
  <c r="D492" i="79"/>
  <c r="D496" i="79"/>
  <c r="D500" i="79"/>
  <c r="D504" i="79"/>
  <c r="D508" i="79"/>
  <c r="D512" i="79"/>
  <c r="D533" i="79"/>
  <c r="D16" i="79"/>
  <c r="D28" i="79"/>
  <c r="D548" i="79"/>
  <c r="D552" i="79"/>
  <c r="D562" i="79"/>
  <c r="D567" i="79"/>
  <c r="D597" i="79"/>
  <c r="D601" i="79"/>
  <c r="D662" i="79"/>
  <c r="D673" i="79"/>
  <c r="D678" i="79"/>
  <c r="D730" i="79"/>
  <c r="D43" i="79"/>
  <c r="D55" i="79"/>
  <c r="D69" i="79"/>
  <c r="D122" i="79"/>
  <c r="D148" i="79"/>
  <c r="D229" i="79"/>
  <c r="D243" i="79"/>
  <c r="D251" i="79"/>
  <c r="D285" i="79"/>
  <c r="D375" i="79"/>
  <c r="D383" i="79"/>
  <c r="D394" i="79"/>
  <c r="D457" i="79"/>
  <c r="D94" i="79"/>
  <c r="D96" i="79"/>
  <c r="D99" i="79"/>
  <c r="D101" i="79"/>
  <c r="D107" i="79"/>
  <c r="D109" i="79"/>
  <c r="D112" i="79"/>
  <c r="D135" i="79"/>
  <c r="D138" i="79"/>
  <c r="D154" i="79"/>
  <c r="D220" i="79"/>
  <c r="D222" i="79"/>
  <c r="D14" i="79"/>
  <c r="D22" i="79"/>
  <c r="D41" i="79"/>
  <c r="D53" i="79"/>
  <c r="D67" i="79"/>
  <c r="D116" i="79"/>
  <c r="D146" i="79"/>
  <c r="D226" i="79"/>
  <c r="D241" i="79"/>
  <c r="D249" i="79"/>
  <c r="D283" i="79"/>
  <c r="D292" i="79"/>
  <c r="D373" i="79"/>
  <c r="D381" i="79"/>
  <c r="D391" i="79"/>
  <c r="D455" i="79"/>
  <c r="D460" i="79"/>
  <c r="D942" i="79"/>
  <c r="D945" i="79"/>
  <c r="D948" i="79"/>
  <c r="D958" i="79"/>
  <c r="D960" i="79"/>
  <c r="D962" i="79"/>
  <c r="D964" i="79"/>
  <c r="D966" i="79"/>
  <c r="D968" i="79"/>
  <c r="D970" i="79"/>
  <c r="D976" i="79"/>
  <c r="D980" i="79"/>
  <c r="D984" i="79"/>
  <c r="D1035" i="79"/>
  <c r="D1039" i="79"/>
  <c r="D1050" i="79"/>
  <c r="D1055" i="79"/>
  <c r="D1062" i="79"/>
  <c r="D1069" i="79"/>
  <c r="D1074" i="79"/>
  <c r="D1084" i="79"/>
  <c r="D1109" i="79"/>
  <c r="D1113" i="79"/>
  <c r="D1117" i="79"/>
  <c r="D1121" i="79"/>
  <c r="D1125" i="79"/>
  <c r="D1129" i="79"/>
  <c r="D1133" i="79"/>
  <c r="D1005" i="79"/>
  <c r="D1134" i="79"/>
  <c r="D1136" i="79"/>
  <c r="D1138" i="79"/>
  <c r="D1140" i="79"/>
  <c r="D1142" i="79"/>
  <c r="D1147" i="79"/>
  <c r="D1149" i="79"/>
  <c r="D1151" i="79"/>
  <c r="D1153" i="79"/>
  <c r="D1155" i="79"/>
  <c r="D1157" i="79"/>
  <c r="D1159" i="79"/>
  <c r="D1161" i="79"/>
  <c r="D1036" i="79"/>
  <c r="D1051" i="79"/>
  <c r="D1066" i="79"/>
  <c r="D1075" i="79"/>
  <c r="D1110" i="79"/>
  <c r="D1118" i="79"/>
  <c r="D1126" i="79"/>
  <c r="D462" i="79"/>
  <c r="D464" i="79"/>
  <c r="D466" i="79"/>
  <c r="D472" i="79"/>
  <c r="D474" i="79"/>
  <c r="D476" i="79"/>
  <c r="D478" i="79"/>
  <c r="D480" i="79"/>
  <c r="D482" i="79"/>
  <c r="D487" i="79"/>
  <c r="D489" i="79"/>
  <c r="D491" i="79"/>
  <c r="D493" i="79"/>
  <c r="D495" i="79"/>
  <c r="D497" i="79"/>
  <c r="D499" i="79"/>
  <c r="D501" i="79"/>
  <c r="D503" i="79"/>
  <c r="D505" i="79"/>
  <c r="D507" i="79"/>
  <c r="D509" i="79"/>
  <c r="D511" i="79"/>
  <c r="D513" i="79"/>
  <c r="D515" i="79"/>
  <c r="D545" i="79"/>
  <c r="D547" i="79"/>
  <c r="D549" i="79"/>
  <c r="D551" i="79"/>
  <c r="D553" i="79"/>
  <c r="D555" i="79"/>
  <c r="D563" i="79"/>
  <c r="D566" i="79"/>
  <c r="D568" i="79"/>
  <c r="D596" i="79"/>
  <c r="D598" i="79"/>
  <c r="D600" i="79"/>
  <c r="D602" i="79"/>
  <c r="D659" i="79"/>
  <c r="D663" i="79"/>
  <c r="D667" i="79"/>
  <c r="D674" i="79"/>
  <c r="D676" i="79"/>
  <c r="D679" i="79"/>
  <c r="D729" i="79"/>
  <c r="D731" i="79"/>
  <c r="D774" i="79"/>
  <c r="D777" i="79"/>
  <c r="D784" i="79"/>
  <c r="D786" i="79"/>
  <c r="D788" i="79"/>
  <c r="D790" i="79"/>
  <c r="D792" i="79"/>
  <c r="D794" i="79"/>
  <c r="D796" i="79"/>
  <c r="D799" i="79"/>
  <c r="D801" i="79"/>
  <c r="D803" i="79"/>
  <c r="D805" i="79"/>
  <c r="D808" i="79"/>
  <c r="D810" i="79"/>
  <c r="D816" i="79"/>
  <c r="D821" i="79"/>
  <c r="D825" i="79"/>
  <c r="D831" i="79"/>
  <c r="D834" i="79"/>
  <c r="D838" i="79"/>
  <c r="D843" i="79"/>
  <c r="D845" i="79"/>
  <c r="D847" i="79"/>
  <c r="D851" i="79"/>
  <c r="D856" i="79"/>
  <c r="D858" i="79"/>
  <c r="D860" i="79"/>
  <c r="D863" i="79"/>
  <c r="D868" i="79"/>
  <c r="D871" i="79"/>
  <c r="D874" i="79"/>
  <c r="D877" i="79"/>
  <c r="D879" i="79"/>
  <c r="D902" i="79"/>
  <c r="D905" i="79"/>
  <c r="D909" i="79"/>
  <c r="D918" i="79"/>
  <c r="D922" i="79"/>
  <c r="D931" i="79"/>
  <c r="D935" i="79"/>
  <c r="D998" i="79"/>
  <c r="D1003" i="79"/>
  <c r="D1012" i="79"/>
  <c r="D1043" i="79"/>
  <c r="D1061" i="79"/>
  <c r="D1072" i="79"/>
  <c r="D1108" i="79"/>
  <c r="D1116" i="79"/>
  <c r="D1124" i="79"/>
  <c r="D1132" i="79"/>
  <c r="D1135" i="79"/>
  <c r="D1137" i="79"/>
  <c r="D1139" i="79"/>
  <c r="D1141" i="79"/>
  <c r="D1146" i="79"/>
  <c r="D1148" i="79"/>
  <c r="D1150" i="79"/>
  <c r="D1152" i="79"/>
  <c r="D1154" i="79"/>
  <c r="D1156" i="79"/>
  <c r="D1158" i="79"/>
  <c r="D1160" i="79"/>
  <c r="D590" i="79"/>
  <c r="D592" i="79"/>
  <c r="D594" i="79"/>
  <c r="D734" i="79"/>
  <c r="D737" i="79"/>
  <c r="D742" i="79"/>
  <c r="D744" i="79"/>
  <c r="D756" i="79"/>
  <c r="D758" i="79"/>
  <c r="D761" i="79"/>
  <c r="D766" i="79"/>
  <c r="D771" i="79"/>
  <c r="D773" i="79"/>
  <c r="D12" i="79"/>
  <c r="D20" i="79"/>
  <c r="D34" i="79"/>
  <c r="D48" i="79"/>
  <c r="D61" i="79"/>
  <c r="D74" i="79"/>
  <c r="D133" i="79"/>
  <c r="D224" i="79"/>
  <c r="D239" i="79"/>
  <c r="D247" i="79"/>
  <c r="D281" i="79"/>
  <c r="D290" i="79"/>
  <c r="D318" i="79"/>
  <c r="BG10" i="4"/>
  <c r="D379" i="79" s="1"/>
  <c r="D387" i="79"/>
  <c r="D450" i="79"/>
  <c r="D875" i="79"/>
  <c r="D15" i="79"/>
  <c r="D19" i="79"/>
  <c r="D23" i="79"/>
  <c r="D32" i="79"/>
  <c r="D42" i="79"/>
  <c r="D46" i="79"/>
  <c r="D54" i="79"/>
  <c r="D59" i="79"/>
  <c r="D68" i="79"/>
  <c r="D72" i="79"/>
  <c r="D121" i="79"/>
  <c r="D126" i="79"/>
  <c r="D147" i="79"/>
  <c r="D152" i="79"/>
  <c r="D155" i="79"/>
  <c r="D221" i="79"/>
  <c r="D223" i="79"/>
  <c r="D228" i="79"/>
  <c r="D238" i="79"/>
  <c r="D242" i="79"/>
  <c r="D246" i="79"/>
  <c r="D250" i="79"/>
  <c r="D280" i="79"/>
  <c r="D284" i="79"/>
  <c r="D289" i="79"/>
  <c r="D293" i="79"/>
  <c r="D776" i="79"/>
  <c r="D780" i="79"/>
  <c r="D785" i="79"/>
  <c r="D787" i="79"/>
  <c r="D789" i="79"/>
  <c r="D791" i="79"/>
  <c r="D793" i="79"/>
  <c r="D795" i="79"/>
  <c r="D797" i="79"/>
  <c r="D800" i="79"/>
  <c r="D802" i="79"/>
  <c r="D804" i="79"/>
  <c r="D806" i="79"/>
  <c r="D809" i="79"/>
  <c r="D812" i="79"/>
  <c r="D818" i="79"/>
  <c r="D822" i="79"/>
  <c r="D830" i="79"/>
  <c r="D832" i="79"/>
  <c r="D835" i="79"/>
  <c r="D842" i="79"/>
  <c r="D844" i="79"/>
  <c r="D846" i="79"/>
  <c r="D848" i="79"/>
  <c r="D855" i="79"/>
  <c r="D857" i="79"/>
  <c r="D859" i="79"/>
  <c r="D861" i="79"/>
  <c r="D864" i="79"/>
  <c r="D869" i="79"/>
  <c r="D873" i="79"/>
  <c r="D311" i="79"/>
  <c r="D374" i="79"/>
  <c r="D378" i="79"/>
  <c r="D382" i="79"/>
  <c r="D386" i="79"/>
  <c r="D393" i="79"/>
  <c r="D398" i="79"/>
  <c r="D456" i="79"/>
  <c r="D13" i="79"/>
  <c r="D17" i="79"/>
  <c r="D21" i="79"/>
  <c r="D29" i="79"/>
  <c r="D40" i="79"/>
  <c r="D44" i="79"/>
  <c r="D49" i="79"/>
  <c r="D57" i="79"/>
  <c r="D66" i="79"/>
  <c r="D70" i="79"/>
  <c r="D75" i="79"/>
  <c r="D95" i="79"/>
  <c r="D98" i="79"/>
  <c r="D100" i="79"/>
  <c r="D102" i="79"/>
  <c r="D108" i="79"/>
  <c r="D110" i="79"/>
  <c r="D113" i="79"/>
  <c r="D123" i="79"/>
  <c r="D134" i="79"/>
  <c r="D136" i="79"/>
  <c r="D139" i="79"/>
  <c r="D149" i="79"/>
  <c r="D225" i="79"/>
  <c r="D236" i="79"/>
  <c r="D240" i="79"/>
  <c r="D244" i="79"/>
  <c r="D248" i="79"/>
  <c r="D252" i="79"/>
  <c r="D282" i="79"/>
  <c r="D286" i="79"/>
  <c r="D291" i="79"/>
  <c r="D372" i="79"/>
  <c r="D376" i="79"/>
  <c r="D380" i="79"/>
  <c r="D384" i="79"/>
  <c r="D390" i="79"/>
  <c r="D395" i="79"/>
  <c r="D454" i="79"/>
  <c r="D458" i="79"/>
  <c r="D878" i="79"/>
  <c r="D1040" i="79"/>
  <c r="D1056" i="79"/>
  <c r="D1070" i="79"/>
  <c r="D1088" i="79"/>
  <c r="D1114" i="79"/>
  <c r="D1122" i="79"/>
  <c r="D1130" i="79"/>
  <c r="D937" i="79"/>
  <c r="D990" i="79"/>
  <c r="D1008" i="79"/>
  <c r="D1037" i="79"/>
  <c r="D1042" i="79"/>
  <c r="D1052" i="79"/>
  <c r="D1060" i="79"/>
  <c r="D1067" i="79"/>
  <c r="D1071" i="79"/>
  <c r="D1076" i="79"/>
  <c r="D1092" i="79"/>
  <c r="D1111" i="79"/>
  <c r="D1115" i="79"/>
  <c r="D1119" i="79"/>
  <c r="D1123" i="79"/>
  <c r="D1127" i="79"/>
  <c r="D1131" i="79"/>
  <c r="BG12" i="4"/>
  <c r="BG15" i="4"/>
  <c r="BG14" i="4"/>
  <c r="BG13" i="4"/>
  <c r="D463" i="79"/>
  <c r="D471" i="79"/>
  <c r="D475" i="79"/>
  <c r="D479" i="79"/>
  <c r="D483" i="79"/>
  <c r="D490" i="79"/>
  <c r="D494" i="79"/>
  <c r="D498" i="79"/>
  <c r="D502" i="79"/>
  <c r="D506" i="79"/>
  <c r="D510" i="79"/>
  <c r="D514" i="79"/>
  <c r="D546" i="79"/>
  <c r="D550" i="79"/>
  <c r="D554" i="79"/>
  <c r="D564" i="79"/>
  <c r="D569" i="79"/>
  <c r="D591" i="79"/>
  <c r="D593" i="79"/>
  <c r="D595" i="79"/>
  <c r="D599" i="79"/>
  <c r="D657" i="79"/>
  <c r="D666" i="79"/>
  <c r="D675" i="79"/>
  <c r="D682" i="79"/>
  <c r="D732" i="79"/>
  <c r="D735" i="79"/>
  <c r="D738" i="79"/>
  <c r="D743" i="79"/>
  <c r="D755" i="79"/>
  <c r="D757" i="79"/>
  <c r="D760" i="79"/>
  <c r="D764" i="79"/>
  <c r="D767" i="79"/>
  <c r="D772" i="79"/>
  <c r="BG9" i="4"/>
  <c r="D18" i="79" s="1"/>
  <c r="D30" i="79"/>
  <c r="D45" i="79"/>
  <c r="D58" i="79"/>
  <c r="D71" i="79"/>
  <c r="D125" i="79"/>
  <c r="D151" i="79"/>
  <c r="D237" i="79"/>
  <c r="D245" i="79"/>
  <c r="D279" i="79"/>
  <c r="D288" i="79"/>
  <c r="D310" i="79"/>
  <c r="D377" i="79"/>
  <c r="D385" i="79"/>
  <c r="D396" i="79"/>
  <c r="D459" i="79"/>
  <c r="D893" i="79"/>
  <c r="D906" i="79"/>
  <c r="D915" i="79"/>
  <c r="D919" i="79"/>
  <c r="D928" i="79"/>
  <c r="D932" i="79"/>
  <c r="D936" i="79"/>
  <c r="D994" i="79"/>
  <c r="D1002" i="79"/>
  <c r="D1004" i="79"/>
  <c r="D938" i="79"/>
  <c r="D943" i="79"/>
  <c r="D947" i="79"/>
  <c r="D951" i="79"/>
  <c r="D959" i="79"/>
  <c r="D961" i="79"/>
  <c r="D963" i="79"/>
  <c r="D965" i="79"/>
  <c r="D967" i="79"/>
  <c r="D969" i="79"/>
  <c r="D975" i="79"/>
  <c r="D977" i="79"/>
  <c r="D983" i="79"/>
  <c r="D989" i="79"/>
  <c r="D1038" i="79"/>
  <c r="D1054" i="79"/>
  <c r="D1068" i="79"/>
  <c r="D1079" i="79"/>
  <c r="D1112" i="79"/>
  <c r="D1120" i="79"/>
  <c r="D1128" i="79"/>
  <c r="C178" i="78"/>
  <c r="C255" i="78"/>
  <c r="C177" i="78"/>
  <c r="C251" i="78"/>
  <c r="C246" i="78"/>
  <c r="BQ14" i="4"/>
  <c r="BH14" i="4"/>
  <c r="C237" i="78"/>
  <c r="C34" i="81" s="1"/>
  <c r="K1120" i="79"/>
  <c r="K1079" i="79"/>
  <c r="K1054" i="79"/>
  <c r="C52" i="78"/>
  <c r="C48" i="78"/>
  <c r="C44" i="78"/>
  <c r="C40" i="78"/>
  <c r="K1131" i="79"/>
  <c r="K1123" i="79"/>
  <c r="K1115" i="79"/>
  <c r="K1092" i="79"/>
  <c r="K1071" i="79"/>
  <c r="K1060" i="79"/>
  <c r="K1042" i="79"/>
  <c r="K1008" i="79"/>
  <c r="K937" i="79"/>
  <c r="K983" i="79"/>
  <c r="K975" i="79"/>
  <c r="K967" i="79"/>
  <c r="K963" i="79"/>
  <c r="K959" i="79"/>
  <c r="K947" i="79"/>
  <c r="K938" i="79"/>
  <c r="C51" i="78"/>
  <c r="C47" i="78"/>
  <c r="C43" i="78"/>
  <c r="C39" i="78"/>
  <c r="K1002" i="79"/>
  <c r="BI6" i="4"/>
  <c r="K932" i="79"/>
  <c r="K919" i="79"/>
  <c r="K906" i="79"/>
  <c r="K893" i="79"/>
  <c r="K396" i="79"/>
  <c r="K377" i="79"/>
  <c r="K288" i="79"/>
  <c r="K245" i="79"/>
  <c r="K151" i="79"/>
  <c r="K71" i="79"/>
  <c r="K45" i="79"/>
  <c r="BQ9" i="4"/>
  <c r="BR9" i="4" s="1"/>
  <c r="BS9" i="4" s="1"/>
  <c r="BT9" i="4" s="1"/>
  <c r="BH9" i="4"/>
  <c r="K18" i="79" s="1"/>
  <c r="K767" i="79"/>
  <c r="K760" i="79"/>
  <c r="K755" i="79"/>
  <c r="K738" i="79"/>
  <c r="K732" i="79"/>
  <c r="K675" i="79"/>
  <c r="K657" i="79"/>
  <c r="K595" i="79"/>
  <c r="K591" i="79"/>
  <c r="K564" i="79"/>
  <c r="K550" i="79"/>
  <c r="K514" i="79"/>
  <c r="K506" i="79"/>
  <c r="K498" i="79"/>
  <c r="K490" i="79"/>
  <c r="K479" i="79"/>
  <c r="K471" i="79"/>
  <c r="K458" i="79"/>
  <c r="K395" i="79"/>
  <c r="K384" i="79"/>
  <c r="K376" i="79"/>
  <c r="K286" i="79"/>
  <c r="K252" i="79"/>
  <c r="K244" i="79"/>
  <c r="K149" i="79"/>
  <c r="K136" i="79"/>
  <c r="K123" i="79"/>
  <c r="K110" i="79"/>
  <c r="K102" i="79"/>
  <c r="K98" i="79"/>
  <c r="K75" i="79"/>
  <c r="K66" i="79"/>
  <c r="K49" i="79"/>
  <c r="K40" i="79"/>
  <c r="K21" i="79"/>
  <c r="K13" i="79"/>
  <c r="K398" i="79"/>
  <c r="K386" i="79"/>
  <c r="K378" i="79"/>
  <c r="K311" i="79"/>
  <c r="C82" i="78"/>
  <c r="C53" i="78"/>
  <c r="K1122" i="79"/>
  <c r="K1088" i="79"/>
  <c r="K1056" i="79"/>
  <c r="K459" i="79"/>
  <c r="K284" i="79"/>
  <c r="K250" i="79"/>
  <c r="K242" i="79"/>
  <c r="K228" i="79"/>
  <c r="K221" i="79"/>
  <c r="K152" i="79"/>
  <c r="K126" i="79"/>
  <c r="K72" i="79"/>
  <c r="K59" i="79"/>
  <c r="K46" i="79"/>
  <c r="K32" i="79"/>
  <c r="K19" i="79"/>
  <c r="K873" i="79"/>
  <c r="K864" i="79"/>
  <c r="K859" i="79"/>
  <c r="K855" i="79"/>
  <c r="K846" i="79"/>
  <c r="K842" i="79"/>
  <c r="K832" i="79"/>
  <c r="K822" i="79"/>
  <c r="K812" i="79"/>
  <c r="K806" i="79"/>
  <c r="K802" i="79"/>
  <c r="K797" i="79"/>
  <c r="K793" i="79"/>
  <c r="K789" i="79"/>
  <c r="K785" i="79"/>
  <c r="K776" i="79"/>
  <c r="K387" i="79"/>
  <c r="K318" i="79"/>
  <c r="K281" i="79"/>
  <c r="K239" i="79"/>
  <c r="K133" i="79"/>
  <c r="K61" i="79"/>
  <c r="K34" i="79"/>
  <c r="K12" i="79"/>
  <c r="K771" i="79"/>
  <c r="K761" i="79"/>
  <c r="K756" i="79"/>
  <c r="K742" i="79"/>
  <c r="K734" i="79"/>
  <c r="K592" i="79"/>
  <c r="C240" i="78"/>
  <c r="C176" i="78"/>
  <c r="C123" i="78"/>
  <c r="C84" i="78"/>
  <c r="C74" i="78"/>
  <c r="C55" i="78"/>
  <c r="C254" i="78"/>
  <c r="C250" i="78"/>
  <c r="C249" i="78"/>
  <c r="C245" i="78"/>
  <c r="C124" i="78"/>
  <c r="C85" i="78"/>
  <c r="K1124" i="79"/>
  <c r="K1108" i="79"/>
  <c r="K1061" i="79"/>
  <c r="K1012" i="79"/>
  <c r="K1160" i="79"/>
  <c r="K1156" i="79"/>
  <c r="K1152" i="79"/>
  <c r="K1148" i="79"/>
  <c r="K1141" i="79"/>
  <c r="K1137" i="79"/>
  <c r="K1003" i="79"/>
  <c r="K935" i="79"/>
  <c r="K922" i="79"/>
  <c r="K909" i="79"/>
  <c r="K902" i="79"/>
  <c r="K877" i="79"/>
  <c r="K871" i="79"/>
  <c r="K863" i="79"/>
  <c r="K858" i="79"/>
  <c r="K851" i="79"/>
  <c r="K845" i="79"/>
  <c r="K838" i="79"/>
  <c r="K831" i="79"/>
  <c r="K821" i="79"/>
  <c r="K810" i="79"/>
  <c r="K805" i="79"/>
  <c r="K799" i="79"/>
  <c r="K794" i="79"/>
  <c r="K790" i="79"/>
  <c r="K786" i="79"/>
  <c r="K777" i="79"/>
  <c r="K731" i="79"/>
  <c r="K679" i="79"/>
  <c r="K674" i="79"/>
  <c r="K663" i="79"/>
  <c r="K602" i="79"/>
  <c r="K598" i="79"/>
  <c r="K568" i="79"/>
  <c r="K563" i="79"/>
  <c r="K553" i="79"/>
  <c r="K549" i="79"/>
  <c r="K545" i="79"/>
  <c r="K513" i="79"/>
  <c r="K509" i="79"/>
  <c r="K505" i="79"/>
  <c r="K501" i="79"/>
  <c r="K497" i="79"/>
  <c r="K493" i="79"/>
  <c r="K489" i="79"/>
  <c r="K482" i="79"/>
  <c r="K478" i="79"/>
  <c r="K474" i="79"/>
  <c r="K466" i="79"/>
  <c r="K462" i="79"/>
  <c r="K1126" i="79"/>
  <c r="K1110" i="79"/>
  <c r="K1066" i="79"/>
  <c r="K1036" i="79"/>
  <c r="C27" i="78"/>
  <c r="C31" i="78" s="1"/>
  <c r="C10" i="81" s="1"/>
  <c r="K1159" i="79"/>
  <c r="K1155" i="79"/>
  <c r="K1151" i="79"/>
  <c r="K1147" i="79"/>
  <c r="K1140" i="79"/>
  <c r="K1136" i="79"/>
  <c r="K1129" i="79"/>
  <c r="K1121" i="79"/>
  <c r="K1113" i="79"/>
  <c r="K1084" i="79"/>
  <c r="K1069" i="79"/>
  <c r="K1055" i="79"/>
  <c r="K1039" i="79"/>
  <c r="K984" i="79"/>
  <c r="K976" i="79"/>
  <c r="K1005" i="79"/>
  <c r="K460" i="79"/>
  <c r="K966" i="79"/>
  <c r="K962" i="79"/>
  <c r="K958" i="79"/>
  <c r="K945" i="79"/>
  <c r="K455" i="79"/>
  <c r="K381" i="79"/>
  <c r="K292" i="79"/>
  <c r="K249" i="79"/>
  <c r="K226" i="79"/>
  <c r="K116" i="79"/>
  <c r="K53" i="79"/>
  <c r="K22" i="79"/>
  <c r="K222" i="79"/>
  <c r="K154" i="79"/>
  <c r="K135" i="79"/>
  <c r="K109" i="79"/>
  <c r="K101" i="79"/>
  <c r="K96" i="79"/>
  <c r="K457" i="79"/>
  <c r="K383" i="79"/>
  <c r="K251" i="79"/>
  <c r="K229" i="79"/>
  <c r="K122" i="79"/>
  <c r="K55" i="79"/>
  <c r="K678" i="79"/>
  <c r="K662" i="79"/>
  <c r="K597" i="79"/>
  <c r="K562" i="79"/>
  <c r="K548" i="79"/>
  <c r="K28" i="79"/>
  <c r="K533" i="79"/>
  <c r="K508" i="79"/>
  <c r="K500" i="79"/>
  <c r="K492" i="79"/>
  <c r="K481" i="79"/>
  <c r="K473" i="79"/>
  <c r="BQ11" i="4"/>
  <c r="BR11" i="4" s="1"/>
  <c r="BS11" i="4" s="1"/>
  <c r="BT11" i="4" s="1"/>
  <c r="BH11" i="4"/>
  <c r="K461" i="79" s="1"/>
  <c r="J937" i="79"/>
  <c r="J983" i="79"/>
  <c r="J975" i="79"/>
  <c r="J967" i="79"/>
  <c r="J963" i="79"/>
  <c r="J959" i="79"/>
  <c r="J947" i="79"/>
  <c r="J938" i="79"/>
  <c r="J1004" i="79"/>
  <c r="J994" i="79"/>
  <c r="J932" i="79"/>
  <c r="J919" i="79"/>
  <c r="J906" i="79"/>
  <c r="J893" i="79"/>
  <c r="J459" i="79"/>
  <c r="J385" i="79"/>
  <c r="J310" i="79"/>
  <c r="J279" i="79"/>
  <c r="J237" i="79"/>
  <c r="J125" i="79"/>
  <c r="J58" i="79"/>
  <c r="J30" i="79"/>
  <c r="J772" i="79"/>
  <c r="J764" i="79"/>
  <c r="J757" i="79"/>
  <c r="J743" i="79"/>
  <c r="J735" i="79"/>
  <c r="J682" i="79"/>
  <c r="J666" i="79"/>
  <c r="J599" i="79"/>
  <c r="J593" i="79"/>
  <c r="J569" i="79"/>
  <c r="J554" i="79"/>
  <c r="J546" i="79"/>
  <c r="J510" i="79"/>
  <c r="J502" i="79"/>
  <c r="J494" i="79"/>
  <c r="J483" i="79"/>
  <c r="J475" i="79"/>
  <c r="J463" i="79"/>
  <c r="BI15" i="4"/>
  <c r="J1120" i="79"/>
  <c r="J1079" i="79"/>
  <c r="J1054" i="79"/>
  <c r="J1131" i="79"/>
  <c r="J1123" i="79"/>
  <c r="J1115" i="79"/>
  <c r="J1092" i="79"/>
  <c r="J1071" i="79"/>
  <c r="J1060" i="79"/>
  <c r="J1042" i="79"/>
  <c r="J1008" i="79"/>
  <c r="J1122" i="79"/>
  <c r="J1088" i="79"/>
  <c r="J1056" i="79"/>
  <c r="J458" i="79"/>
  <c r="J395" i="79"/>
  <c r="J384" i="79"/>
  <c r="J376" i="79"/>
  <c r="J286" i="79"/>
  <c r="J252" i="79"/>
  <c r="J244" i="79"/>
  <c r="J149" i="79"/>
  <c r="J136" i="79"/>
  <c r="J123" i="79"/>
  <c r="J110" i="79"/>
  <c r="J102" i="79"/>
  <c r="J98" i="79"/>
  <c r="J75" i="79"/>
  <c r="J66" i="79"/>
  <c r="J49" i="79"/>
  <c r="J40" i="79"/>
  <c r="J21" i="79"/>
  <c r="J13" i="79"/>
  <c r="J398" i="79"/>
  <c r="J386" i="79"/>
  <c r="J378" i="79"/>
  <c r="J311" i="79"/>
  <c r="J869" i="79"/>
  <c r="J861" i="79"/>
  <c r="J857" i="79"/>
  <c r="J848" i="79"/>
  <c r="J844" i="79"/>
  <c r="J835" i="79"/>
  <c r="J830" i="79"/>
  <c r="J818" i="79"/>
  <c r="J809" i="79"/>
  <c r="J804" i="79"/>
  <c r="J800" i="79"/>
  <c r="J795" i="79"/>
  <c r="J791" i="79"/>
  <c r="J787" i="79"/>
  <c r="J780" i="79"/>
  <c r="J773" i="79"/>
  <c r="J289" i="79"/>
  <c r="J280" i="79"/>
  <c r="J246" i="79"/>
  <c r="J238" i="79"/>
  <c r="J223" i="79"/>
  <c r="J155" i="79"/>
  <c r="J147" i="79"/>
  <c r="J121" i="79"/>
  <c r="J68" i="79"/>
  <c r="J54" i="79"/>
  <c r="J42" i="79"/>
  <c r="J23" i="79"/>
  <c r="J15" i="79"/>
  <c r="J873" i="79"/>
  <c r="J387" i="79"/>
  <c r="J318" i="79"/>
  <c r="J281" i="79"/>
  <c r="J239" i="79"/>
  <c r="J133" i="79"/>
  <c r="J61" i="79"/>
  <c r="J34" i="79"/>
  <c r="J12" i="79"/>
  <c r="J766" i="79"/>
  <c r="J758" i="79"/>
  <c r="J744" i="79"/>
  <c r="J737" i="79"/>
  <c r="J594" i="79"/>
  <c r="J590" i="79"/>
  <c r="J1158" i="79"/>
  <c r="J1154" i="79"/>
  <c r="J1150" i="79"/>
  <c r="J1146" i="79"/>
  <c r="J1139" i="79"/>
  <c r="J1135" i="79"/>
  <c r="J1132" i="79"/>
  <c r="J1116" i="79"/>
  <c r="J1072" i="79"/>
  <c r="J1043" i="79"/>
  <c r="J1003" i="79"/>
  <c r="J935" i="79"/>
  <c r="J922" i="79"/>
  <c r="J909" i="79"/>
  <c r="J902" i="79"/>
  <c r="J877" i="79"/>
  <c r="J871" i="79"/>
  <c r="J863" i="79"/>
  <c r="J858" i="79"/>
  <c r="J851" i="79"/>
  <c r="J845" i="79"/>
  <c r="J838" i="79"/>
  <c r="J831" i="79"/>
  <c r="J821" i="79"/>
  <c r="J810" i="79"/>
  <c r="J805" i="79"/>
  <c r="J801" i="79"/>
  <c r="J796" i="79"/>
  <c r="J792" i="79"/>
  <c r="J788" i="79"/>
  <c r="J784" i="79"/>
  <c r="J774" i="79"/>
  <c r="J676" i="79"/>
  <c r="J659" i="79"/>
  <c r="J596" i="79"/>
  <c r="J555" i="79"/>
  <c r="J547" i="79"/>
  <c r="J511" i="79"/>
  <c r="J503" i="79"/>
  <c r="J495" i="79"/>
  <c r="J487" i="79"/>
  <c r="J476" i="79"/>
  <c r="J679" i="79"/>
  <c r="J663" i="79"/>
  <c r="J598" i="79"/>
  <c r="J563" i="79"/>
  <c r="J549" i="79"/>
  <c r="J513" i="79"/>
  <c r="J505" i="79"/>
  <c r="J497" i="79"/>
  <c r="J489" i="79"/>
  <c r="J478" i="79"/>
  <c r="J466" i="79"/>
  <c r="J1005" i="79"/>
  <c r="J472" i="79"/>
  <c r="J1118" i="79"/>
  <c r="J1075" i="79"/>
  <c r="J1051" i="79"/>
  <c r="J1161" i="79"/>
  <c r="J1157" i="79"/>
  <c r="J1153" i="79"/>
  <c r="J1149" i="79"/>
  <c r="J1142" i="79"/>
  <c r="J1138" i="79"/>
  <c r="J1134" i="79"/>
  <c r="J1125" i="79"/>
  <c r="J1117" i="79"/>
  <c r="J1109" i="79"/>
  <c r="J1074" i="79"/>
  <c r="J1062" i="79"/>
  <c r="J1050" i="79"/>
  <c r="J1035" i="79"/>
  <c r="J980" i="79"/>
  <c r="J970" i="79"/>
  <c r="J966" i="79"/>
  <c r="J962" i="79"/>
  <c r="J958" i="79"/>
  <c r="J945" i="79"/>
  <c r="J455" i="79"/>
  <c r="J381" i="79"/>
  <c r="J292" i="79"/>
  <c r="J249" i="79"/>
  <c r="J226" i="79"/>
  <c r="J116" i="79"/>
  <c r="J53" i="79"/>
  <c r="J22" i="79"/>
  <c r="J222" i="79"/>
  <c r="J154" i="79"/>
  <c r="J135" i="79"/>
  <c r="J109" i="79"/>
  <c r="J101" i="79"/>
  <c r="J96" i="79"/>
  <c r="J457" i="79"/>
  <c r="J383" i="79"/>
  <c r="J251" i="79"/>
  <c r="J229" i="79"/>
  <c r="J122" i="79"/>
  <c r="J55" i="79"/>
  <c r="J43" i="79"/>
  <c r="J16" i="79"/>
  <c r="J678" i="79"/>
  <c r="J662" i="79"/>
  <c r="J597" i="79"/>
  <c r="J562" i="79"/>
  <c r="J548" i="79"/>
  <c r="J512" i="79"/>
  <c r="J504" i="79"/>
  <c r="J496" i="79"/>
  <c r="J488" i="79"/>
  <c r="J477" i="79"/>
  <c r="J465" i="79"/>
  <c r="K936" i="79"/>
  <c r="K928" i="79"/>
  <c r="K915" i="79"/>
  <c r="K878" i="79"/>
  <c r="K385" i="79"/>
  <c r="K310" i="79"/>
  <c r="K279" i="79"/>
  <c r="K237" i="79"/>
  <c r="K125" i="79"/>
  <c r="K58" i="79"/>
  <c r="K30" i="79"/>
  <c r="K772" i="79"/>
  <c r="K757" i="79"/>
  <c r="K735" i="79"/>
  <c r="K666" i="79"/>
  <c r="K593" i="79"/>
  <c r="K554" i="79"/>
  <c r="K510" i="79"/>
  <c r="K494" i="79"/>
  <c r="K475" i="79"/>
  <c r="K454" i="79"/>
  <c r="K390" i="79"/>
  <c r="K380" i="79"/>
  <c r="K372" i="79"/>
  <c r="K291" i="79"/>
  <c r="K282" i="79"/>
  <c r="K248" i="79"/>
  <c r="K240" i="79"/>
  <c r="K225" i="79"/>
  <c r="K139" i="79"/>
  <c r="K134" i="79"/>
  <c r="K113" i="79"/>
  <c r="K108" i="79"/>
  <c r="K100" i="79"/>
  <c r="K95" i="79"/>
  <c r="K70" i="79"/>
  <c r="K57" i="79"/>
  <c r="K44" i="79"/>
  <c r="K29" i="79"/>
  <c r="K17" i="79"/>
  <c r="K456" i="79"/>
  <c r="K393" i="79"/>
  <c r="K382" i="79"/>
  <c r="K374" i="79"/>
  <c r="K293" i="79"/>
  <c r="BQ13" i="4"/>
  <c r="BR13" i="4" s="1"/>
  <c r="BH13" i="4"/>
  <c r="C203" i="78" s="1"/>
  <c r="K1130" i="79"/>
  <c r="K1114" i="79"/>
  <c r="K1070" i="79"/>
  <c r="K1040" i="79"/>
  <c r="K289" i="79"/>
  <c r="K280" i="79"/>
  <c r="K246" i="79"/>
  <c r="K238" i="79"/>
  <c r="K223" i="79"/>
  <c r="K155" i="79"/>
  <c r="K147" i="79"/>
  <c r="K121" i="79"/>
  <c r="K68" i="79"/>
  <c r="K54" i="79"/>
  <c r="K42" i="79"/>
  <c r="K23" i="79"/>
  <c r="K15" i="79"/>
  <c r="K875" i="79"/>
  <c r="K869" i="79"/>
  <c r="K857" i="79"/>
  <c r="K844" i="79"/>
  <c r="K830" i="79"/>
  <c r="K809" i="79"/>
  <c r="K800" i="79"/>
  <c r="K791" i="79"/>
  <c r="K787" i="79"/>
  <c r="K780" i="79"/>
  <c r="K450" i="79"/>
  <c r="BH10" i="4"/>
  <c r="K379" i="79" s="1"/>
  <c r="BQ10" i="4"/>
  <c r="BR10" i="4" s="1"/>
  <c r="BS10" i="4" s="1"/>
  <c r="BT10" i="4" s="1"/>
  <c r="K290" i="79"/>
  <c r="K247" i="79"/>
  <c r="K224" i="79"/>
  <c r="K74" i="79"/>
  <c r="K48" i="79"/>
  <c r="K20" i="79"/>
  <c r="K766" i="79"/>
  <c r="K744" i="79"/>
  <c r="K594" i="79"/>
  <c r="C207" i="78"/>
  <c r="C86" i="78"/>
  <c r="C80" i="78"/>
  <c r="C256" i="78"/>
  <c r="C252" i="78"/>
  <c r="C213" i="78"/>
  <c r="C247" i="78"/>
  <c r="C243" i="78"/>
  <c r="C175" i="78"/>
  <c r="C164" i="78"/>
  <c r="C87" i="78"/>
  <c r="K1132" i="79"/>
  <c r="K1116" i="79"/>
  <c r="K1072" i="79"/>
  <c r="K1043" i="79"/>
  <c r="C35" i="78"/>
  <c r="K1154" i="79"/>
  <c r="K1150" i="79"/>
  <c r="K1146" i="79"/>
  <c r="K1139" i="79"/>
  <c r="K1135" i="79"/>
  <c r="K998" i="79"/>
  <c r="K931" i="79"/>
  <c r="K918" i="79"/>
  <c r="K905" i="79"/>
  <c r="K879" i="79"/>
  <c r="K874" i="79"/>
  <c r="K868" i="79"/>
  <c r="K860" i="79"/>
  <c r="K856" i="79"/>
  <c r="K847" i="79"/>
  <c r="K843" i="79"/>
  <c r="K834" i="79"/>
  <c r="K825" i="79"/>
  <c r="K816" i="79"/>
  <c r="K808" i="79"/>
  <c r="K803" i="79"/>
  <c r="K801" i="79"/>
  <c r="K796" i="79"/>
  <c r="K792" i="79"/>
  <c r="K788" i="79"/>
  <c r="K784" i="79"/>
  <c r="K774" i="79"/>
  <c r="K729" i="79"/>
  <c r="K676" i="79"/>
  <c r="K667" i="79"/>
  <c r="K659" i="79"/>
  <c r="K600" i="79"/>
  <c r="K596" i="79"/>
  <c r="K566" i="79"/>
  <c r="K555" i="79"/>
  <c r="K551" i="79"/>
  <c r="K547" i="79"/>
  <c r="K515" i="79"/>
  <c r="K511" i="79"/>
  <c r="K507" i="79"/>
  <c r="K503" i="79"/>
  <c r="K499" i="79"/>
  <c r="K495" i="79"/>
  <c r="K491" i="79"/>
  <c r="K487" i="79"/>
  <c r="K480" i="79"/>
  <c r="K476" i="79"/>
  <c r="K464" i="79"/>
  <c r="K1118" i="79"/>
  <c r="K1075" i="79"/>
  <c r="K1051" i="79"/>
  <c r="C54" i="78"/>
  <c r="K1161" i="79"/>
  <c r="K1157" i="79"/>
  <c r="K1153" i="79"/>
  <c r="K1149" i="79"/>
  <c r="K1142" i="79"/>
  <c r="K1138" i="79"/>
  <c r="K1134" i="79"/>
  <c r="K1125" i="79"/>
  <c r="K1117" i="79"/>
  <c r="K1109" i="79"/>
  <c r="K1074" i="79"/>
  <c r="K1062" i="79"/>
  <c r="K1050" i="79"/>
  <c r="K1035" i="79"/>
  <c r="K980" i="79"/>
  <c r="K970" i="79"/>
  <c r="K1133" i="79"/>
  <c r="K968" i="79"/>
  <c r="K964" i="79"/>
  <c r="K960" i="79"/>
  <c r="K948" i="79"/>
  <c r="K942" i="79"/>
  <c r="K391" i="79"/>
  <c r="K373" i="79"/>
  <c r="K283" i="79"/>
  <c r="K241" i="79"/>
  <c r="K146" i="79"/>
  <c r="K67" i="79"/>
  <c r="K41" i="79"/>
  <c r="K14" i="79"/>
  <c r="K220" i="79"/>
  <c r="K138" i="79"/>
  <c r="K112" i="79"/>
  <c r="K107" i="79"/>
  <c r="K99" i="79"/>
  <c r="K94" i="79"/>
  <c r="K394" i="79"/>
  <c r="K375" i="79"/>
  <c r="K285" i="79"/>
  <c r="K243" i="79"/>
  <c r="K148" i="79"/>
  <c r="K69" i="79"/>
  <c r="K730" i="79"/>
  <c r="K673" i="79"/>
  <c r="K601" i="79"/>
  <c r="K567" i="79"/>
  <c r="K552" i="79"/>
  <c r="K43" i="79"/>
  <c r="K16" i="79"/>
  <c r="K512" i="79"/>
  <c r="K504" i="79"/>
  <c r="K496" i="79"/>
  <c r="K488" i="79"/>
  <c r="K477" i="79"/>
  <c r="K465" i="79"/>
  <c r="BI13" i="4"/>
  <c r="J989" i="79"/>
  <c r="J977" i="79"/>
  <c r="J969" i="79"/>
  <c r="J965" i="79"/>
  <c r="J961" i="79"/>
  <c r="J951" i="79"/>
  <c r="J943" i="79"/>
  <c r="J1002" i="79"/>
  <c r="J936" i="79"/>
  <c r="J928" i="79"/>
  <c r="J915" i="79"/>
  <c r="J878" i="79"/>
  <c r="J396" i="79"/>
  <c r="J377" i="79"/>
  <c r="J288" i="79"/>
  <c r="J245" i="79"/>
  <c r="J151" i="79"/>
  <c r="J71" i="79"/>
  <c r="J45" i="79"/>
  <c r="BI9" i="4"/>
  <c r="J18" i="79" s="1"/>
  <c r="J767" i="79"/>
  <c r="J760" i="79"/>
  <c r="J755" i="79"/>
  <c r="J738" i="79"/>
  <c r="J732" i="79"/>
  <c r="J675" i="79"/>
  <c r="J657" i="79"/>
  <c r="J595" i="79"/>
  <c r="J591" i="79"/>
  <c r="J564" i="79"/>
  <c r="J550" i="79"/>
  <c r="J514" i="79"/>
  <c r="J506" i="79"/>
  <c r="J498" i="79"/>
  <c r="J490" i="79"/>
  <c r="J479" i="79"/>
  <c r="J471" i="79"/>
  <c r="BI14" i="4"/>
  <c r="BI12" i="4"/>
  <c r="J1128" i="79"/>
  <c r="J1112" i="79"/>
  <c r="J1068" i="79"/>
  <c r="J1038" i="79"/>
  <c r="J1127" i="79"/>
  <c r="J1119" i="79"/>
  <c r="J1111" i="79"/>
  <c r="J1076" i="79"/>
  <c r="J1067" i="79"/>
  <c r="J1052" i="79"/>
  <c r="J1037" i="79"/>
  <c r="J990" i="79"/>
  <c r="J1130" i="79"/>
  <c r="J1114" i="79"/>
  <c r="J1070" i="79"/>
  <c r="J1040" i="79"/>
  <c r="J454" i="79"/>
  <c r="J390" i="79"/>
  <c r="J380" i="79"/>
  <c r="J372" i="79"/>
  <c r="J291" i="79"/>
  <c r="J282" i="79"/>
  <c r="J248" i="79"/>
  <c r="J240" i="79"/>
  <c r="J225" i="79"/>
  <c r="J139" i="79"/>
  <c r="J134" i="79"/>
  <c r="J113" i="79"/>
  <c r="J108" i="79"/>
  <c r="J100" i="79"/>
  <c r="J95" i="79"/>
  <c r="J70" i="79"/>
  <c r="J57" i="79"/>
  <c r="J44" i="79"/>
  <c r="J29" i="79"/>
  <c r="J17" i="79"/>
  <c r="J456" i="79"/>
  <c r="J393" i="79"/>
  <c r="J382" i="79"/>
  <c r="J374" i="79"/>
  <c r="J875" i="79"/>
  <c r="J864" i="79"/>
  <c r="J859" i="79"/>
  <c r="J855" i="79"/>
  <c r="J846" i="79"/>
  <c r="J842" i="79"/>
  <c r="J832" i="79"/>
  <c r="J822" i="79"/>
  <c r="J812" i="79"/>
  <c r="J806" i="79"/>
  <c r="J802" i="79"/>
  <c r="J797" i="79"/>
  <c r="J793" i="79"/>
  <c r="J789" i="79"/>
  <c r="J785" i="79"/>
  <c r="J776" i="79"/>
  <c r="J293" i="79"/>
  <c r="J284" i="79"/>
  <c r="J250" i="79"/>
  <c r="J242" i="79"/>
  <c r="J228" i="79"/>
  <c r="J221" i="79"/>
  <c r="J152" i="79"/>
  <c r="J126" i="79"/>
  <c r="J72" i="79"/>
  <c r="J59" i="79"/>
  <c r="J46" i="79"/>
  <c r="J32" i="79"/>
  <c r="J19" i="79"/>
  <c r="J450" i="79"/>
  <c r="BI10" i="4"/>
  <c r="J379" i="79" s="1"/>
  <c r="J290" i="79"/>
  <c r="J247" i="79"/>
  <c r="J224" i="79"/>
  <c r="J74" i="79"/>
  <c r="J48" i="79"/>
  <c r="J20" i="79"/>
  <c r="J771" i="79"/>
  <c r="J761" i="79"/>
  <c r="J756" i="79"/>
  <c r="J742" i="79"/>
  <c r="J734" i="79"/>
  <c r="J592" i="79"/>
  <c r="J1160" i="79"/>
  <c r="J1156" i="79"/>
  <c r="J1152" i="79"/>
  <c r="J1148" i="79"/>
  <c r="J1141" i="79"/>
  <c r="J1137" i="79"/>
  <c r="J1124" i="79"/>
  <c r="J1108" i="79"/>
  <c r="J1061" i="79"/>
  <c r="J1012" i="79"/>
  <c r="J998" i="79"/>
  <c r="J931" i="79"/>
  <c r="J918" i="79"/>
  <c r="J905" i="79"/>
  <c r="J879" i="79"/>
  <c r="J874" i="79"/>
  <c r="J868" i="79"/>
  <c r="J860" i="79"/>
  <c r="J856" i="79"/>
  <c r="J847" i="79"/>
  <c r="J843" i="79"/>
  <c r="J834" i="79"/>
  <c r="J825" i="79"/>
  <c r="J816" i="79"/>
  <c r="J808" i="79"/>
  <c r="J803" i="79"/>
  <c r="J799" i="79"/>
  <c r="J794" i="79"/>
  <c r="J790" i="79"/>
  <c r="J786" i="79"/>
  <c r="J777" i="79"/>
  <c r="J729" i="79"/>
  <c r="J667" i="79"/>
  <c r="J600" i="79"/>
  <c r="J566" i="79"/>
  <c r="J551" i="79"/>
  <c r="J515" i="79"/>
  <c r="J507" i="79"/>
  <c r="J499" i="79"/>
  <c r="J491" i="79"/>
  <c r="J480" i="79"/>
  <c r="J731" i="79"/>
  <c r="J674" i="79"/>
  <c r="J602" i="79"/>
  <c r="J568" i="79"/>
  <c r="J553" i="79"/>
  <c r="J545" i="79"/>
  <c r="J509" i="79"/>
  <c r="J501" i="79"/>
  <c r="J493" i="79"/>
  <c r="J482" i="79"/>
  <c r="J474" i="79"/>
  <c r="J462" i="79"/>
  <c r="J1133" i="79"/>
  <c r="J464" i="79"/>
  <c r="J1126" i="79"/>
  <c r="J1110" i="79"/>
  <c r="J1066" i="79"/>
  <c r="J1036" i="79"/>
  <c r="J1159" i="79"/>
  <c r="J1155" i="79"/>
  <c r="J1151" i="79"/>
  <c r="J1147" i="79"/>
  <c r="J1140" i="79"/>
  <c r="J1136" i="79"/>
  <c r="J1129" i="79"/>
  <c r="J1121" i="79"/>
  <c r="J1113" i="79"/>
  <c r="J1084" i="79"/>
  <c r="J1069" i="79"/>
  <c r="J1055" i="79"/>
  <c r="J1039" i="79"/>
  <c r="J984" i="79"/>
  <c r="J976" i="79"/>
  <c r="J968" i="79"/>
  <c r="J964" i="79"/>
  <c r="J960" i="79"/>
  <c r="J948" i="79"/>
  <c r="J942" i="79"/>
  <c r="J391" i="79"/>
  <c r="J373" i="79"/>
  <c r="J283" i="79"/>
  <c r="J241" i="79"/>
  <c r="J146" i="79"/>
  <c r="J67" i="79"/>
  <c r="J41" i="79"/>
  <c r="J460" i="79"/>
  <c r="J220" i="79"/>
  <c r="J138" i="79"/>
  <c r="J112" i="79"/>
  <c r="J107" i="79"/>
  <c r="J99" i="79"/>
  <c r="J94" i="79"/>
  <c r="J394" i="79"/>
  <c r="J375" i="79"/>
  <c r="J285" i="79"/>
  <c r="J243" i="79"/>
  <c r="J148" i="79"/>
  <c r="J69" i="79"/>
  <c r="J14" i="79"/>
  <c r="J28" i="79"/>
  <c r="J730" i="79"/>
  <c r="J673" i="79"/>
  <c r="J601" i="79"/>
  <c r="J567" i="79"/>
  <c r="J552" i="79"/>
  <c r="J533" i="79"/>
  <c r="J508" i="79"/>
  <c r="J500" i="79"/>
  <c r="J492" i="79"/>
  <c r="J481" i="79"/>
  <c r="J473" i="79"/>
  <c r="BI11" i="4"/>
  <c r="J461" i="79" s="1"/>
  <c r="AR7" i="4"/>
  <c r="AV7" i="4"/>
  <c r="AD7" i="4"/>
  <c r="AU7" i="4"/>
  <c r="AH7" i="4"/>
  <c r="X7" i="4"/>
  <c r="W7" i="4"/>
  <c r="AM7" i="4"/>
  <c r="AO7" i="4"/>
  <c r="Y7" i="4"/>
  <c r="BH6" i="4"/>
  <c r="BJ6" i="4"/>
  <c r="BS6" i="4"/>
  <c r="BT6" i="4" s="1"/>
  <c r="B54" i="57"/>
  <c r="BF7" i="4"/>
  <c r="E62" i="78" l="1"/>
  <c r="D1192" i="79"/>
  <c r="E1192" i="79"/>
  <c r="C25" i="78"/>
  <c r="C9" i="81" s="1"/>
  <c r="C184" i="78"/>
  <c r="C23" i="81" s="1"/>
  <c r="C173" i="78"/>
  <c r="C22" i="81" s="1"/>
  <c r="F639" i="79"/>
  <c r="F1176" i="79" s="1"/>
  <c r="E18" i="78"/>
  <c r="C72" i="78"/>
  <c r="C12" i="81" s="1"/>
  <c r="E59" i="78"/>
  <c r="C266" i="78"/>
  <c r="I308" i="79"/>
  <c r="I11" i="79"/>
  <c r="I92" i="79" s="1"/>
  <c r="F10" i="58" s="1"/>
  <c r="F12" i="58" s="1"/>
  <c r="L1034" i="79"/>
  <c r="J11" i="79"/>
  <c r="J92" i="79" s="1"/>
  <c r="C34" i="78"/>
  <c r="K11" i="79"/>
  <c r="K92" i="79" s="1"/>
  <c r="E10" i="58" s="1"/>
  <c r="D309" i="79"/>
  <c r="E309" i="79"/>
  <c r="D74" i="78"/>
  <c r="E74" i="78" s="1"/>
  <c r="D202" i="78"/>
  <c r="I1192" i="79"/>
  <c r="F16" i="58" s="1"/>
  <c r="BO7" i="4"/>
  <c r="D206" i="78"/>
  <c r="D205" i="78"/>
  <c r="L1181" i="79"/>
  <c r="K1192" i="79"/>
  <c r="E16" i="58" s="1"/>
  <c r="J308" i="79"/>
  <c r="J236" i="79"/>
  <c r="J259" i="79" s="1"/>
  <c r="J309" i="79"/>
  <c r="K308" i="79"/>
  <c r="K236" i="79"/>
  <c r="E11" i="58" s="1"/>
  <c r="K309" i="79"/>
  <c r="D308" i="79"/>
  <c r="E11" i="79"/>
  <c r="E92" i="79" s="1"/>
  <c r="E308" i="79"/>
  <c r="D35" i="78"/>
  <c r="E35" i="78" s="1"/>
  <c r="J1192" i="79"/>
  <c r="C206" i="78"/>
  <c r="C205" i="78"/>
  <c r="C78" i="78"/>
  <c r="C77" i="78"/>
  <c r="D78" i="78"/>
  <c r="D77" i="78"/>
  <c r="C36" i="78"/>
  <c r="C202" i="78"/>
  <c r="D11" i="79"/>
  <c r="D92" i="79" s="1"/>
  <c r="I309" i="79"/>
  <c r="I639" i="79" s="1"/>
  <c r="F15" i="58" s="1"/>
  <c r="L1184" i="79"/>
  <c r="K472" i="79"/>
  <c r="L472" i="79" s="1"/>
  <c r="K1158" i="79"/>
  <c r="L1158" i="79" s="1"/>
  <c r="K590" i="79"/>
  <c r="L590" i="79" s="1"/>
  <c r="K737" i="79"/>
  <c r="L737" i="79" s="1"/>
  <c r="K758" i="79"/>
  <c r="L758" i="79" s="1"/>
  <c r="K773" i="79"/>
  <c r="L773" i="79" s="1"/>
  <c r="K795" i="79"/>
  <c r="L795" i="79" s="1"/>
  <c r="K804" i="79"/>
  <c r="L804" i="79" s="1"/>
  <c r="K818" i="79"/>
  <c r="L818" i="79" s="1"/>
  <c r="K835" i="79"/>
  <c r="L835" i="79" s="1"/>
  <c r="K848" i="79"/>
  <c r="L848" i="79" s="1"/>
  <c r="K861" i="79"/>
  <c r="L861" i="79" s="1"/>
  <c r="K463" i="79"/>
  <c r="L463" i="79" s="1"/>
  <c r="K483" i="79"/>
  <c r="L483" i="79" s="1"/>
  <c r="K502" i="79"/>
  <c r="L502" i="79" s="1"/>
  <c r="K546" i="79"/>
  <c r="L546" i="79" s="1"/>
  <c r="K569" i="79"/>
  <c r="L569" i="79" s="1"/>
  <c r="K599" i="79"/>
  <c r="L599" i="79" s="1"/>
  <c r="K682" i="79"/>
  <c r="L682" i="79" s="1"/>
  <c r="K743" i="79"/>
  <c r="L743" i="79" s="1"/>
  <c r="K764" i="79"/>
  <c r="L764" i="79" s="1"/>
  <c r="C268" i="78"/>
  <c r="D268" i="78"/>
  <c r="C239" i="78"/>
  <c r="C36" i="81" s="1"/>
  <c r="D15" i="78"/>
  <c r="D25" i="78" s="1"/>
  <c r="D9" i="81" s="1"/>
  <c r="J306" i="79"/>
  <c r="E306" i="79"/>
  <c r="I306" i="79"/>
  <c r="D27" i="78"/>
  <c r="D31" i="78" s="1"/>
  <c r="D10" i="81" s="1"/>
  <c r="K306" i="79"/>
  <c r="D306" i="79"/>
  <c r="L477" i="79"/>
  <c r="L496" i="79"/>
  <c r="L512" i="79"/>
  <c r="L16" i="79"/>
  <c r="L980" i="79"/>
  <c r="L487" i="79"/>
  <c r="L503" i="79"/>
  <c r="L547" i="79"/>
  <c r="L596" i="79"/>
  <c r="L784" i="79"/>
  <c r="L792" i="79"/>
  <c r="L801" i="79"/>
  <c r="L787" i="79"/>
  <c r="L30" i="79"/>
  <c r="L279" i="79"/>
  <c r="L385" i="79"/>
  <c r="L1050" i="79"/>
  <c r="L1074" i="79"/>
  <c r="L1117" i="79"/>
  <c r="L1134" i="79"/>
  <c r="L1142" i="79"/>
  <c r="L1153" i="79"/>
  <c r="L1161" i="79"/>
  <c r="L1051" i="79"/>
  <c r="L1118" i="79"/>
  <c r="L1139" i="79"/>
  <c r="L1150" i="79"/>
  <c r="L125" i="79"/>
  <c r="L23" i="79"/>
  <c r="L54" i="79"/>
  <c r="L121" i="79"/>
  <c r="L155" i="79"/>
  <c r="L238" i="79"/>
  <c r="L280" i="79"/>
  <c r="L676" i="79"/>
  <c r="L475" i="79"/>
  <c r="L494" i="79"/>
  <c r="L510" i="79"/>
  <c r="L554" i="79"/>
  <c r="L593" i="79"/>
  <c r="L666" i="79"/>
  <c r="L735" i="79"/>
  <c r="L1072" i="79"/>
  <c r="L1132" i="79"/>
  <c r="L465" i="79"/>
  <c r="L476" i="79"/>
  <c r="L594" i="79"/>
  <c r="L744" i="79"/>
  <c r="L766" i="79"/>
  <c r="L791" i="79"/>
  <c r="L800" i="79"/>
  <c r="L809" i="79"/>
  <c r="L830" i="79"/>
  <c r="L844" i="79"/>
  <c r="L857" i="79"/>
  <c r="L869" i="79"/>
  <c r="L757" i="79"/>
  <c r="L772" i="79"/>
  <c r="L488" i="79"/>
  <c r="L504" i="79"/>
  <c r="L43" i="79"/>
  <c r="L970" i="79"/>
  <c r="L1035" i="79"/>
  <c r="L1062" i="79"/>
  <c r="L1109" i="79"/>
  <c r="L1125" i="79"/>
  <c r="L1138" i="79"/>
  <c r="L1149" i="79"/>
  <c r="L1157" i="79"/>
  <c r="L1075" i="79"/>
  <c r="L495" i="79"/>
  <c r="L511" i="79"/>
  <c r="L555" i="79"/>
  <c r="L659" i="79"/>
  <c r="L774" i="79"/>
  <c r="L788" i="79"/>
  <c r="L796" i="79"/>
  <c r="L1135" i="79"/>
  <c r="L1146" i="79"/>
  <c r="L1154" i="79"/>
  <c r="L1043" i="79"/>
  <c r="L1116" i="79"/>
  <c r="L780" i="79"/>
  <c r="L15" i="79"/>
  <c r="L42" i="79"/>
  <c r="L68" i="79"/>
  <c r="L147" i="79"/>
  <c r="L223" i="79"/>
  <c r="L246" i="79"/>
  <c r="L289" i="79"/>
  <c r="L58" i="79"/>
  <c r="L237" i="79"/>
  <c r="L310" i="79"/>
  <c r="L552" i="79"/>
  <c r="L601" i="79"/>
  <c r="L673" i="79"/>
  <c r="L730" i="79"/>
  <c r="L942" i="79"/>
  <c r="L948" i="79"/>
  <c r="L960" i="79"/>
  <c r="L964" i="79"/>
  <c r="L968" i="79"/>
  <c r="L464" i="79"/>
  <c r="L918" i="79"/>
  <c r="L931" i="79"/>
  <c r="L998" i="79"/>
  <c r="L290" i="79"/>
  <c r="L379" i="79"/>
  <c r="L450" i="79"/>
  <c r="L915" i="79"/>
  <c r="L928" i="79"/>
  <c r="L936" i="79"/>
  <c r="L461" i="79"/>
  <c r="L473" i="79"/>
  <c r="L533" i="79"/>
  <c r="L292" i="79"/>
  <c r="L381" i="79"/>
  <c r="L455" i="79"/>
  <c r="L945" i="79"/>
  <c r="L958" i="79"/>
  <c r="L962" i="79"/>
  <c r="L966" i="79"/>
  <c r="L460" i="79"/>
  <c r="L1005" i="79"/>
  <c r="L462" i="79"/>
  <c r="L466" i="79"/>
  <c r="L474" i="79"/>
  <c r="L478" i="79"/>
  <c r="L482" i="79"/>
  <c r="L489" i="79"/>
  <c r="L493" i="79"/>
  <c r="L497" i="79"/>
  <c r="L501" i="79"/>
  <c r="L505" i="79"/>
  <c r="L509" i="79"/>
  <c r="L513" i="79"/>
  <c r="L545" i="79"/>
  <c r="L549" i="79"/>
  <c r="L553" i="79"/>
  <c r="L563" i="79"/>
  <c r="L568" i="79"/>
  <c r="L598" i="79"/>
  <c r="L602" i="79"/>
  <c r="L663" i="79"/>
  <c r="L674" i="79"/>
  <c r="L679" i="79"/>
  <c r="L731" i="79"/>
  <c r="L777" i="79"/>
  <c r="L786" i="79"/>
  <c r="L790" i="79"/>
  <c r="L794" i="79"/>
  <c r="L799" i="79"/>
  <c r="L805" i="79"/>
  <c r="L810" i="79"/>
  <c r="L821" i="79"/>
  <c r="L831" i="79"/>
  <c r="L838" i="79"/>
  <c r="L845" i="79"/>
  <c r="L851" i="79"/>
  <c r="L858" i="79"/>
  <c r="L863" i="79"/>
  <c r="L871" i="79"/>
  <c r="L877" i="79"/>
  <c r="L902" i="79"/>
  <c r="L1137" i="79"/>
  <c r="L1141" i="79"/>
  <c r="L1148" i="79"/>
  <c r="L1012" i="79"/>
  <c r="L1061" i="79"/>
  <c r="L1108" i="79"/>
  <c r="L1124" i="79"/>
  <c r="L281" i="79"/>
  <c r="L318" i="79"/>
  <c r="L387" i="79"/>
  <c r="L776" i="79"/>
  <c r="L785" i="79"/>
  <c r="L864" i="79"/>
  <c r="L873" i="79"/>
  <c r="L284" i="79"/>
  <c r="L459" i="79"/>
  <c r="L311" i="79"/>
  <c r="L378" i="79"/>
  <c r="L386" i="79"/>
  <c r="L398" i="79"/>
  <c r="L286" i="79"/>
  <c r="L376" i="79"/>
  <c r="L384" i="79"/>
  <c r="L395" i="79"/>
  <c r="L458" i="79"/>
  <c r="L288" i="79"/>
  <c r="L377" i="79"/>
  <c r="L396" i="79"/>
  <c r="L893" i="79"/>
  <c r="L906" i="79"/>
  <c r="L919" i="79"/>
  <c r="L932" i="79"/>
  <c r="L975" i="79"/>
  <c r="L983" i="79"/>
  <c r="L994" i="79"/>
  <c r="L1004" i="79"/>
  <c r="L943" i="79"/>
  <c r="L951" i="79"/>
  <c r="L961" i="79"/>
  <c r="L965" i="79"/>
  <c r="L969" i="79"/>
  <c r="L1037" i="79"/>
  <c r="L1052" i="79"/>
  <c r="L1067" i="79"/>
  <c r="L1076" i="79"/>
  <c r="L1111" i="79"/>
  <c r="L1119" i="79"/>
  <c r="L1127" i="79"/>
  <c r="L1038" i="79"/>
  <c r="L1068" i="79"/>
  <c r="L1112" i="79"/>
  <c r="L1128" i="79"/>
  <c r="L567" i="79"/>
  <c r="L285" i="79"/>
  <c r="L375" i="79"/>
  <c r="L394" i="79"/>
  <c r="L283" i="79"/>
  <c r="L373" i="79"/>
  <c r="L391" i="79"/>
  <c r="L1133" i="79"/>
  <c r="L480" i="79"/>
  <c r="L491" i="79"/>
  <c r="L499" i="79"/>
  <c r="L507" i="79"/>
  <c r="L515" i="79"/>
  <c r="L551" i="79"/>
  <c r="L566" i="79"/>
  <c r="L600" i="79"/>
  <c r="L667" i="79"/>
  <c r="L729" i="79"/>
  <c r="L803" i="79"/>
  <c r="L808" i="79"/>
  <c r="L816" i="79"/>
  <c r="L825" i="79"/>
  <c r="L834" i="79"/>
  <c r="L843" i="79"/>
  <c r="L847" i="79"/>
  <c r="L856" i="79"/>
  <c r="L860" i="79"/>
  <c r="L868" i="79"/>
  <c r="L874" i="79"/>
  <c r="L879" i="79"/>
  <c r="L905" i="79"/>
  <c r="L875" i="79"/>
  <c r="L1040" i="79"/>
  <c r="L1070" i="79"/>
  <c r="L1114" i="79"/>
  <c r="L1130" i="79"/>
  <c r="L293" i="79"/>
  <c r="L374" i="79"/>
  <c r="L382" i="79"/>
  <c r="L393" i="79"/>
  <c r="L456" i="79"/>
  <c r="L282" i="79"/>
  <c r="L291" i="79"/>
  <c r="L372" i="79"/>
  <c r="L380" i="79"/>
  <c r="L390" i="79"/>
  <c r="L454" i="79"/>
  <c r="L878" i="79"/>
  <c r="L903" i="79"/>
  <c r="L481" i="79"/>
  <c r="L492" i="79"/>
  <c r="L500" i="79"/>
  <c r="L508" i="79"/>
  <c r="L548" i="79"/>
  <c r="L562" i="79"/>
  <c r="L597" i="79"/>
  <c r="L662" i="79"/>
  <c r="L678" i="79"/>
  <c r="L383" i="79"/>
  <c r="L457" i="79"/>
  <c r="L976" i="79"/>
  <c r="L984" i="79"/>
  <c r="L1039" i="79"/>
  <c r="L1055" i="79"/>
  <c r="L1069" i="79"/>
  <c r="L1084" i="79"/>
  <c r="L1113" i="79"/>
  <c r="L1121" i="79"/>
  <c r="L1129" i="79"/>
  <c r="L1136" i="79"/>
  <c r="L1140" i="79"/>
  <c r="L1147" i="79"/>
  <c r="L1151" i="79"/>
  <c r="L1155" i="79"/>
  <c r="L1159" i="79"/>
  <c r="L1036" i="79"/>
  <c r="L1066" i="79"/>
  <c r="L1110" i="79"/>
  <c r="L1126" i="79"/>
  <c r="L909" i="79"/>
  <c r="L922" i="79"/>
  <c r="L935" i="79"/>
  <c r="L1003" i="79"/>
  <c r="L1152" i="79"/>
  <c r="L1156" i="79"/>
  <c r="L1160" i="79"/>
  <c r="L592" i="79"/>
  <c r="L734" i="79"/>
  <c r="L742" i="79"/>
  <c r="L756" i="79"/>
  <c r="L761" i="79"/>
  <c r="L771" i="79"/>
  <c r="L789" i="79"/>
  <c r="L793" i="79"/>
  <c r="L797" i="79"/>
  <c r="L802" i="79"/>
  <c r="L806" i="79"/>
  <c r="L812" i="79"/>
  <c r="L822" i="79"/>
  <c r="L832" i="79"/>
  <c r="L842" i="79"/>
  <c r="L846" i="79"/>
  <c r="L855" i="79"/>
  <c r="L859" i="79"/>
  <c r="L1056" i="79"/>
  <c r="L1088" i="79"/>
  <c r="L1122" i="79"/>
  <c r="L471" i="79"/>
  <c r="L479" i="79"/>
  <c r="L490" i="79"/>
  <c r="L498" i="79"/>
  <c r="L506" i="79"/>
  <c r="L514" i="79"/>
  <c r="L550" i="79"/>
  <c r="L564" i="79"/>
  <c r="L591" i="79"/>
  <c r="L595" i="79"/>
  <c r="L657" i="79"/>
  <c r="L675" i="79"/>
  <c r="L732" i="79"/>
  <c r="L738" i="79"/>
  <c r="L755" i="79"/>
  <c r="L760" i="79"/>
  <c r="L767" i="79"/>
  <c r="L1002" i="79"/>
  <c r="L938" i="79"/>
  <c r="L947" i="79"/>
  <c r="L959" i="79"/>
  <c r="L963" i="79"/>
  <c r="L967" i="79"/>
  <c r="L937" i="79"/>
  <c r="L1008" i="79"/>
  <c r="L1042" i="79"/>
  <c r="L1060" i="79"/>
  <c r="L1071" i="79"/>
  <c r="L1092" i="79"/>
  <c r="L1115" i="79"/>
  <c r="L1123" i="79"/>
  <c r="L1131" i="79"/>
  <c r="L1054" i="79"/>
  <c r="L1079" i="79"/>
  <c r="L1120" i="79"/>
  <c r="L977" i="79"/>
  <c r="L989" i="79"/>
  <c r="L990" i="79"/>
  <c r="L94" i="79"/>
  <c r="L99" i="79"/>
  <c r="L107" i="79"/>
  <c r="L112" i="79"/>
  <c r="L138" i="79"/>
  <c r="L220" i="79"/>
  <c r="L20" i="79"/>
  <c r="L48" i="79"/>
  <c r="L74" i="79"/>
  <c r="L224" i="79"/>
  <c r="L247" i="79"/>
  <c r="L22" i="79"/>
  <c r="L53" i="79"/>
  <c r="L116" i="79"/>
  <c r="L226" i="79"/>
  <c r="L249" i="79"/>
  <c r="L12" i="79"/>
  <c r="L34" i="79"/>
  <c r="L61" i="79"/>
  <c r="L133" i="79"/>
  <c r="L239" i="79"/>
  <c r="L19" i="79"/>
  <c r="L32" i="79"/>
  <c r="L46" i="79"/>
  <c r="L59" i="79"/>
  <c r="L72" i="79"/>
  <c r="L126" i="79"/>
  <c r="L152" i="79"/>
  <c r="L221" i="79"/>
  <c r="L228" i="79"/>
  <c r="L242" i="79"/>
  <c r="L250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4" i="79"/>
  <c r="L252" i="79"/>
  <c r="L18" i="79"/>
  <c r="L45" i="79"/>
  <c r="L71" i="79"/>
  <c r="L151" i="79"/>
  <c r="L245" i="79"/>
  <c r="L69" i="79"/>
  <c r="L148" i="79"/>
  <c r="L243" i="79"/>
  <c r="L14" i="79"/>
  <c r="L41" i="79"/>
  <c r="L67" i="79"/>
  <c r="L146" i="79"/>
  <c r="L241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40" i="79"/>
  <c r="L248" i="79"/>
  <c r="L28" i="79"/>
  <c r="L55" i="79"/>
  <c r="L122" i="79"/>
  <c r="L229" i="79"/>
  <c r="L251" i="79"/>
  <c r="L96" i="79"/>
  <c r="L101" i="79"/>
  <c r="L109" i="79"/>
  <c r="L135" i="79"/>
  <c r="L154" i="79"/>
  <c r="L222" i="79"/>
  <c r="I753" i="79"/>
  <c r="BS13" i="4"/>
  <c r="E256" i="78"/>
  <c r="C229" i="78"/>
  <c r="C28" i="81" s="1"/>
  <c r="D229" i="78"/>
  <c r="D28" i="81" s="1"/>
  <c r="BR14" i="4"/>
  <c r="BR12" i="4"/>
  <c r="BR15" i="4"/>
  <c r="E86" i="78"/>
  <c r="E51" i="78"/>
  <c r="F218" i="79"/>
  <c r="E87" i="78"/>
  <c r="E85" i="78"/>
  <c r="E166" i="78"/>
  <c r="D162" i="78"/>
  <c r="D21" i="81" s="1"/>
  <c r="I1175" i="79"/>
  <c r="F17" i="58" s="1"/>
  <c r="I259" i="79"/>
  <c r="I168" i="79"/>
  <c r="J1175" i="79"/>
  <c r="E1032" i="79"/>
  <c r="E703" i="79"/>
  <c r="I703" i="79"/>
  <c r="I1032" i="79"/>
  <c r="J168" i="79"/>
  <c r="J753" i="79"/>
  <c r="J703" i="79"/>
  <c r="K168" i="79"/>
  <c r="J1032" i="79"/>
  <c r="D1032" i="79"/>
  <c r="D703" i="79"/>
  <c r="D753" i="79"/>
  <c r="D1175" i="79"/>
  <c r="D259" i="79"/>
  <c r="D168" i="79"/>
  <c r="E753" i="79"/>
  <c r="E1175" i="79"/>
  <c r="E259" i="79"/>
  <c r="E168" i="79"/>
  <c r="BG7" i="4"/>
  <c r="BH7" i="4"/>
  <c r="BI7" i="4"/>
  <c r="BQ7" i="4"/>
  <c r="BJ7" i="4"/>
  <c r="D54" i="57"/>
  <c r="C54" i="57"/>
  <c r="E72" i="78" l="1"/>
  <c r="D639" i="79"/>
  <c r="D1176" i="79" s="1"/>
  <c r="E12" i="58"/>
  <c r="F18" i="58"/>
  <c r="F20" i="58" s="1"/>
  <c r="L11" i="79"/>
  <c r="L92" i="79" s="1"/>
  <c r="E639" i="79"/>
  <c r="E1176" i="79" s="1"/>
  <c r="J639" i="79"/>
  <c r="J1176" i="79" s="1"/>
  <c r="K703" i="79"/>
  <c r="L236" i="79"/>
  <c r="L259" i="79" s="1"/>
  <c r="K259" i="79"/>
  <c r="L309" i="79"/>
  <c r="L308" i="79"/>
  <c r="C221" i="78"/>
  <c r="C95" i="78"/>
  <c r="C17" i="81" s="1"/>
  <c r="C56" i="78"/>
  <c r="C15" i="81" s="1"/>
  <c r="E202" i="78"/>
  <c r="K639" i="79"/>
  <c r="E15" i="58" s="1"/>
  <c r="E205" i="78"/>
  <c r="E77" i="78"/>
  <c r="L1192" i="79"/>
  <c r="E15" i="78"/>
  <c r="E25" i="78" s="1"/>
  <c r="K1175" i="79"/>
  <c r="E17" i="58" s="1"/>
  <c r="K753" i="79"/>
  <c r="K1032" i="79"/>
  <c r="L306" i="79"/>
  <c r="D154" i="78"/>
  <c r="D18" i="81" s="1"/>
  <c r="E36" i="78"/>
  <c r="E167" i="78"/>
  <c r="D266" i="78"/>
  <c r="D95" i="78"/>
  <c r="D17" i="81" s="1"/>
  <c r="E43" i="78"/>
  <c r="E80" i="78"/>
  <c r="C154" i="78"/>
  <c r="C18" i="81" s="1"/>
  <c r="E39" i="78"/>
  <c r="E50" i="78"/>
  <c r="E42" i="78"/>
  <c r="E49" i="78"/>
  <c r="E41" i="78"/>
  <c r="E52" i="78"/>
  <c r="E44" i="78"/>
  <c r="E55" i="78"/>
  <c r="E34" i="78"/>
  <c r="E75" i="78"/>
  <c r="E175" i="78"/>
  <c r="E47" i="78"/>
  <c r="E123" i="78"/>
  <c r="L703" i="79"/>
  <c r="L1175" i="79"/>
  <c r="L1032" i="79"/>
  <c r="L753" i="79"/>
  <c r="L168" i="79"/>
  <c r="E82" i="78"/>
  <c r="E78" i="78"/>
  <c r="E84" i="78"/>
  <c r="E27" i="78"/>
  <c r="E31" i="78" s="1"/>
  <c r="D221" i="78"/>
  <c r="D27" i="81" s="1"/>
  <c r="I218" i="79"/>
  <c r="E229" i="78"/>
  <c r="E224" i="78"/>
  <c r="F1178" i="79"/>
  <c r="F1194" i="79" s="1"/>
  <c r="F1239" i="79" s="1"/>
  <c r="F1254" i="79" s="1"/>
  <c r="E237" i="78"/>
  <c r="E177" i="78"/>
  <c r="E165" i="78"/>
  <c r="D173" i="78"/>
  <c r="D22" i="81" s="1"/>
  <c r="D56" i="78"/>
  <c r="D15" i="81" s="1"/>
  <c r="BS14" i="4"/>
  <c r="BT13" i="4"/>
  <c r="D184" i="78"/>
  <c r="D23" i="81" s="1"/>
  <c r="E242" i="78"/>
  <c r="E253" i="78"/>
  <c r="E248" i="78"/>
  <c r="E244" i="78"/>
  <c r="E214" i="78"/>
  <c r="E241" i="78"/>
  <c r="E210" i="78"/>
  <c r="E178" i="78"/>
  <c r="E255" i="78"/>
  <c r="E251" i="78"/>
  <c r="E246" i="78"/>
  <c r="E239" i="78"/>
  <c r="E206" i="78"/>
  <c r="E238" i="78"/>
  <c r="E240" i="78"/>
  <c r="E176" i="78"/>
  <c r="E254" i="78"/>
  <c r="E250" i="78"/>
  <c r="E249" i="78"/>
  <c r="E245" i="78"/>
  <c r="E203" i="78"/>
  <c r="E207" i="78"/>
  <c r="E252" i="78"/>
  <c r="E213" i="78"/>
  <c r="E247" i="78"/>
  <c r="E243" i="78"/>
  <c r="BS15" i="4"/>
  <c r="BS12" i="4"/>
  <c r="E33" i="78"/>
  <c r="E46" i="78"/>
  <c r="E38" i="78"/>
  <c r="E45" i="78"/>
  <c r="E48" i="78"/>
  <c r="E40" i="78"/>
  <c r="E79" i="78"/>
  <c r="E124" i="78"/>
  <c r="E164" i="78"/>
  <c r="E54" i="78"/>
  <c r="E37" i="78"/>
  <c r="E53" i="78"/>
  <c r="E158" i="78"/>
  <c r="E162" i="78"/>
  <c r="I1176" i="79"/>
  <c r="D218" i="79"/>
  <c r="J218" i="79"/>
  <c r="E218" i="79"/>
  <c r="K218" i="79"/>
  <c r="BR7" i="4"/>
  <c r="D19" i="81" l="1"/>
  <c r="C19" i="81"/>
  <c r="D29" i="81"/>
  <c r="C230" i="78"/>
  <c r="C27" i="81"/>
  <c r="C29" i="81" s="1"/>
  <c r="E18" i="58"/>
  <c r="E20" i="58" s="1"/>
  <c r="E154" i="78"/>
  <c r="L639" i="79"/>
  <c r="L1176" i="79" s="1"/>
  <c r="D155" i="78"/>
  <c r="C155" i="78"/>
  <c r="K1176" i="79"/>
  <c r="K1178" i="79" s="1"/>
  <c r="K1194" i="79" s="1"/>
  <c r="K1239" i="79" s="1"/>
  <c r="K1254" i="79" s="1"/>
  <c r="E56" i="78"/>
  <c r="E95" i="78"/>
  <c r="D230" i="78"/>
  <c r="E266" i="78"/>
  <c r="E221" i="78"/>
  <c r="L218" i="79"/>
  <c r="I1178" i="79"/>
  <c r="I1194" i="79" s="1"/>
  <c r="I1239" i="79" s="1"/>
  <c r="I1254" i="79" s="1"/>
  <c r="E184" i="78"/>
  <c r="E1178" i="79"/>
  <c r="E1194" i="79" s="1"/>
  <c r="E1239" i="79" s="1"/>
  <c r="E1254" i="79" s="1"/>
  <c r="D1178" i="79"/>
  <c r="D1194" i="79" s="1"/>
  <c r="D1239" i="79" s="1"/>
  <c r="D1254" i="79" s="1"/>
  <c r="BT12" i="4"/>
  <c r="BT15" i="4"/>
  <c r="BT14" i="4"/>
  <c r="BS7" i="4"/>
  <c r="E173" i="78"/>
  <c r="J1178" i="79"/>
  <c r="J1194" i="79" s="1"/>
  <c r="J1239" i="79" s="1"/>
  <c r="J1254" i="79" s="1"/>
  <c r="D31" i="81" l="1"/>
  <c r="C31" i="81"/>
  <c r="C273" i="78"/>
  <c r="E22" i="58"/>
  <c r="E23" i="58" s="1"/>
  <c r="D273" i="78"/>
  <c r="F22" i="58"/>
  <c r="F23" i="58" s="1"/>
  <c r="E155" i="78"/>
  <c r="E230" i="78"/>
  <c r="D232" i="78"/>
  <c r="D267" i="78" s="1"/>
  <c r="L1178" i="79"/>
  <c r="L1194" i="79" s="1"/>
  <c r="L1239" i="79" s="1"/>
  <c r="L1254" i="79" s="1"/>
  <c r="BT7" i="4"/>
  <c r="C232" i="78"/>
  <c r="D269" i="78" l="1"/>
  <c r="D274" i="78" s="1"/>
  <c r="D35" i="81"/>
  <c r="D38" i="81" s="1"/>
  <c r="D40" i="81" s="1"/>
  <c r="E232" i="78"/>
  <c r="C267" i="78"/>
  <c r="C269" i="78" l="1"/>
  <c r="C274" i="78" s="1"/>
  <c r="C35" i="81"/>
  <c r="C38" i="81" s="1"/>
  <c r="C40" i="81" s="1"/>
  <c r="E267" i="78"/>
</calcChain>
</file>

<file path=xl/sharedStrings.xml><?xml version="1.0" encoding="utf-8"?>
<sst xmlns="http://schemas.openxmlformats.org/spreadsheetml/2006/main" count="3763" uniqueCount="1051">
  <si>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</si>
  <si>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</si>
  <si>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</si>
  <si>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</si>
  <si>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</si>
  <si>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</si>
  <si>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</si>
  <si>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</si>
  <si>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</si>
  <si>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</si>
  <si>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</si>
  <si>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</si>
  <si>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</si>
  <si>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</si>
  <si>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</si>
  <si>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</si>
  <si>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</si>
  <si>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</si>
  <si>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</si>
  <si>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</si>
  <si>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</si>
  <si>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</si>
  <si>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</si>
  <si>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</si>
  <si>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</si>
  <si>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</si>
  <si>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</si>
  <si>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</si>
  <si>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</si>
  <si>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</si>
  <si>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</si>
  <si>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</si>
  <si>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</si>
  <si>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</si>
  <si>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</si>
  <si>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</si>
  <si>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</si>
  <si>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</si>
  <si>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</si>
  <si>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</si>
  <si>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</si>
  <si>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</si>
  <si>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</si>
  <si>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</si>
  <si>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</si>
  <si>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</si>
  <si>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</si>
  <si>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</si>
  <si>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</si>
  <si>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</si>
  <si>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</si>
  <si>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</si>
  <si>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</si>
  <si>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</si>
  <si>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</si>
  <si>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</si>
  <si>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</si>
  <si>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</si>
  <si>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</si>
  <si>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</si>
  <si>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</si>
  <si>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</si>
  <si>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</si>
  <si>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</si>
  <si>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</si>
  <si>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</si>
  <si>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</si>
  <si>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</si>
  <si>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</si>
  <si>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</si>
  <si>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</si>
  <si>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</si>
  <si>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</si>
  <si>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</si>
  <si>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</si>
  <si>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</si>
  <si>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</si>
  <si>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</si>
  <si>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</si>
  <si>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</si>
  <si>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</si>
  <si>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</si>
  <si>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</si>
  <si>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</si>
  <si>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</si>
  <si>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</si>
  <si>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</si>
  <si>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</si>
  <si>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</si>
  <si>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</si>
  <si>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</si>
  <si>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</si>
  <si>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</si>
  <si>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</si>
  <si>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</si>
  <si>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</si>
  <si>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</si>
  <si>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</si>
  <si>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</si>
  <si>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</si>
  <si>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</si>
  <si>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</si>
  <si>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</si>
  <si>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</si>
  <si>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</si>
  <si>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</si>
  <si>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</si>
  <si>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</si>
  <si>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</si>
  <si>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</si>
  <si>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</si>
  <si>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</si>
  <si>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</si>
  <si>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</si>
  <si>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</si>
  <si>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</si>
  <si>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</si>
  <si>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</si>
  <si>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</si>
  <si>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</si>
  <si>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</si>
  <si>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</si>
  <si>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</si>
  <si>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</si>
  <si>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</si>
  <si>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</si>
  <si>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</si>
  <si>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</si>
  <si>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</si>
  <si>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</si>
  <si>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</si>
  <si>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</si>
  <si>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</si>
  <si>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</si>
  <si>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</si>
  <si>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</si>
  <si>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</si>
  <si>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</si>
  <si>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</si>
  <si>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</si>
  <si>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</si>
  <si>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</si>
  <si>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</si>
  <si>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</si>
  <si>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</si>
  <si>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</si>
  <si>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</si>
  <si>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</si>
  <si>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</si>
  <si>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</si>
  <si>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</si>
  <si>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</si>
  <si>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</si>
  <si>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</si>
  <si>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</si>
  <si>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</si>
  <si>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</si>
  <si>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</si>
  <si>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</si>
  <si>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</si>
  <si>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</si>
  <si>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</si>
  <si>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</si>
  <si>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</si>
  <si>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</si>
  <si>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</si>
  <si>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</si>
  <si>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</si>
  <si>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</si>
  <si>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</si>
  <si>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</si>
  <si>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</si>
  <si>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</si>
  <si>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</si>
  <si>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</si>
  <si>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</si>
  <si>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</si>
  <si>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</si>
  <si>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</si>
  <si>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</si>
  <si>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</si>
  <si>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</si>
  <si>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</si>
  <si>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</si>
  <si>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</si>
  <si>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</si>
  <si>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</si>
  <si>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</si>
  <si>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</si>
  <si>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</si>
  <si>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</si>
  <si>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</si>
  <si>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</si>
  <si>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</si>
  <si>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</si>
  <si>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</si>
  <si>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</si>
  <si>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</si>
  <si>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</si>
  <si>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</si>
  <si>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</si>
  <si>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</si>
  <si>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</si>
  <si>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</si>
  <si>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</si>
  <si>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</si>
  <si>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</si>
  <si>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</si>
  <si>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</si>
  <si>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</si>
  <si>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</si>
  <si>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</si>
  <si>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</si>
  <si>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</si>
  <si>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</si>
  <si>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</si>
  <si>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</si>
  <si>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</si>
  <si>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</si>
  <si>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</si>
  <si>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</si>
  <si>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</si>
  <si>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</si>
  <si>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</si>
  <si>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</si>
  <si>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</si>
  <si>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</si>
  <si>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</si>
  <si>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</si>
  <si>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</si>
  <si>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</si>
  <si>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</si>
  <si>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</si>
  <si>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</si>
  <si>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</si>
  <si>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</si>
  <si>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</si>
  <si>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</si>
  <si>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</si>
  <si>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</si>
  <si>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</si>
  <si>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</si>
  <si>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</si>
  <si>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</si>
  <si>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</si>
  <si>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</si>
  <si>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</si>
  <si>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</si>
  <si>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</si>
  <si>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</si>
  <si>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</si>
  <si>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</si>
  <si>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</si>
  <si>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</si>
  <si>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</si>
  <si>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</si>
  <si>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</si>
  <si>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</si>
  <si>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</si>
  <si>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</si>
  <si>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</si>
  <si>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</si>
  <si>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</si>
  <si>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</si>
  <si>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</si>
  <si>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</si>
  <si>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</si>
  <si>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</si>
  <si>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</si>
  <si>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</si>
  <si>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</si>
  <si>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</si>
  <si>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</si>
  <si>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</si>
  <si>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</si>
  <si>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</si>
  <si>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</si>
  <si>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</si>
  <si>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</si>
  <si>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</si>
  <si>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</si>
  <si>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</si>
  <si>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</si>
  <si>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</si>
  <si>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</si>
  <si>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</si>
  <si>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</si>
  <si>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</si>
  <si>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</si>
  <si>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</si>
  <si>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</si>
  <si>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</si>
  <si>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</si>
  <si>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</si>
  <si>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</si>
  <si>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</si>
  <si>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</si>
  <si>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</si>
  <si>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</si>
  <si>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</si>
  <si>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</si>
  <si>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</si>
  <si>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</si>
  <si>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</si>
  <si>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</si>
  <si>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</si>
  <si>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</si>
  <si>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</si>
  <si>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</si>
  <si>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</si>
  <si>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</si>
  <si>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</si>
  <si>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</si>
  <si>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</si>
  <si>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</si>
  <si>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</si>
  <si>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</si>
  <si>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</si>
  <si>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</si>
  <si>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</si>
  <si>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</si>
  <si>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</si>
  <si>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</si>
  <si>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</si>
  <si>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</si>
  <si>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</si>
  <si>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</si>
  <si>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</si>
  <si>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</si>
  <si>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</si>
  <si>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</si>
  <si>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</si>
  <si>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</si>
  <si>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</si>
  <si>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</si>
  <si>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</si>
  <si>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</si>
  <si>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</si>
  <si>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</si>
  <si>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</si>
  <si>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</si>
  <si>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</si>
  <si>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</si>
  <si>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</si>
  <si>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</si>
  <si>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</si>
  <si>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</si>
  <si>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</si>
  <si>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</si>
  <si>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</si>
  <si>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</si>
  <si>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</si>
  <si>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</si>
  <si>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</si>
  <si>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</si>
  <si>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</si>
  <si>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</si>
  <si>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</si>
  <si>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</si>
  <si>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</si>
  <si>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</si>
  <si>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</si>
  <si>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</si>
  <si>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</si>
  <si>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</si>
  <si>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</si>
  <si>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</si>
  <si>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</si>
  <si>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</si>
  <si>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</si>
  <si>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</si>
  <si>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</si>
  <si>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</si>
  <si>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</si>
  <si>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</si>
  <si>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</si>
  <si>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</si>
  <si>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</si>
  <si>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</si>
  <si>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</si>
  <si>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</si>
  <si>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</si>
  <si>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</si>
  <si>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</si>
  <si>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</si>
  <si>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</si>
  <si>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</si>
  <si>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</si>
  <si>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</si>
  <si>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</si>
  <si>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</si>
  <si>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</si>
  <si>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</si>
  <si>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</si>
  <si>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</si>
  <si>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</si>
  <si>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</si>
  <si>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</si>
  <si>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</si>
  <si>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</si>
  <si>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</si>
  <si>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</si>
  <si>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</si>
  <si>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</si>
  <si>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</si>
  <si>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</si>
  <si>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</si>
  <si>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</si>
  <si>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</si>
  <si>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</si>
  <si>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</si>
  <si>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</si>
  <si>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</si>
  <si>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</si>
  <si>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</si>
  <si>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</si>
  <si>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</si>
  <si>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</si>
  <si>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</si>
  <si>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</si>
  <si>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</si>
  <si>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</si>
  <si>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</si>
  <si>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</si>
  <si>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</si>
  <si>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</si>
  <si>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</si>
  <si>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</si>
  <si>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</si>
  <si>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</si>
  <si>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</si>
  <si>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</si>
  <si>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</si>
  <si>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</si>
  <si>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</si>
  <si>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</si>
  <si>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</si>
  <si>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</si>
  <si>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</si>
  <si>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</si>
  <si>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</si>
  <si>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63440-H01</t>
  </si>
  <si>
    <t>63440-H02</t>
  </si>
  <si>
    <t>74100-G02</t>
  </si>
  <si>
    <t>74100-G06</t>
  </si>
  <si>
    <t>74100-G10</t>
  </si>
  <si>
    <t>74100-G13</t>
  </si>
  <si>
    <t>74100-G14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</si>
  <si>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</si>
  <si>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</si>
  <si>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</si>
  <si>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</si>
  <si>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</si>
  <si>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</si>
  <si>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</si>
  <si>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</si>
  <si>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</si>
  <si>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</si>
  <si>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</si>
  <si>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</si>
  <si>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62100-G05</t>
  </si>
  <si>
    <t>74100-G05</t>
  </si>
  <si>
    <t>10100-A08</t>
  </si>
  <si>
    <t>16100-A08</t>
  </si>
  <si>
    <t>22180-A08</t>
  </si>
  <si>
    <t>22340-A08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</si>
  <si>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</si>
  <si>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</si>
  <si>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</si>
  <si>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</si>
  <si>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</si>
  <si>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</si>
  <si>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</si>
  <si>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</si>
  <si>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</si>
  <si>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</si>
  <si>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</si>
  <si>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</si>
  <si>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</si>
  <si>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</si>
  <si>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</si>
  <si>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</si>
  <si>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</si>
  <si>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</si>
  <si>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</si>
  <si>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</si>
  <si>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</si>
  <si>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</si>
  <si>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</si>
  <si>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</si>
  <si>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</si>
  <si>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</si>
  <si>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</si>
  <si>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</si>
  <si>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</si>
  <si>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</si>
  <si>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</si>
  <si>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</si>
  <si>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</si>
  <si>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</si>
  <si>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</si>
  <si>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</si>
  <si>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</si>
  <si>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</si>
  <si>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</si>
  <si>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15200-A08</t>
  </si>
  <si>
    <t>62100-G03</t>
  </si>
  <si>
    <t>62100-G04</t>
  </si>
  <si>
    <t>62100-G09</t>
  </si>
  <si>
    <t>62100-G11</t>
  </si>
  <si>
    <t>63160-G02</t>
  </si>
  <si>
    <t>63160-G03</t>
  </si>
  <si>
    <t>63160-G04</t>
  </si>
  <si>
    <t>63160-G05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</si>
  <si>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</si>
  <si>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</si>
  <si>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</si>
  <si>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</si>
  <si>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</si>
  <si>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</si>
  <si>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</si>
  <si>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</si>
  <si>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63420-G02</t>
  </si>
  <si>
    <t>63420-G03</t>
  </si>
  <si>
    <t>63420-G04</t>
  </si>
  <si>
    <t>63420-G05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</si>
  <si>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</si>
  <si>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</si>
  <si>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</si>
  <si>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</si>
  <si>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</si>
  <si>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</si>
  <si>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</si>
  <si>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</si>
  <si>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73120-G02</t>
  </si>
  <si>
    <t>73120-G03</t>
  </si>
  <si>
    <t>73120-G04</t>
  </si>
  <si>
    <t>73120-G05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</si>
  <si>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</si>
  <si>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</si>
  <si>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</si>
  <si>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</si>
  <si>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</si>
  <si>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</si>
  <si>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</si>
  <si>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</si>
  <si>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74100-G03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</si>
  <si>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</si>
  <si>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</si>
  <si>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</si>
  <si>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</si>
  <si>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</si>
  <si>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</si>
  <si>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</si>
  <si>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</si>
  <si>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</si>
  <si>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</si>
  <si>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</si>
  <si>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</si>
  <si>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</si>
  <si>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</si>
  <si>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</si>
  <si>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</si>
  <si>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</si>
  <si>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</si>
  <si>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</si>
  <si>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</si>
  <si>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</si>
  <si>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</si>
  <si>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</si>
  <si>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</si>
  <si>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</si>
  <si>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</si>
  <si>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</si>
  <si>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</si>
  <si>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</si>
  <si>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</si>
  <si>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</si>
  <si>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</si>
  <si>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</si>
  <si>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</si>
  <si>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</si>
  <si>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</si>
  <si>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</si>
  <si>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</si>
  <si>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</si>
  <si>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</si>
  <si>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</si>
  <si>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OPENBALN1</t>
  </si>
  <si>
    <t>FSCSYR</t>
  </si>
  <si>
    <t>Bal</t>
  </si>
  <si>
    <t>Test</t>
  </si>
  <si>
    <t>Difference</t>
  </si>
  <si>
    <t>27260-A08</t>
  </si>
  <si>
    <t>28180-A08</t>
  </si>
  <si>
    <t>28280-A08</t>
  </si>
  <si>
    <t>50100-G01</t>
  </si>
  <si>
    <t>50160-G01</t>
  </si>
  <si>
    <t>52280-G01</t>
  </si>
  <si>
    <t>61160-A08</t>
  </si>
  <si>
    <t>61180-A08</t>
  </si>
  <si>
    <t>61440-A08</t>
  </si>
  <si>
    <t>61540-A08</t>
  </si>
  <si>
    <t>62100-G07</t>
  </si>
  <si>
    <t>70100-G01</t>
  </si>
  <si>
    <t>71100-G01</t>
  </si>
  <si>
    <t>71120-G01</t>
  </si>
  <si>
    <t>71140-G01</t>
  </si>
  <si>
    <t>71160-G01</t>
  </si>
  <si>
    <t>74100-G07</t>
  </si>
  <si>
    <t>90100-G01</t>
  </si>
  <si>
    <t>90120-G01</t>
  </si>
  <si>
    <t>90140-G01</t>
  </si>
  <si>
    <t>28160-A08</t>
  </si>
  <si>
    <t>28220-A08</t>
  </si>
  <si>
    <t>28260-A08</t>
  </si>
  <si>
    <t>28300-A08</t>
  </si>
  <si>
    <t>30100-G01</t>
  </si>
  <si>
    <t>30120-G01</t>
  </si>
  <si>
    <t>30140-G01</t>
  </si>
  <si>
    <t>50120-G01</t>
  </si>
  <si>
    <t>50140-G01</t>
  </si>
  <si>
    <t>51100-G01</t>
  </si>
  <si>
    <t>61220-A08</t>
  </si>
  <si>
    <t>61260-A08</t>
  </si>
  <si>
    <t>61280-A08</t>
  </si>
  <si>
    <t>61300-A08</t>
  </si>
  <si>
    <t>61320-A08</t>
  </si>
  <si>
    <t>61340-A08</t>
  </si>
  <si>
    <t>61420-A08</t>
  </si>
  <si>
    <t>61480-A08</t>
  </si>
  <si>
    <t>61520-A08</t>
  </si>
  <si>
    <t>61560-A08</t>
  </si>
  <si>
    <t>63160-G07</t>
  </si>
  <si>
    <t>63420-G07</t>
  </si>
  <si>
    <t>73120-G07</t>
  </si>
  <si>
    <t xml:space="preserve">Retained Earnings-23F                                       </t>
  </si>
  <si>
    <t xml:space="preserve">Current Earnings-23F                                        </t>
  </si>
  <si>
    <t xml:space="preserve">Issued Capital-23F                                          </t>
  </si>
  <si>
    <t>Interest received</t>
  </si>
  <si>
    <t>Administrative Expenses</t>
  </si>
  <si>
    <t>Other Expense</t>
  </si>
  <si>
    <t xml:space="preserve">Current </t>
  </si>
  <si>
    <t>Inventory</t>
  </si>
  <si>
    <t>Non Current Assets</t>
  </si>
  <si>
    <t>Investments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</si>
  <si>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</si>
  <si>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</si>
  <si>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</si>
  <si>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</si>
  <si>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</si>
  <si>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F001</t>
  </si>
  <si>
    <t>Instance Name</t>
  </si>
  <si>
    <t>Calander Year Financial Report F001_20210118_13_24_11_2424.xls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</si>
  <si>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</si>
  <si>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</si>
  <si>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</si>
  <si>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</si>
  <si>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</si>
  <si>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</si>
  <si>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</si>
  <si>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</si>
  <si>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</si>
  <si>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</si>
  <si>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</si>
  <si>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</si>
  <si>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10100A08</t>
  </si>
  <si>
    <t>15200A08</t>
  </si>
  <si>
    <t>16100A08</t>
  </si>
  <si>
    <t>22180A08</t>
  </si>
  <si>
    <t>22340A08</t>
  </si>
  <si>
    <t>27260A08</t>
  </si>
  <si>
    <t>28160A08</t>
  </si>
  <si>
    <t>28180A08</t>
  </si>
  <si>
    <t>28220A08</t>
  </si>
  <si>
    <t>28260A08</t>
  </si>
  <si>
    <t>28280A08</t>
  </si>
  <si>
    <t>28300A08</t>
  </si>
  <si>
    <t>30100G01</t>
  </si>
  <si>
    <t>30120G01</t>
  </si>
  <si>
    <t>30140G01</t>
  </si>
  <si>
    <t>50100G01</t>
  </si>
  <si>
    <t>50120G01</t>
  </si>
  <si>
    <t>50140G01</t>
  </si>
  <si>
    <t>50160G01</t>
  </si>
  <si>
    <t>51100G01</t>
  </si>
  <si>
    <t>52280G01</t>
  </si>
  <si>
    <t>52360S00</t>
  </si>
  <si>
    <t>52360S01</t>
  </si>
  <si>
    <t>52360S02</t>
  </si>
  <si>
    <t>61160A08</t>
  </si>
  <si>
    <t>61180A08</t>
  </si>
  <si>
    <t>61220A08</t>
  </si>
  <si>
    <t>61260A08</t>
  </si>
  <si>
    <t>61280A08</t>
  </si>
  <si>
    <t>61300A08</t>
  </si>
  <si>
    <t>61320A08</t>
  </si>
  <si>
    <t>61340A08</t>
  </si>
  <si>
    <t>61420A08</t>
  </si>
  <si>
    <t>61440A08</t>
  </si>
  <si>
    <t>61480A08</t>
  </si>
  <si>
    <t>61520A08</t>
  </si>
  <si>
    <t>61540A08</t>
  </si>
  <si>
    <t>61560A08</t>
  </si>
  <si>
    <t>62100G02</t>
  </si>
  <si>
    <t>62100G03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</si>
  <si>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</si>
  <si>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</si>
  <si>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</si>
  <si>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</si>
  <si>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</si>
  <si>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</si>
  <si>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</si>
  <si>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</si>
  <si>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</si>
  <si>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</si>
  <si>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</si>
  <si>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63160G02</t>
  </si>
  <si>
    <t>63160G03</t>
  </si>
  <si>
    <t>63160G04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</si>
  <si>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</si>
  <si>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</si>
  <si>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</si>
  <si>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</si>
  <si>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</si>
  <si>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</si>
  <si>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</si>
  <si>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</si>
  <si>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</si>
  <si>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</si>
  <si>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63420G02</t>
  </si>
  <si>
    <t>63420G03</t>
  </si>
  <si>
    <t>63420G04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</si>
  <si>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</si>
  <si>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</si>
  <si>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</si>
  <si>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</si>
  <si>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</si>
  <si>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</si>
  <si>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</si>
  <si>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</si>
  <si>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</si>
  <si>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</si>
  <si>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63440H01</t>
  </si>
  <si>
    <t>63440H02</t>
  </si>
  <si>
    <t>70100G01</t>
  </si>
  <si>
    <t>71100G01</t>
  </si>
  <si>
    <t>71120G01</t>
  </si>
  <si>
    <t>71140G01</t>
  </si>
  <si>
    <t>71160G01</t>
  </si>
  <si>
    <t>73120G02</t>
  </si>
  <si>
    <t>73120G03</t>
  </si>
  <si>
    <t>73120G04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</si>
  <si>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</si>
  <si>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</si>
  <si>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</si>
  <si>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</si>
  <si>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</si>
  <si>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</si>
  <si>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</si>
  <si>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</si>
  <si>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</si>
  <si>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</si>
  <si>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74100G02</t>
  </si>
  <si>
    <t>74100G03</t>
  </si>
  <si>
    <t>74100G04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</si>
  <si>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</si>
  <si>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</si>
  <si>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</si>
  <si>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</si>
  <si>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</si>
  <si>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</si>
  <si>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</si>
  <si>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</si>
  <si>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</si>
  <si>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</si>
  <si>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75200H01</t>
  </si>
  <si>
    <t>75200H02</t>
  </si>
  <si>
    <t>90100G01</t>
  </si>
  <si>
    <t>90120G01</t>
  </si>
  <si>
    <t>90140G01</t>
  </si>
  <si>
    <t>Direct Costs-Property</t>
  </si>
  <si>
    <t>Direct Costs-Vineyards</t>
  </si>
  <si>
    <t>Direct Costs-Media</t>
  </si>
  <si>
    <t>Interest Income</t>
  </si>
  <si>
    <t>Wages &amp; Salaries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</si>
  <si>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</si>
  <si>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</si>
  <si>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</si>
  <si>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</si>
  <si>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</si>
  <si>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</si>
  <si>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Rental Income-23 Frankin St</t>
  </si>
  <si>
    <t>01 - I</t>
  </si>
  <si>
    <t xml:space="preserve">10100          </t>
  </si>
  <si>
    <t xml:space="preserve">A08            </t>
  </si>
  <si>
    <t xml:space="preserve">               </t>
  </si>
  <si>
    <t xml:space="preserve">F001  </t>
  </si>
  <si>
    <t>Credit</t>
  </si>
  <si>
    <t xml:space="preserve">23 FRANKLIN STREET PTY LTD                                  </t>
  </si>
  <si>
    <t>Interest Received-23 Frankin St</t>
  </si>
  <si>
    <t>06 - I</t>
  </si>
  <si>
    <t xml:space="preserve">16100          </t>
  </si>
  <si>
    <t>Bank Fees &amp; Charges-23 Frankin St</t>
  </si>
  <si>
    <t>09 - I</t>
  </si>
  <si>
    <t xml:space="preserve">22180          </t>
  </si>
  <si>
    <t>Debit</t>
  </si>
  <si>
    <t>Fees &amp; Charges-23 Frankin St</t>
  </si>
  <si>
    <t xml:space="preserve">22340          </t>
  </si>
  <si>
    <t>Rates &amp; Taxes - Land-23 Frankin St</t>
  </si>
  <si>
    <t>14 - I</t>
  </si>
  <si>
    <t xml:space="preserve">27260          </t>
  </si>
  <si>
    <t>Depreciation - Build Improvements-23 Frankin St</t>
  </si>
  <si>
    <t>15 - I</t>
  </si>
  <si>
    <t xml:space="preserve">28180          </t>
  </si>
  <si>
    <t>National Australia Bank-23F</t>
  </si>
  <si>
    <t>20 - B</t>
  </si>
  <si>
    <t xml:space="preserve">50100          </t>
  </si>
  <si>
    <t xml:space="preserve">G01            </t>
  </si>
  <si>
    <t>Prepaid - Land Tax-23F</t>
  </si>
  <si>
    <t>22 - B</t>
  </si>
  <si>
    <t xml:space="preserve">52280          </t>
  </si>
  <si>
    <t>Suspense - Other</t>
  </si>
  <si>
    <t xml:space="preserve">52360          </t>
  </si>
  <si>
    <t xml:space="preserve">S02            </t>
  </si>
  <si>
    <t>Land &amp; Buildings-23 Frankin St</t>
  </si>
  <si>
    <t>23 - B</t>
  </si>
  <si>
    <t xml:space="preserve">61160          </t>
  </si>
  <si>
    <t>Building Improvements-23 Frankin St</t>
  </si>
  <si>
    <t xml:space="preserve">61180          </t>
  </si>
  <si>
    <t>Less Accum Depn - Build Improvements-23 Frankin St</t>
  </si>
  <si>
    <t xml:space="preserve">61440          </t>
  </si>
  <si>
    <t>Intercompany-GPM</t>
  </si>
  <si>
    <t>24 - B</t>
  </si>
  <si>
    <t xml:space="preserve">62100          </t>
  </si>
  <si>
    <t xml:space="preserve">G07            </t>
  </si>
  <si>
    <t>Trade Creditor-23F</t>
  </si>
  <si>
    <t>26 - B</t>
  </si>
  <si>
    <t xml:space="preserve">70100          </t>
  </si>
  <si>
    <t>Accruals-23F</t>
  </si>
  <si>
    <t>27 - B</t>
  </si>
  <si>
    <t xml:space="preserve">71100          </t>
  </si>
  <si>
    <t>GST Paid-23F</t>
  </si>
  <si>
    <t xml:space="preserve">71120          </t>
  </si>
  <si>
    <t>Intercompany-EPH</t>
  </si>
  <si>
    <t>30 - B</t>
  </si>
  <si>
    <t xml:space="preserve">74100          </t>
  </si>
  <si>
    <t xml:space="preserve">G02            </t>
  </si>
  <si>
    <t>Intercompany-GBLT</t>
  </si>
  <si>
    <t xml:space="preserve">G05            </t>
  </si>
  <si>
    <t>Intercompany-ROOTS</t>
  </si>
  <si>
    <t xml:space="preserve">G10            </t>
  </si>
  <si>
    <t>Retained Earnings-23F</t>
  </si>
  <si>
    <t>32 - R</t>
  </si>
  <si>
    <t xml:space="preserve">90100          </t>
  </si>
  <si>
    <t>Issued Capital-23F</t>
  </si>
  <si>
    <t xml:space="preserve">90140          </t>
  </si>
  <si>
    <t>2020</t>
  </si>
  <si>
    <t>GL - CL</t>
  </si>
  <si>
    <t>CLOSING ENTRY</t>
  </si>
  <si>
    <t>000655</t>
  </si>
  <si>
    <t xml:space="preserve">EVAN    </t>
  </si>
  <si>
    <t>AUD</t>
  </si>
  <si>
    <t>GL - JE</t>
  </si>
  <si>
    <t>Dist from GPM</t>
  </si>
  <si>
    <t>CB - CB</t>
  </si>
  <si>
    <t xml:space="preserve">      310819</t>
  </si>
  <si>
    <t>Bank Fee</t>
  </si>
  <si>
    <t>000606</t>
  </si>
  <si>
    <t xml:space="preserve">LIDIYA  </t>
  </si>
  <si>
    <t xml:space="preserve">       29119</t>
  </si>
  <si>
    <t>000622</t>
  </si>
  <si>
    <t>000644</t>
  </si>
  <si>
    <t>AP - IN</t>
  </si>
  <si>
    <t>Australian Securities &amp; Investments Comission-July 19--22132</t>
  </si>
  <si>
    <t>23F annual review</t>
  </si>
  <si>
    <t>000596</t>
  </si>
  <si>
    <t>Land Tax Accrual</t>
  </si>
  <si>
    <t>000604</t>
  </si>
  <si>
    <t>000607</t>
  </si>
  <si>
    <t>000609</t>
  </si>
  <si>
    <t>Land Tax</t>
  </si>
  <si>
    <t>000614</t>
  </si>
  <si>
    <t>Land Tax Accrual - Rev</t>
  </si>
  <si>
    <t>000613</t>
  </si>
  <si>
    <t>000623</t>
  </si>
  <si>
    <t>000630</t>
  </si>
  <si>
    <t>000634</t>
  </si>
  <si>
    <t>000636</t>
  </si>
  <si>
    <t>000639</t>
  </si>
  <si>
    <t>000641</t>
  </si>
  <si>
    <t>000643</t>
  </si>
  <si>
    <t>000645</t>
  </si>
  <si>
    <t>Depn Expense</t>
  </si>
  <si>
    <t>000603</t>
  </si>
  <si>
    <t>000608</t>
  </si>
  <si>
    <t>000610</t>
  </si>
  <si>
    <t>000611</t>
  </si>
  <si>
    <t>000627</t>
  </si>
  <si>
    <t>000631</t>
  </si>
  <si>
    <t>000635</t>
  </si>
  <si>
    <t>000637</t>
  </si>
  <si>
    <t>000638</t>
  </si>
  <si>
    <t>000640</t>
  </si>
  <si>
    <t>000642</t>
  </si>
  <si>
    <t>000646</t>
  </si>
  <si>
    <t xml:space="preserve">           0</t>
  </si>
  <si>
    <t>Australian Securities &amp; Investments Comission</t>
  </si>
  <si>
    <t>000598</t>
  </si>
  <si>
    <t>Revenue SA</t>
  </si>
  <si>
    <t>000601</t>
  </si>
  <si>
    <t xml:space="preserve">     1508194</t>
  </si>
  <si>
    <t>Receive funds</t>
  </si>
  <si>
    <t>000605</t>
  </si>
  <si>
    <t>000616</t>
  </si>
  <si>
    <t xml:space="preserve">      141119</t>
  </si>
  <si>
    <t>000621</t>
  </si>
  <si>
    <t xml:space="preserve">      281119</t>
  </si>
  <si>
    <t>000620</t>
  </si>
  <si>
    <t>B J's Distribution Services</t>
  </si>
  <si>
    <t>000619</t>
  </si>
  <si>
    <t>Berkley Insurance Australia</t>
  </si>
  <si>
    <t>000626</t>
  </si>
  <si>
    <t xml:space="preserve">     1212194</t>
  </si>
  <si>
    <t>000629</t>
  </si>
  <si>
    <t xml:space="preserve">      231219</t>
  </si>
  <si>
    <t>Chubb Insurance</t>
  </si>
  <si>
    <t>000628</t>
  </si>
  <si>
    <t>000633</t>
  </si>
  <si>
    <t>Electronic Clearing -23F</t>
  </si>
  <si>
    <t>AP - PY</t>
  </si>
  <si>
    <t>A0002-Australian Securities &amp; Investments Comission</t>
  </si>
  <si>
    <t>000597</t>
  </si>
  <si>
    <t>R0001-Revenue SA</t>
  </si>
  <si>
    <t>000600</t>
  </si>
  <si>
    <t>000615</t>
  </si>
  <si>
    <t>B0001`-B J's Distribution Services</t>
  </si>
  <si>
    <t>000618</t>
  </si>
  <si>
    <t>B0002-Berkley Insurance Australia</t>
  </si>
  <si>
    <t>000625</t>
  </si>
  <si>
    <t>000632</t>
  </si>
  <si>
    <t>Prepaid Land Tax</t>
  </si>
  <si>
    <t>Revenue SA-Oct 19--70800441OCT 19</t>
  </si>
  <si>
    <t>23F 2019-20</t>
  </si>
  <si>
    <t>000612</t>
  </si>
  <si>
    <t>B J's Distribution Services-Nov 19--476</t>
  </si>
  <si>
    <t>Damaged roofing</t>
  </si>
  <si>
    <t>000617</t>
  </si>
  <si>
    <t>Berkley Insurance Australia-Dec 19--DEC 19</t>
  </si>
  <si>
    <t>Excess for insurance claim</t>
  </si>
  <si>
    <t>000624</t>
  </si>
  <si>
    <t>(Reallocation of loan balances @ 30/06/2020)</t>
  </si>
  <si>
    <t>000649</t>
  </si>
  <si>
    <t>Profit/Loss Distribution-23 Franklin Street Pty Ltd</t>
  </si>
  <si>
    <t>22132035137JULY 19</t>
  </si>
  <si>
    <t>70800441OCT 18</t>
  </si>
  <si>
    <t>70800441OCT 19</t>
  </si>
  <si>
    <t>476</t>
  </si>
  <si>
    <t>DEC 19</t>
  </si>
  <si>
    <t xml:space="preserve">Rental Income-23 Frankin St                                 </t>
  </si>
  <si>
    <t xml:space="preserve">Other Income-23 Frankin St                                  </t>
  </si>
  <si>
    <t xml:space="preserve">Interest Received-23 Frankin St                             </t>
  </si>
  <si>
    <t xml:space="preserve">Bank Fees &amp; Charges-23 Frankin St                           </t>
  </si>
  <si>
    <t xml:space="preserve">Fees &amp; Charges-23 Frankin St                                </t>
  </si>
  <si>
    <t xml:space="preserve">Rates &amp; Taxes - Land-23 Frankin St                          </t>
  </si>
  <si>
    <t xml:space="preserve">Depreciation - Build Write Off-23 Frankin St                </t>
  </si>
  <si>
    <t xml:space="preserve">Depreciation - Build Improvements-23 Frankin St             </t>
  </si>
  <si>
    <t xml:space="preserve">Depreciation - Furniture &amp; Fittings-23 Frankin St           </t>
  </si>
  <si>
    <t xml:space="preserve">Depreciation - Office Furniture-23 Frankin St               </t>
  </si>
  <si>
    <t xml:space="preserve">Depreciation - Plant &amp; Equip-23 Frankin St                  </t>
  </si>
  <si>
    <t xml:space="preserve">Depreciation: Low Value Pool-23 Frankin St                  </t>
  </si>
  <si>
    <t xml:space="preserve">Extra Ordinary Expenses-23F                                 </t>
  </si>
  <si>
    <t xml:space="preserve">Captial loss-23F                                            </t>
  </si>
  <si>
    <t xml:space="preserve">Income Tax-23F                                              </t>
  </si>
  <si>
    <t xml:space="preserve">National Australia Bank-23F                                 </t>
  </si>
  <si>
    <t xml:space="preserve">Undeposited Funds-23F                                       </t>
  </si>
  <si>
    <t xml:space="preserve">Undeposited Funds - Credit Cards-23F                        </t>
  </si>
  <si>
    <t xml:space="preserve">Electronic Clearing -23F                                    </t>
  </si>
  <si>
    <t xml:space="preserve">Trade Debtor-23F                                            </t>
  </si>
  <si>
    <t xml:space="preserve">Prepaid - Land Tax-23F                                      </t>
  </si>
  <si>
    <t xml:space="preserve">Suspense - Income                                           </t>
  </si>
  <si>
    <t xml:space="preserve">Suspense - Expense                                          </t>
  </si>
  <si>
    <t xml:space="preserve">Suspense - Other                                            </t>
  </si>
  <si>
    <t xml:space="preserve">Land &amp; Buildings-23 Frankin St                              </t>
  </si>
  <si>
    <t xml:space="preserve">Building Improvements-23 Frankin St                         </t>
  </si>
  <si>
    <t xml:space="preserve">Furniture &amp; Fittings-23 Frankin St                          </t>
  </si>
  <si>
    <t xml:space="preserve">Office Furniture-23 Frankin St                              </t>
  </si>
  <si>
    <t xml:space="preserve">Plant &amp; Equipment-23 Frankin St                             </t>
  </si>
  <si>
    <t xml:space="preserve">Low Value Pool - Current-23 Frankin St                      </t>
  </si>
  <si>
    <t xml:space="preserve">Low Value Pool - Previous Years-23 Frankin St               </t>
  </si>
  <si>
    <t xml:space="preserve">Less Accum Depreciation-23 Frankin St                       </t>
  </si>
  <si>
    <t xml:space="preserve">Less Accum Depn - Build Write Off-23 Frankin St             </t>
  </si>
  <si>
    <t xml:space="preserve">Less Accum Depn - Build Improvements-23 Frankin St          </t>
  </si>
  <si>
    <t xml:space="preserve">Less Accum Depn - Furniture &amp; Fittings-23 Frankin St        </t>
  </si>
  <si>
    <t xml:space="preserve">Less Depn - Office Furniture-23 Frankin St                  </t>
  </si>
  <si>
    <t xml:space="preserve">Less Accum Depn - Plant &amp; Equip-23 Frankin St               </t>
  </si>
  <si>
    <t xml:space="preserve">Less Accum Dep - Low Value Pool-23 Frankin St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</si>
  <si>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</si>
  <si>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</si>
  <si>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</si>
  <si>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</si>
  <si>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</si>
  <si>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</si>
  <si>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</si>
  <si>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</si>
  <si>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</si>
  <si>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</si>
  <si>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</si>
  <si>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</si>
  <si>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</si>
  <si>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Bill of Exchange-EPH                                        </t>
  </si>
  <si>
    <t xml:space="preserve">Bill of Exchange-EPI                                        </t>
  </si>
  <si>
    <t xml:space="preserve">Bill of Exchange-FPP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</si>
  <si>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</si>
  <si>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</si>
  <si>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</si>
  <si>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</si>
  <si>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</si>
  <si>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</si>
  <si>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</si>
  <si>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</si>
  <si>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</si>
  <si>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</si>
  <si>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Shares in subsidiary-EPH                                    </t>
  </si>
  <si>
    <t xml:space="preserve">Shares in subsidiary-EPI                                    </t>
  </si>
  <si>
    <t xml:space="preserve">Shares in subsidiary-FPP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</si>
  <si>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</si>
  <si>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</si>
  <si>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</si>
  <si>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</si>
  <si>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</si>
  <si>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</si>
  <si>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</si>
  <si>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</si>
  <si>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</si>
  <si>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</si>
  <si>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</si>
  <si>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</si>
  <si>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 xml:space="preserve">Trade Creditor-23F                                          </t>
  </si>
  <si>
    <t xml:space="preserve">Accruals-23F                                                </t>
  </si>
  <si>
    <t xml:space="preserve">GST Paid-23F                                                </t>
  </si>
  <si>
    <t xml:space="preserve">GST Collected-23F                                           </t>
  </si>
  <si>
    <t xml:space="preserve">GST Control -23F                                            </t>
  </si>
  <si>
    <t>2014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</si>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</sst>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8" fillId="0" borderId="0" applyFont="0" applyFill="0" applyBorder="0" applyAlignment="0" applyProtection="0"/>
  </cellStyleXfs>
  <cellXfs count="317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2" fontId="1" fillId="0" borderId="0" xfId="3" applyNumberFormat="1"/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0" fontId="0" fillId="0" borderId="0" xfId="0" applyNumberFormat="1"/>
    <xf numFmtId="4" fontId="1" fillId="0" borderId="0" xfId="3" applyNumberFormat="1"/>
    <xf numFmtId="167" fontId="43" fillId="0" borderId="47" xfId="3" applyNumberFormat="1" applyFont="1" applyBorder="1" applyAlignment="1"/>
    <xf numFmtId="0" fontId="11" fillId="0" borderId="0" xfId="3" applyFont="1" applyAlignment="1">
      <alignment horizontal="right"/>
    </xf>
    <xf numFmtId="4" fontId="11" fillId="0" borderId="0" xfId="3" applyNumberFormat="1" applyFont="1"/>
    <xf numFmtId="2" fontId="11" fillId="0" borderId="0" xfId="3" applyNumberFormat="1" applyFont="1"/>
    <xf numFmtId="0" fontId="1" fillId="0" borderId="0" xfId="0" applyFont="1" applyAlignment="1">
      <alignment wrapText="1"/>
    </xf>
    <xf numFmtId="167" fontId="43" fillId="0" borderId="45" xfId="3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165" fontId="0" fillId="0" borderId="0" xfId="6" applyFont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wrapText="1"/>
    </xf>
    <xf numFmtId="0" fontId="1" fillId="0" borderId="37" xfId="3" applyBorder="1" applyAlignment="1">
      <alignment horizontal="center" wrapText="1"/>
    </xf>
    <xf numFmtId="0" fontId="1" fillId="0" borderId="32" xfId="3" applyBorder="1" applyAlignment="1">
      <alignment horizont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</cellXfs>
  <cellStyles count="7">
    <cellStyle name="Comma" xfId="6" builtinId="3"/>
    <cellStyle name="Comma 2" xfId="4" xr:uid="{00000000-0005-0000-0000-000001000000}"/>
    <cellStyle name="Comma_Sheet1 2" xfId="5" xr:uid="{00000000-0005-0000-0000-000002000000}"/>
    <cellStyle name="Hyperlink" xfId="1" builtinId="8"/>
    <cellStyle name="Normal" xfId="0" builtinId="0"/>
    <cellStyle name="Normal 2" xfId="2" xr:uid="{00000000-0005-0000-0000-000005000000}"/>
    <cellStyle name="Normal 3" xfId="3" xr:uid="{00000000-0005-0000-0000-000006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58852893519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472"/>
  <sheetViews>
    <sheetView topLeftCell="AW1" zoomScale="80" workbookViewId="0">
      <selection activeCell="BM3" sqref="BM3"/>
    </sheetView>
  </sheetViews>
  <sheetFormatPr defaultRowHeight="12.75" x14ac:dyDescent="0.2"/>
  <cols>
    <col min="1" max="1" width="14.85546875" bestFit="1" customWidth="1"/>
    <col min="2" max="2" width="48.8554687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2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9" bestFit="1" customWidth="1"/>
    <col min="66" max="66" width="15.28515625" bestFit="1" customWidth="1"/>
    <col min="67" max="67" width="12.7109375" bestFit="1" customWidth="1"/>
    <col min="68" max="68" width="12.28515625" bestFit="1" customWidth="1"/>
    <col min="69" max="69" width="12.7109375" bestFit="1" customWidth="1"/>
    <col min="70" max="70" width="8.140625" customWidth="1"/>
    <col min="72" max="72" width="16.5703125" bestFit="1" customWidth="1"/>
    <col min="73" max="73" width="13.5703125" bestFit="1" customWidth="1"/>
  </cols>
  <sheetData>
    <row r="1" spans="1:73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585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  <c r="BU1" s="1" t="s">
        <v>588</v>
      </c>
    </row>
    <row r="2" spans="1:73" x14ac:dyDescent="0.2">
      <c r="A2" t="s">
        <v>462</v>
      </c>
      <c r="B2" t="s">
        <v>792</v>
      </c>
      <c r="C2" t="s">
        <v>793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666</v>
      </c>
      <c r="H2" t="s">
        <v>794</v>
      </c>
      <c r="I2" t="s">
        <v>795</v>
      </c>
      <c r="J2" t="s">
        <v>796</v>
      </c>
      <c r="K2" t="s">
        <v>796</v>
      </c>
      <c r="L2" t="s">
        <v>796</v>
      </c>
      <c r="M2" t="s">
        <v>796</v>
      </c>
      <c r="N2" t="s">
        <v>796</v>
      </c>
      <c r="O2" t="s">
        <v>796</v>
      </c>
      <c r="P2" t="s">
        <v>796</v>
      </c>
      <c r="Q2" t="s">
        <v>797</v>
      </c>
      <c r="R2" t="s">
        <v>798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-219352.78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-209076.6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-13067.2875</v>
      </c>
      <c r="BI2">
        <v>-13121.81</v>
      </c>
      <c r="BJ2">
        <v>-12694.530624999999</v>
      </c>
      <c r="BK2">
        <v>-12378.951875000001</v>
      </c>
      <c r="BL2">
        <v>0</v>
      </c>
      <c r="BM2" t="s">
        <v>799</v>
      </c>
      <c r="BN2">
        <v>20190701</v>
      </c>
      <c r="BO2">
        <v>0</v>
      </c>
      <c r="BP2" t="s">
        <v>238</v>
      </c>
      <c r="BQ2">
        <v>0</v>
      </c>
      <c r="BR2">
        <v>2020</v>
      </c>
      <c r="BS2" t="s">
        <v>115</v>
      </c>
      <c r="BT2">
        <v>0</v>
      </c>
    </row>
    <row r="3" spans="1:73" x14ac:dyDescent="0.2">
      <c r="A3" t="s">
        <v>463</v>
      </c>
      <c r="B3" t="s">
        <v>800</v>
      </c>
      <c r="C3" t="s">
        <v>801</v>
      </c>
      <c r="D3">
        <f>IF(TYPE="R",40,IF(ISNA(INDEX(Categories!D:E,MATCH(GROUPTYPE,Categories!D:D,0),2)),0,INDEX(Categories!D:E,MATCH(GROUPTYPE,Categories!D:D,0),2)))</f>
        <v>12</v>
      </c>
      <c r="E3" t="str">
        <f>IF(TYPE="R","Retained Earnings",IF(ISNA(INDEX(Categories!D:F,MATCH(GLCATCODE,Categories!E:E,0),3)),0,INDEX(Categories!D:F,MATCH(GLCATCODE,Categories!E:E,0),3)))</f>
        <v>Other Income</v>
      </c>
      <c r="F3" t="s">
        <v>238</v>
      </c>
      <c r="G3" t="s">
        <v>668</v>
      </c>
      <c r="H3" t="s">
        <v>802</v>
      </c>
      <c r="I3" t="s">
        <v>795</v>
      </c>
      <c r="J3" t="s">
        <v>796</v>
      </c>
      <c r="K3" t="s">
        <v>796</v>
      </c>
      <c r="L3" t="s">
        <v>796</v>
      </c>
      <c r="M3" t="s">
        <v>796</v>
      </c>
      <c r="N3" t="s">
        <v>796</v>
      </c>
      <c r="O3" t="s">
        <v>796</v>
      </c>
      <c r="P3" t="s">
        <v>796</v>
      </c>
      <c r="Q3" t="s">
        <v>797</v>
      </c>
      <c r="R3" t="s">
        <v>798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0</v>
      </c>
      <c r="AB3">
        <v>0</v>
      </c>
      <c r="AC3">
        <v>1.84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-1.25E-3</v>
      </c>
      <c r="BJ3">
        <v>-1.25E-3</v>
      </c>
      <c r="BK3">
        <v>-6.2500000000000001E-4</v>
      </c>
      <c r="BL3">
        <v>0</v>
      </c>
      <c r="BM3" t="s">
        <v>799</v>
      </c>
      <c r="BN3">
        <v>20190701</v>
      </c>
      <c r="BO3">
        <v>1.84</v>
      </c>
      <c r="BP3" t="s">
        <v>238</v>
      </c>
      <c r="BQ3">
        <v>0</v>
      </c>
      <c r="BR3">
        <v>2020</v>
      </c>
      <c r="BS3" t="s">
        <v>120</v>
      </c>
      <c r="BT3">
        <v>1.84</v>
      </c>
    </row>
    <row r="4" spans="1:73" x14ac:dyDescent="0.2">
      <c r="A4" t="s">
        <v>464</v>
      </c>
      <c r="B4" t="s">
        <v>803</v>
      </c>
      <c r="C4" t="s">
        <v>804</v>
      </c>
      <c r="D4">
        <f>IF(TYPE="R",40,IF(ISNA(INDEX(Categories!D:E,MATCH(GROUPTYPE,Categories!D:D,0),2)),0,INDEX(Categories!D:E,MATCH(GROUPTYPE,Categories!D:D,0),2)))</f>
        <v>13</v>
      </c>
      <c r="E4" t="str">
        <f>IF(TYPE="R","Retained Earnings",IF(ISNA(INDEX(Categories!D:F,MATCH(GLCATCODE,Categories!E:E,0),3)),0,INDEX(Categories!D:F,MATCH(GLCATCODE,Categories!E:E,0),3)))</f>
        <v>Cost and Expenses</v>
      </c>
      <c r="F4" t="s">
        <v>238</v>
      </c>
      <c r="G4" t="s">
        <v>669</v>
      </c>
      <c r="H4" t="s">
        <v>805</v>
      </c>
      <c r="I4" t="s">
        <v>795</v>
      </c>
      <c r="J4" t="s">
        <v>796</v>
      </c>
      <c r="K4" t="s">
        <v>796</v>
      </c>
      <c r="L4" t="s">
        <v>796</v>
      </c>
      <c r="M4" t="s">
        <v>796</v>
      </c>
      <c r="N4" t="s">
        <v>796</v>
      </c>
      <c r="O4" t="s">
        <v>796</v>
      </c>
      <c r="P4" t="s">
        <v>796</v>
      </c>
      <c r="Q4" t="s">
        <v>797</v>
      </c>
      <c r="R4" t="s">
        <v>806</v>
      </c>
      <c r="S4">
        <f>VLOOKUP(ACCOUNTEXSEG,Sheet6!$A$2:$C$4000,3,TRUE)</f>
        <v>2.4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0.6</v>
      </c>
      <c r="AB4">
        <v>0</v>
      </c>
      <c r="AC4">
        <v>0.6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0.17</v>
      </c>
      <c r="AO4">
        <v>0.17</v>
      </c>
      <c r="AP4">
        <v>0.17</v>
      </c>
      <c r="AQ4">
        <v>0.17</v>
      </c>
      <c r="AR4">
        <v>0.17</v>
      </c>
      <c r="AS4">
        <v>0.17</v>
      </c>
      <c r="AT4">
        <v>0.17</v>
      </c>
      <c r="AU4" s="179">
        <v>0</v>
      </c>
      <c r="AV4">
        <v>0.6</v>
      </c>
      <c r="AW4">
        <v>0</v>
      </c>
      <c r="AX4">
        <v>0</v>
      </c>
      <c r="AY4">
        <v>0.6</v>
      </c>
      <c r="AZ4">
        <v>0</v>
      </c>
      <c r="BA4">
        <v>0</v>
      </c>
      <c r="BB4">
        <v>1.2</v>
      </c>
      <c r="BC4">
        <v>0</v>
      </c>
      <c r="BD4">
        <v>0</v>
      </c>
      <c r="BE4">
        <v>0.6</v>
      </c>
      <c r="BF4">
        <v>0</v>
      </c>
      <c r="BG4">
        <v>0</v>
      </c>
      <c r="BH4">
        <v>0.22500000000000001</v>
      </c>
      <c r="BI4">
        <v>13.9</v>
      </c>
      <c r="BJ4">
        <v>15.1875</v>
      </c>
      <c r="BK4">
        <v>15.1875</v>
      </c>
      <c r="BL4">
        <v>0</v>
      </c>
      <c r="BM4" t="s">
        <v>799</v>
      </c>
      <c r="BN4">
        <v>20190701</v>
      </c>
      <c r="BO4">
        <v>1.2</v>
      </c>
      <c r="BP4" t="s">
        <v>238</v>
      </c>
      <c r="BQ4">
        <v>1.8</v>
      </c>
      <c r="BR4">
        <v>2020</v>
      </c>
      <c r="BS4" t="s">
        <v>123</v>
      </c>
      <c r="BT4">
        <v>1.2</v>
      </c>
    </row>
    <row r="5" spans="1:73" x14ac:dyDescent="0.2">
      <c r="A5" t="s">
        <v>465</v>
      </c>
      <c r="B5" t="s">
        <v>807</v>
      </c>
      <c r="C5" t="s">
        <v>804</v>
      </c>
      <c r="D5">
        <f>IF(TYPE="R",40,IF(ISNA(INDEX(Categories!D:E,MATCH(GROUPTYPE,Categories!D:D,0),2)),0,INDEX(Categories!D:E,MATCH(GROUPTYPE,Categories!D:D,0),2)))</f>
        <v>13</v>
      </c>
      <c r="E5" t="str">
        <f>IF(TYPE="R","Retained Earnings",IF(ISNA(INDEX(Categories!D:F,MATCH(GLCATCODE,Categories!E:E,0),3)),0,INDEX(Categories!D:F,MATCH(GLCATCODE,Categories!E:E,0),3)))</f>
        <v>Cost and Expenses</v>
      </c>
      <c r="F5" t="s">
        <v>238</v>
      </c>
      <c r="G5" t="s">
        <v>670</v>
      </c>
      <c r="H5" t="s">
        <v>808</v>
      </c>
      <c r="I5" t="s">
        <v>795</v>
      </c>
      <c r="J5" t="s">
        <v>796</v>
      </c>
      <c r="K5" t="s">
        <v>796</v>
      </c>
      <c r="L5" t="s">
        <v>796</v>
      </c>
      <c r="M5" t="s">
        <v>796</v>
      </c>
      <c r="N5" t="s">
        <v>796</v>
      </c>
      <c r="O5" t="s">
        <v>796</v>
      </c>
      <c r="P5" t="s">
        <v>796</v>
      </c>
      <c r="Q5" t="s">
        <v>797</v>
      </c>
      <c r="R5" t="s">
        <v>806</v>
      </c>
      <c r="S5">
        <f>VLOOKUP(ACCOUNTEXSEG,Sheet6!$A$2:$C$4000,3,TRUE)</f>
        <v>263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273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273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267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16.4375</v>
      </c>
      <c r="BI5">
        <v>15.875</v>
      </c>
      <c r="BJ5">
        <v>15.5625</v>
      </c>
      <c r="BK5">
        <v>15.375</v>
      </c>
      <c r="BL5">
        <v>16.6875</v>
      </c>
      <c r="BM5" t="s">
        <v>799</v>
      </c>
      <c r="BN5">
        <v>20190701</v>
      </c>
      <c r="BO5">
        <v>273</v>
      </c>
      <c r="BP5" t="s">
        <v>238</v>
      </c>
      <c r="BQ5">
        <v>267</v>
      </c>
      <c r="BR5">
        <v>2020</v>
      </c>
      <c r="BS5" t="s">
        <v>123</v>
      </c>
      <c r="BT5">
        <v>273</v>
      </c>
    </row>
    <row r="6" spans="1:73" x14ac:dyDescent="0.2">
      <c r="A6" t="s">
        <v>593</v>
      </c>
      <c r="B6" t="s">
        <v>809</v>
      </c>
      <c r="C6" t="s">
        <v>810</v>
      </c>
      <c r="D6">
        <f>IF(TYPE="R",40,IF(ISNA(INDEX(Categories!D:E,MATCH(GROUPTYPE,Categories!D:D,0),2)),0,INDEX(Categories!D:E,MATCH(GROUPTYPE,Categories!D:D,0),2)))</f>
        <v>13</v>
      </c>
      <c r="E6" t="str">
        <f>IF(TYPE="R","Retained Earnings",IF(ISNA(INDEX(Categories!D:F,MATCH(GLCATCODE,Categories!E:E,0),3)),0,INDEX(Categories!D:F,MATCH(GLCATCODE,Categories!E:E,0),3)))</f>
        <v>Cost and Expenses</v>
      </c>
      <c r="F6" t="s">
        <v>238</v>
      </c>
      <c r="G6" t="s">
        <v>671</v>
      </c>
      <c r="H6" t="s">
        <v>811</v>
      </c>
      <c r="I6" t="s">
        <v>795</v>
      </c>
      <c r="J6" t="s">
        <v>796</v>
      </c>
      <c r="K6" t="s">
        <v>796</v>
      </c>
      <c r="L6" t="s">
        <v>796</v>
      </c>
      <c r="M6" t="s">
        <v>796</v>
      </c>
      <c r="N6" t="s">
        <v>796</v>
      </c>
      <c r="O6" t="s">
        <v>796</v>
      </c>
      <c r="P6" t="s">
        <v>796</v>
      </c>
      <c r="Q6" t="s">
        <v>797</v>
      </c>
      <c r="R6" t="s">
        <v>806</v>
      </c>
      <c r="S6">
        <f>VLOOKUP(ACCOUNTEXSEG,Sheet6!$A$2:$C$4000,3,TRUE)</f>
        <v>21067.13</v>
      </c>
      <c r="T6">
        <f>IF(ACCTTYPE="I",0,OPENBALN)</f>
        <v>0</v>
      </c>
      <c r="U6">
        <v>3868.21</v>
      </c>
      <c r="V6">
        <v>3618.64</v>
      </c>
      <c r="W6">
        <v>3868.21</v>
      </c>
      <c r="X6">
        <v>3743.42</v>
      </c>
      <c r="Y6" s="179">
        <v>3868.21</v>
      </c>
      <c r="Z6">
        <v>3743.42</v>
      </c>
      <c r="AA6">
        <v>4061.62</v>
      </c>
      <c r="AB6">
        <v>4061.62</v>
      </c>
      <c r="AC6">
        <v>4061.62</v>
      </c>
      <c r="AD6">
        <v>4061.62</v>
      </c>
      <c r="AE6">
        <v>4061.62</v>
      </c>
      <c r="AF6">
        <v>4061.62</v>
      </c>
      <c r="AG6">
        <v>4061.62</v>
      </c>
      <c r="AH6">
        <v>3655.72</v>
      </c>
      <c r="AI6">
        <v>3419.87</v>
      </c>
      <c r="AJ6">
        <v>3655.72</v>
      </c>
      <c r="AK6">
        <v>3537.8</v>
      </c>
      <c r="AL6">
        <v>3655.72</v>
      </c>
      <c r="AM6">
        <v>3537.8</v>
      </c>
      <c r="AN6">
        <v>4061.62</v>
      </c>
      <c r="AO6">
        <v>4061.62</v>
      </c>
      <c r="AP6">
        <v>3930.6</v>
      </c>
      <c r="AQ6">
        <v>4061.62</v>
      </c>
      <c r="AR6">
        <v>3930.6</v>
      </c>
      <c r="AS6">
        <v>4061.62</v>
      </c>
      <c r="AT6">
        <v>4061.62</v>
      </c>
      <c r="AU6" s="179">
        <v>3568.75</v>
      </c>
      <c r="AV6">
        <v>3223.38</v>
      </c>
      <c r="AW6">
        <v>3568.75</v>
      </c>
      <c r="AX6">
        <v>3453.63</v>
      </c>
      <c r="AY6">
        <v>3568.75</v>
      </c>
      <c r="AZ6">
        <v>3453.61</v>
      </c>
      <c r="BA6">
        <v>3655.72</v>
      </c>
      <c r="BB6">
        <v>3655.72</v>
      </c>
      <c r="BC6">
        <v>3537.8</v>
      </c>
      <c r="BD6">
        <v>4374.0200000000004</v>
      </c>
      <c r="BE6">
        <v>3743.42</v>
      </c>
      <c r="BF6">
        <v>3868.21</v>
      </c>
      <c r="BG6">
        <v>3868.21</v>
      </c>
      <c r="BH6">
        <v>2619</v>
      </c>
      <c r="BI6">
        <v>2393.3518749999998</v>
      </c>
      <c r="BJ6">
        <v>2132.03125</v>
      </c>
      <c r="BK6">
        <v>2008.53125</v>
      </c>
      <c r="BL6">
        <v>2697.569375</v>
      </c>
      <c r="BM6" t="s">
        <v>799</v>
      </c>
      <c r="BN6">
        <v>20190701</v>
      </c>
      <c r="BO6">
        <v>24369.72</v>
      </c>
      <c r="BP6" t="s">
        <v>238</v>
      </c>
      <c r="BQ6">
        <v>22834.89</v>
      </c>
      <c r="BR6">
        <v>2020</v>
      </c>
      <c r="BS6" t="s">
        <v>15</v>
      </c>
      <c r="BT6">
        <v>24369.72</v>
      </c>
    </row>
    <row r="7" spans="1:73" x14ac:dyDescent="0.2">
      <c r="A7" t="s">
        <v>594</v>
      </c>
      <c r="B7" t="s">
        <v>812</v>
      </c>
      <c r="C7" t="s">
        <v>813</v>
      </c>
      <c r="D7">
        <f>IF(TYPE="R",40,IF(ISNA(INDEX(Categories!D:E,MATCH(GROUPTYPE,Categories!D:D,0),2)),0,INDEX(Categories!D:E,MATCH(GROUPTYPE,Categories!D:D,0),2)))</f>
        <v>13</v>
      </c>
      <c r="E7" t="str">
        <f>IF(TYPE="R","Retained Earnings",IF(ISNA(INDEX(Categories!D:F,MATCH(GLCATCODE,Categories!E:E,0),3)),0,INDEX(Categories!D:F,MATCH(GLCATCODE,Categories!E:E,0),3)))</f>
        <v>Cost and Expenses</v>
      </c>
      <c r="F7" t="s">
        <v>238</v>
      </c>
      <c r="G7" t="s">
        <v>673</v>
      </c>
      <c r="H7" t="s">
        <v>814</v>
      </c>
      <c r="I7" t="s">
        <v>795</v>
      </c>
      <c r="J7" t="s">
        <v>796</v>
      </c>
      <c r="K7" t="s">
        <v>796</v>
      </c>
      <c r="L7" t="s">
        <v>796</v>
      </c>
      <c r="M7" t="s">
        <v>796</v>
      </c>
      <c r="N7" t="s">
        <v>796</v>
      </c>
      <c r="O7" t="s">
        <v>796</v>
      </c>
      <c r="P7" t="s">
        <v>796</v>
      </c>
      <c r="Q7" t="s">
        <v>797</v>
      </c>
      <c r="R7" t="s">
        <v>806</v>
      </c>
      <c r="S7">
        <f>VLOOKUP(ACCOUNTEXSEG,Sheet6!$A$2:$C$4000,3,TRUE)</f>
        <v>484.46</v>
      </c>
      <c r="T7">
        <f>IF(ACCTTYPE="I",0,OPENBALN)</f>
        <v>0</v>
      </c>
      <c r="U7">
        <v>81.62</v>
      </c>
      <c r="V7">
        <v>76.349999999999994</v>
      </c>
      <c r="W7">
        <v>81.62</v>
      </c>
      <c r="X7">
        <v>78.989999999999995</v>
      </c>
      <c r="Y7" s="179">
        <v>81.62</v>
      </c>
      <c r="Z7">
        <v>78.989999999999995</v>
      </c>
      <c r="AA7">
        <v>81.62</v>
      </c>
      <c r="AB7">
        <v>81.62</v>
      </c>
      <c r="AC7">
        <v>78.989999999999995</v>
      </c>
      <c r="AD7">
        <v>81.62</v>
      </c>
      <c r="AE7">
        <v>78.989999999999995</v>
      </c>
      <c r="AF7">
        <v>81.62</v>
      </c>
      <c r="AG7">
        <v>81.62</v>
      </c>
      <c r="AH7">
        <v>81.62</v>
      </c>
      <c r="AI7">
        <v>76.349999999999994</v>
      </c>
      <c r="AJ7">
        <v>81.62</v>
      </c>
      <c r="AK7">
        <v>78.989999999999995</v>
      </c>
      <c r="AL7">
        <v>81.62</v>
      </c>
      <c r="AM7">
        <v>78.989999999999995</v>
      </c>
      <c r="AN7">
        <v>81.62</v>
      </c>
      <c r="AO7">
        <v>81.62</v>
      </c>
      <c r="AP7">
        <v>78.989999999999995</v>
      </c>
      <c r="AQ7">
        <v>81.62</v>
      </c>
      <c r="AR7">
        <v>78.989999999999995</v>
      </c>
      <c r="AS7">
        <v>81.62</v>
      </c>
      <c r="AT7">
        <v>81.62</v>
      </c>
      <c r="AU7" s="179">
        <v>81.62</v>
      </c>
      <c r="AV7">
        <v>73.72</v>
      </c>
      <c r="AW7">
        <v>81.62</v>
      </c>
      <c r="AX7">
        <v>78.989999999999995</v>
      </c>
      <c r="AY7">
        <v>81.62</v>
      </c>
      <c r="AZ7">
        <v>78.989999999999995</v>
      </c>
      <c r="BA7">
        <v>81.62</v>
      </c>
      <c r="BB7">
        <v>81.62</v>
      </c>
      <c r="BC7">
        <v>78.989999999999995</v>
      </c>
      <c r="BD7">
        <v>81.62</v>
      </c>
      <c r="BE7">
        <v>78.989999999999995</v>
      </c>
      <c r="BF7">
        <v>81.62</v>
      </c>
      <c r="BG7">
        <v>81.62</v>
      </c>
      <c r="BH7">
        <v>60.063749999999999</v>
      </c>
      <c r="BI7">
        <v>60.063749999999999</v>
      </c>
      <c r="BJ7">
        <v>62.173749999999998</v>
      </c>
      <c r="BK7">
        <v>42.496250000000003</v>
      </c>
      <c r="BL7">
        <v>60.228124999999999</v>
      </c>
      <c r="BM7" t="s">
        <v>799</v>
      </c>
      <c r="BN7">
        <v>20190701</v>
      </c>
      <c r="BO7">
        <v>484.46</v>
      </c>
      <c r="BP7" t="s">
        <v>238</v>
      </c>
      <c r="BQ7">
        <v>484.46</v>
      </c>
      <c r="BR7">
        <v>2020</v>
      </c>
      <c r="BS7" t="s">
        <v>16</v>
      </c>
      <c r="BT7">
        <v>484.46</v>
      </c>
    </row>
    <row r="8" spans="1:73" x14ac:dyDescent="0.2">
      <c r="A8" t="s">
        <v>596</v>
      </c>
      <c r="B8" t="s">
        <v>815</v>
      </c>
      <c r="C8" t="s">
        <v>816</v>
      </c>
      <c r="D8">
        <f>IF(TYPE="R",40,IF(ISNA(INDEX(Categories!D:E,MATCH(GROUPTYPE,Categories!D:D,0),2)),0,INDEX(Categories!D:E,MATCH(GROUPTYPE,Categories!D:D,0),2)))</f>
        <v>20</v>
      </c>
      <c r="E8" t="str">
        <f>IF(TYPE="R","Retained Earnings",IF(ISNA(INDEX(Categories!D:F,MATCH(GLCATCODE,Categories!E:E,0),3)),0,INDEX(Categories!D:F,MATCH(GLCATCODE,Categories!E:E,0),3)))</f>
        <v>Current Assets</v>
      </c>
      <c r="F8" t="s">
        <v>239</v>
      </c>
      <c r="G8" t="s">
        <v>681</v>
      </c>
      <c r="H8" t="s">
        <v>817</v>
      </c>
      <c r="I8" t="s">
        <v>818</v>
      </c>
      <c r="J8" t="s">
        <v>796</v>
      </c>
      <c r="K8" t="s">
        <v>796</v>
      </c>
      <c r="L8" t="s">
        <v>796</v>
      </c>
      <c r="M8" t="s">
        <v>796</v>
      </c>
      <c r="N8" t="s">
        <v>796</v>
      </c>
      <c r="O8" t="s">
        <v>796</v>
      </c>
      <c r="P8" t="s">
        <v>796</v>
      </c>
      <c r="Q8" t="s">
        <v>797</v>
      </c>
      <c r="R8" t="s">
        <v>806</v>
      </c>
      <c r="S8">
        <f>VLOOKUP(ACCOUNTEXSEG,Sheet6!$A$2:$C$4000,3,TRUE)</f>
        <v>1285.0899999999999</v>
      </c>
      <c r="T8">
        <f>IF(ACCTTYPE="I",0,OPENBALN)</f>
        <v>23607.09</v>
      </c>
      <c r="U8">
        <v>-11386</v>
      </c>
      <c r="V8">
        <v>0</v>
      </c>
      <c r="W8">
        <v>0</v>
      </c>
      <c r="X8">
        <v>0</v>
      </c>
      <c r="Y8" s="179">
        <v>0</v>
      </c>
      <c r="Z8">
        <v>0</v>
      </c>
      <c r="AA8">
        <v>-273.60000000000002</v>
      </c>
      <c r="AB8">
        <v>-22373</v>
      </c>
      <c r="AC8">
        <v>29997.56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-476.6</v>
      </c>
      <c r="AW8">
        <v>0</v>
      </c>
      <c r="AX8">
        <v>0</v>
      </c>
      <c r="AY8">
        <v>23.4</v>
      </c>
      <c r="AZ8">
        <v>0</v>
      </c>
      <c r="BA8">
        <v>-10743</v>
      </c>
      <c r="BB8">
        <v>10474.799999999999</v>
      </c>
      <c r="BC8">
        <v>0</v>
      </c>
      <c r="BD8">
        <v>0</v>
      </c>
      <c r="BE8">
        <v>5663.4</v>
      </c>
      <c r="BF8">
        <v>17380</v>
      </c>
      <c r="BG8">
        <v>17380</v>
      </c>
      <c r="BH8">
        <v>103.98625</v>
      </c>
      <c r="BI8">
        <v>191.56125</v>
      </c>
      <c r="BJ8">
        <v>171.875</v>
      </c>
      <c r="BK8">
        <v>9.6850000000000005</v>
      </c>
      <c r="BL8">
        <v>0</v>
      </c>
      <c r="BM8" t="s">
        <v>799</v>
      </c>
      <c r="BN8">
        <v>20190701</v>
      </c>
      <c r="BO8">
        <v>19572.05</v>
      </c>
      <c r="BP8" t="s">
        <v>239</v>
      </c>
      <c r="BQ8">
        <v>23607.09</v>
      </c>
      <c r="BR8">
        <v>2020</v>
      </c>
      <c r="BS8" t="s">
        <v>357</v>
      </c>
      <c r="BT8">
        <v>19572.05</v>
      </c>
    </row>
    <row r="9" spans="1:73" x14ac:dyDescent="0.2">
      <c r="A9" t="s">
        <v>598</v>
      </c>
      <c r="B9" t="s">
        <v>819</v>
      </c>
      <c r="C9" t="s">
        <v>820</v>
      </c>
      <c r="D9">
        <f>IF(TYPE="R",40,IF(ISNA(INDEX(Categories!D:E,MATCH(GROUPTYPE,Categories!D:D,0),2)),0,INDEX(Categories!D:E,MATCH(GROUPTYPE,Categories!D:D,0),2)))</f>
        <v>20</v>
      </c>
      <c r="E9" t="str">
        <f>IF(TYPE="R","Retained Earnings",IF(ISNA(INDEX(Categories!D:F,MATCH(GLCATCODE,Categories!E:E,0),3)),0,INDEX(Categories!D:F,MATCH(GLCATCODE,Categories!E:E,0),3)))</f>
        <v>Current Assets</v>
      </c>
      <c r="F9" t="s">
        <v>239</v>
      </c>
      <c r="G9" t="s">
        <v>686</v>
      </c>
      <c r="H9" t="s">
        <v>821</v>
      </c>
      <c r="I9" t="s">
        <v>818</v>
      </c>
      <c r="J9" t="s">
        <v>796</v>
      </c>
      <c r="K9" t="s">
        <v>796</v>
      </c>
      <c r="L9" t="s">
        <v>796</v>
      </c>
      <c r="M9" t="s">
        <v>796</v>
      </c>
      <c r="N9" t="s">
        <v>796</v>
      </c>
      <c r="O9" t="s">
        <v>796</v>
      </c>
      <c r="P9" t="s">
        <v>796</v>
      </c>
      <c r="Q9" t="s">
        <v>797</v>
      </c>
      <c r="R9" t="s">
        <v>806</v>
      </c>
      <c r="S9">
        <f>VLOOKUP(ACCOUNTEXSEG,Sheet6!$A$2:$C$4000,3,TRUE)</f>
        <v>20836.87</v>
      </c>
      <c r="T9">
        <f>IF(ACCTTYPE="I",0,OPENBALN)</f>
        <v>22710.11</v>
      </c>
      <c r="U9">
        <v>-3868.21</v>
      </c>
      <c r="V9">
        <v>-3618.64</v>
      </c>
      <c r="W9">
        <v>-3868.21</v>
      </c>
      <c r="X9">
        <v>-3743.42</v>
      </c>
      <c r="Y9" s="179">
        <v>-3868.21</v>
      </c>
      <c r="Z9">
        <v>-3743.42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-3568.75</v>
      </c>
      <c r="AV9">
        <v>-3223.38</v>
      </c>
      <c r="AW9">
        <v>-3568.75</v>
      </c>
      <c r="AX9">
        <v>-3453.63</v>
      </c>
      <c r="AY9">
        <v>-3568.75</v>
      </c>
      <c r="AZ9">
        <v>-3453.61</v>
      </c>
      <c r="BA9">
        <v>0</v>
      </c>
      <c r="BB9">
        <v>0</v>
      </c>
      <c r="BC9">
        <v>0</v>
      </c>
      <c r="BD9">
        <v>30321.74</v>
      </c>
      <c r="BE9">
        <v>-3743.42</v>
      </c>
      <c r="BF9">
        <v>-3868.21</v>
      </c>
      <c r="BG9">
        <v>-3868.21</v>
      </c>
      <c r="BH9">
        <v>0</v>
      </c>
      <c r="BI9">
        <v>0</v>
      </c>
      <c r="BJ9">
        <v>0</v>
      </c>
      <c r="BK9">
        <v>0</v>
      </c>
      <c r="BL9">
        <v>0</v>
      </c>
      <c r="BM9" t="s">
        <v>799</v>
      </c>
      <c r="BN9">
        <v>20190701</v>
      </c>
      <c r="BO9">
        <v>0</v>
      </c>
      <c r="BP9" t="s">
        <v>239</v>
      </c>
      <c r="BQ9">
        <v>22710.11</v>
      </c>
      <c r="BR9">
        <v>2020</v>
      </c>
      <c r="BS9" t="s">
        <v>359</v>
      </c>
      <c r="BT9">
        <v>0</v>
      </c>
    </row>
    <row r="10" spans="1:73" x14ac:dyDescent="0.2">
      <c r="A10" t="s">
        <v>433</v>
      </c>
      <c r="B10" t="s">
        <v>822</v>
      </c>
      <c r="C10" t="s">
        <v>820</v>
      </c>
      <c r="D10">
        <f>IF(TYPE="R",40,IF(ISNA(INDEX(Categories!D:E,MATCH(GROUPTYPE,Categories!D:D,0),2)),0,INDEX(Categories!D:E,MATCH(GROUPTYPE,Categories!D:D,0),2)))</f>
        <v>20</v>
      </c>
      <c r="E10" t="str">
        <f>IF(TYPE="R","Retained Earnings",IF(ISNA(INDEX(Categories!D:F,MATCH(GLCATCODE,Categories!E:E,0),3)),0,INDEX(Categories!D:F,MATCH(GLCATCODE,Categories!E:E,0),3)))</f>
        <v>Current Assets</v>
      </c>
      <c r="F10" t="s">
        <v>239</v>
      </c>
      <c r="G10" t="s">
        <v>689</v>
      </c>
      <c r="H10" t="s">
        <v>823</v>
      </c>
      <c r="I10" t="s">
        <v>824</v>
      </c>
      <c r="J10" t="s">
        <v>796</v>
      </c>
      <c r="K10" t="s">
        <v>796</v>
      </c>
      <c r="L10" t="s">
        <v>796</v>
      </c>
      <c r="M10" t="s">
        <v>796</v>
      </c>
      <c r="N10" t="s">
        <v>796</v>
      </c>
      <c r="O10" t="s">
        <v>796</v>
      </c>
      <c r="P10" t="s">
        <v>796</v>
      </c>
      <c r="Q10" t="s">
        <v>797</v>
      </c>
      <c r="R10" t="s">
        <v>806</v>
      </c>
      <c r="S10">
        <f>VLOOKUP(ACCOUNTEXSEG,Sheet6!$A$2:$C$4000,3,TRUE)</f>
        <v>0</v>
      </c>
      <c r="T10">
        <f>IF(ACCTTYPE="I",0,OPENBALN)</f>
        <v>-2880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4500</v>
      </c>
      <c r="BF10">
        <v>-7380</v>
      </c>
      <c r="BG10">
        <v>-7380</v>
      </c>
      <c r="BH10">
        <v>0</v>
      </c>
      <c r="BI10">
        <v>0</v>
      </c>
      <c r="BJ10">
        <v>0</v>
      </c>
      <c r="BK10">
        <v>0</v>
      </c>
      <c r="BL10">
        <v>0</v>
      </c>
      <c r="BM10" t="s">
        <v>799</v>
      </c>
      <c r="BN10">
        <v>20190701</v>
      </c>
      <c r="BO10">
        <v>-2880</v>
      </c>
      <c r="BP10" t="s">
        <v>239</v>
      </c>
      <c r="BQ10">
        <v>-2880</v>
      </c>
      <c r="BR10">
        <v>2020</v>
      </c>
      <c r="BS10" t="s">
        <v>359</v>
      </c>
      <c r="BT10">
        <v>-2880</v>
      </c>
    </row>
    <row r="11" spans="1:73" x14ac:dyDescent="0.2">
      <c r="A11" t="s">
        <v>599</v>
      </c>
      <c r="B11" t="s">
        <v>825</v>
      </c>
      <c r="C11" t="s">
        <v>826</v>
      </c>
      <c r="D11">
        <f>IF(TYPE="R",40,IF(ISNA(INDEX(Categories!D:E,MATCH(GROUPTYPE,Categories!D:D,0),2)),0,INDEX(Categories!D:E,MATCH(GROUPTYPE,Categories!D:D,0),2)))</f>
        <v>24</v>
      </c>
      <c r="E11" t="str">
        <f>IF(TYPE="R","Retained Earnings",IF(ISNA(INDEX(Categories!D:F,MATCH(GLCATCODE,Categories!E:E,0),3)),0,INDEX(Categories!D:F,MATCH(GLCATCODE,Categories!E:E,0),3)))</f>
        <v>Fixed Assets</v>
      </c>
      <c r="F11" t="s">
        <v>239</v>
      </c>
      <c r="G11" t="s">
        <v>690</v>
      </c>
      <c r="H11" t="s">
        <v>827</v>
      </c>
      <c r="I11" t="s">
        <v>795</v>
      </c>
      <c r="J11" t="s">
        <v>796</v>
      </c>
      <c r="K11" t="s">
        <v>796</v>
      </c>
      <c r="L11" t="s">
        <v>796</v>
      </c>
      <c r="M11" t="s">
        <v>796</v>
      </c>
      <c r="N11" t="s">
        <v>796</v>
      </c>
      <c r="O11" t="s">
        <v>796</v>
      </c>
      <c r="P11" t="s">
        <v>796</v>
      </c>
      <c r="Q11" t="s">
        <v>797</v>
      </c>
      <c r="R11" t="s">
        <v>806</v>
      </c>
      <c r="S11">
        <f>VLOOKUP(ACCOUNTEXSEG,Sheet6!$A$2:$C$4000,3,TRUE)</f>
        <v>4573292.1399999997</v>
      </c>
      <c r="T11">
        <f>IF(ACCTTYPE="I",0,OPENBALN)</f>
        <v>4573292.1399999997</v>
      </c>
      <c r="U11">
        <v>0</v>
      </c>
      <c r="V11">
        <v>0</v>
      </c>
      <c r="W11">
        <v>0</v>
      </c>
      <c r="X11">
        <v>0</v>
      </c>
      <c r="Y11" s="179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571661.51749999996</v>
      </c>
      <c r="BI11">
        <v>571661.51749999996</v>
      </c>
      <c r="BJ11">
        <v>571661.51749999996</v>
      </c>
      <c r="BK11">
        <v>571661.51749999996</v>
      </c>
      <c r="BL11">
        <v>0</v>
      </c>
      <c r="BM11" t="s">
        <v>799</v>
      </c>
      <c r="BN11">
        <v>20190701</v>
      </c>
      <c r="BO11">
        <v>4573292.1399999997</v>
      </c>
      <c r="BP11" t="s">
        <v>239</v>
      </c>
      <c r="BQ11">
        <v>4573292.1399999997</v>
      </c>
      <c r="BR11">
        <v>2020</v>
      </c>
      <c r="BS11" t="s">
        <v>360</v>
      </c>
      <c r="BT11">
        <v>4573292.1399999997</v>
      </c>
    </row>
    <row r="12" spans="1:73" x14ac:dyDescent="0.2">
      <c r="A12" t="s">
        <v>600</v>
      </c>
      <c r="B12" t="s">
        <v>828</v>
      </c>
      <c r="C12" t="s">
        <v>826</v>
      </c>
      <c r="D12">
        <f>IF(TYPE="R",40,IF(ISNA(INDEX(Categories!D:E,MATCH(GROUPTYPE,Categories!D:D,0),2)),0,INDEX(Categories!D:E,MATCH(GROUPTYPE,Categories!D:D,0),2)))</f>
        <v>24</v>
      </c>
      <c r="E12" t="str">
        <f>IF(TYPE="R","Retained Earnings",IF(ISNA(INDEX(Categories!D:F,MATCH(GLCATCODE,Categories!E:E,0),3)),0,INDEX(Categories!D:F,MATCH(GLCATCODE,Categories!E:E,0),3)))</f>
        <v>Fixed Assets</v>
      </c>
      <c r="F12" t="s">
        <v>239</v>
      </c>
      <c r="G12" t="s">
        <v>691</v>
      </c>
      <c r="H12" t="s">
        <v>829</v>
      </c>
      <c r="I12" t="s">
        <v>795</v>
      </c>
      <c r="J12" t="s">
        <v>796</v>
      </c>
      <c r="K12" t="s">
        <v>796</v>
      </c>
      <c r="L12" t="s">
        <v>796</v>
      </c>
      <c r="M12" t="s">
        <v>796</v>
      </c>
      <c r="N12" t="s">
        <v>796</v>
      </c>
      <c r="O12" t="s">
        <v>796</v>
      </c>
      <c r="P12" t="s">
        <v>796</v>
      </c>
      <c r="Q12" t="s">
        <v>797</v>
      </c>
      <c r="R12" t="s">
        <v>806</v>
      </c>
      <c r="S12">
        <f>VLOOKUP(ACCOUNTEXSEG,Sheet6!$A$2:$C$4000,3,TRUE)</f>
        <v>16200</v>
      </c>
      <c r="T12">
        <f>IF(ACCTTYPE="I",0,OPENBALN)</f>
        <v>16200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2025</v>
      </c>
      <c r="BI12">
        <v>2025</v>
      </c>
      <c r="BJ12">
        <v>2025</v>
      </c>
      <c r="BK12">
        <v>1500</v>
      </c>
      <c r="BL12">
        <v>0</v>
      </c>
      <c r="BM12" t="s">
        <v>799</v>
      </c>
      <c r="BN12">
        <v>20190701</v>
      </c>
      <c r="BO12">
        <v>16200</v>
      </c>
      <c r="BP12" t="s">
        <v>239</v>
      </c>
      <c r="BQ12">
        <v>16200</v>
      </c>
      <c r="BR12">
        <v>2020</v>
      </c>
      <c r="BS12" t="s">
        <v>360</v>
      </c>
      <c r="BT12">
        <v>16200</v>
      </c>
    </row>
    <row r="13" spans="1:73" x14ac:dyDescent="0.2">
      <c r="A13" t="s">
        <v>601</v>
      </c>
      <c r="B13" t="s">
        <v>830</v>
      </c>
      <c r="C13" t="s">
        <v>826</v>
      </c>
      <c r="D13">
        <f>IF(TYPE="R",40,IF(ISNA(INDEX(Categories!D:E,MATCH(GROUPTYPE,Categories!D:D,0),2)),0,INDEX(Categories!D:E,MATCH(GROUPTYPE,Categories!D:D,0),2)))</f>
        <v>24</v>
      </c>
      <c r="E13" t="str">
        <f>IF(TYPE="R","Retained Earnings",IF(ISNA(INDEX(Categories!D:F,MATCH(GLCATCODE,Categories!E:E,0),3)),0,INDEX(Categories!D:F,MATCH(GLCATCODE,Categories!E:E,0),3)))</f>
        <v>Fixed Assets</v>
      </c>
      <c r="F13" t="s">
        <v>239</v>
      </c>
      <c r="G13" t="s">
        <v>699</v>
      </c>
      <c r="H13" t="s">
        <v>831</v>
      </c>
      <c r="I13" t="s">
        <v>795</v>
      </c>
      <c r="J13" t="s">
        <v>796</v>
      </c>
      <c r="K13" t="s">
        <v>796</v>
      </c>
      <c r="L13" t="s">
        <v>796</v>
      </c>
      <c r="M13" t="s">
        <v>796</v>
      </c>
      <c r="N13" t="s">
        <v>796</v>
      </c>
      <c r="O13" t="s">
        <v>796</v>
      </c>
      <c r="P13" t="s">
        <v>796</v>
      </c>
      <c r="Q13" t="s">
        <v>797</v>
      </c>
      <c r="R13" t="s">
        <v>806</v>
      </c>
      <c r="S13">
        <f>VLOOKUP(ACCOUNTEXSEG,Sheet6!$A$2:$C$4000,3,TRUE)</f>
        <v>-4724.4799999999996</v>
      </c>
      <c r="T13">
        <f>IF(ACCTTYPE="I",0,OPENBALN)</f>
        <v>-5685.5</v>
      </c>
      <c r="U13">
        <v>-81.62</v>
      </c>
      <c r="V13">
        <v>-76.349999999999994</v>
      </c>
      <c r="W13">
        <v>-81.62</v>
      </c>
      <c r="X13">
        <v>-78.989999999999995</v>
      </c>
      <c r="Y13" s="179">
        <v>-81.62</v>
      </c>
      <c r="Z13">
        <v>-78.989999999999995</v>
      </c>
      <c r="AA13">
        <v>-81.62</v>
      </c>
      <c r="AB13">
        <v>-81.62</v>
      </c>
      <c r="AC13">
        <v>-78.989999999999995</v>
      </c>
      <c r="AD13">
        <v>-81.62</v>
      </c>
      <c r="AE13">
        <v>-78.989999999999995</v>
      </c>
      <c r="AF13">
        <v>-81.62</v>
      </c>
      <c r="AG13">
        <v>-81.62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-81.62</v>
      </c>
      <c r="AV13">
        <v>-73.72</v>
      </c>
      <c r="AW13">
        <v>-81.62</v>
      </c>
      <c r="AX13">
        <v>-78.989999999999995</v>
      </c>
      <c r="AY13">
        <v>-81.62</v>
      </c>
      <c r="AZ13">
        <v>-78.989999999999995</v>
      </c>
      <c r="BA13">
        <v>-81.62</v>
      </c>
      <c r="BB13">
        <v>-81.62</v>
      </c>
      <c r="BC13">
        <v>-78.989999999999995</v>
      </c>
      <c r="BD13">
        <v>-81.62</v>
      </c>
      <c r="BE13">
        <v>-78.989999999999995</v>
      </c>
      <c r="BF13">
        <v>-81.62</v>
      </c>
      <c r="BG13">
        <v>-81.62</v>
      </c>
      <c r="BH13">
        <v>-650.13</v>
      </c>
      <c r="BI13">
        <v>-530.00250000000005</v>
      </c>
      <c r="BJ13">
        <v>-409.875</v>
      </c>
      <c r="BK13">
        <v>-285.52749999999997</v>
      </c>
      <c r="BL13">
        <v>0</v>
      </c>
      <c r="BM13" t="s">
        <v>799</v>
      </c>
      <c r="BN13">
        <v>20190701</v>
      </c>
      <c r="BO13">
        <v>-6649.15</v>
      </c>
      <c r="BP13" t="s">
        <v>239</v>
      </c>
      <c r="BQ13">
        <v>-5685.5</v>
      </c>
      <c r="BR13">
        <v>2020</v>
      </c>
      <c r="BS13" t="s">
        <v>360</v>
      </c>
      <c r="BT13">
        <v>-6649.15</v>
      </c>
    </row>
    <row r="14" spans="1:73" x14ac:dyDescent="0.2">
      <c r="A14" t="s">
        <v>603</v>
      </c>
      <c r="B14" t="s">
        <v>832</v>
      </c>
      <c r="C14" t="s">
        <v>833</v>
      </c>
      <c r="D14">
        <f>IF(TYPE="R",40,IF(ISNA(INDEX(Categories!D:E,MATCH(GROUPTYPE,Categories!D:D,0),2)),0,INDEX(Categories!D:E,MATCH(GROUPTYPE,Categories!D:D,0),2)))</f>
        <v>26</v>
      </c>
      <c r="E14" t="str">
        <f>IF(TYPE="R","Retained Earnings",IF(ISNA(INDEX(Categories!D:F,MATCH(GLCATCODE,Categories!E:E,0),3)),0,INDEX(Categories!D:F,MATCH(GLCATCODE,Categories!E:E,0),3)))</f>
        <v>Other Assets</v>
      </c>
      <c r="F14" t="s">
        <v>239</v>
      </c>
      <c r="G14" t="s">
        <v>709</v>
      </c>
      <c r="H14" t="s">
        <v>834</v>
      </c>
      <c r="I14" t="s">
        <v>835</v>
      </c>
      <c r="J14" t="s">
        <v>796</v>
      </c>
      <c r="K14" t="s">
        <v>796</v>
      </c>
      <c r="L14" t="s">
        <v>796</v>
      </c>
      <c r="M14" t="s">
        <v>796</v>
      </c>
      <c r="N14" t="s">
        <v>796</v>
      </c>
      <c r="O14" t="s">
        <v>796</v>
      </c>
      <c r="P14" t="s">
        <v>796</v>
      </c>
      <c r="Q14" t="s">
        <v>797</v>
      </c>
      <c r="R14" t="s">
        <v>806</v>
      </c>
      <c r="S14">
        <f>VLOOKUP(ACCOUNTEXSEG,Sheet6!$A$2:$C$4000,3,TRUE)</f>
        <v>209948.96</v>
      </c>
      <c r="T14">
        <f>IF(ACCTTYPE="I",0,OPENBALN)</f>
        <v>209076.6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-209076.6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0</v>
      </c>
      <c r="AX14">
        <v>0</v>
      </c>
      <c r="AY14">
        <v>0</v>
      </c>
      <c r="AZ14">
        <v>-872.36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26134.575000000001</v>
      </c>
      <c r="BI14">
        <v>26243.62</v>
      </c>
      <c r="BJ14">
        <v>151552.01624999999</v>
      </c>
      <c r="BK14">
        <v>131113.95499999999</v>
      </c>
      <c r="BL14">
        <v>0</v>
      </c>
      <c r="BM14" t="s">
        <v>799</v>
      </c>
      <c r="BN14">
        <v>20190701</v>
      </c>
      <c r="BO14">
        <v>0</v>
      </c>
      <c r="BP14" t="s">
        <v>239</v>
      </c>
      <c r="BQ14">
        <v>209076.6</v>
      </c>
      <c r="BR14">
        <v>2020</v>
      </c>
      <c r="BS14" t="s">
        <v>361</v>
      </c>
      <c r="BT14">
        <v>0</v>
      </c>
    </row>
    <row r="15" spans="1:73" x14ac:dyDescent="0.2">
      <c r="A15" t="s">
        <v>604</v>
      </c>
      <c r="B15" t="s">
        <v>836</v>
      </c>
      <c r="C15" t="s">
        <v>837</v>
      </c>
      <c r="D15">
        <f>IF(TYPE="R",40,IF(ISNA(INDEX(Categories!D:E,MATCH(GROUPTYPE,Categories!D:D,0),2)),0,INDEX(Categories!D:E,MATCH(GROUPTYPE,Categories!D:D,0),2)))</f>
        <v>28</v>
      </c>
      <c r="E15" t="str">
        <f>IF(TYPE="R","Retained Earnings",IF(ISNA(INDEX(Categories!D:F,MATCH(GLCATCODE,Categories!E:E,0),3)),0,INDEX(Categories!D:F,MATCH(GLCATCODE,Categories!E:E,0),3)))</f>
        <v>Current Liabilities</v>
      </c>
      <c r="F15" t="s">
        <v>239</v>
      </c>
      <c r="G15" t="s">
        <v>745</v>
      </c>
      <c r="H15" t="s">
        <v>838</v>
      </c>
      <c r="I15" t="s">
        <v>818</v>
      </c>
      <c r="J15" t="s">
        <v>796</v>
      </c>
      <c r="K15" t="s">
        <v>796</v>
      </c>
      <c r="L15" t="s">
        <v>796</v>
      </c>
      <c r="M15" t="s">
        <v>796</v>
      </c>
      <c r="N15" t="s">
        <v>796</v>
      </c>
      <c r="O15" t="s">
        <v>796</v>
      </c>
      <c r="P15" t="s">
        <v>796</v>
      </c>
      <c r="Q15" t="s">
        <v>797</v>
      </c>
      <c r="R15" t="s">
        <v>798</v>
      </c>
      <c r="S15">
        <f>VLOOKUP(ACCOUNTEXSEG,Sheet6!$A$2:$C$4000,3,TRUE)</f>
        <v>-31428</v>
      </c>
      <c r="T15">
        <f>IF(ACCTTYPE="I",0,OPENBALN)</f>
        <v>-34159</v>
      </c>
      <c r="U15">
        <v>11386</v>
      </c>
      <c r="V15">
        <v>0</v>
      </c>
      <c r="W15">
        <v>0</v>
      </c>
      <c r="X15">
        <v>0</v>
      </c>
      <c r="Y15" s="179">
        <v>0</v>
      </c>
      <c r="Z15">
        <v>0</v>
      </c>
      <c r="AA15">
        <v>0</v>
      </c>
      <c r="AB15">
        <v>22773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10476</v>
      </c>
      <c r="AW15">
        <v>0</v>
      </c>
      <c r="AX15">
        <v>0</v>
      </c>
      <c r="AY15">
        <v>10476</v>
      </c>
      <c r="AZ15">
        <v>0</v>
      </c>
      <c r="BA15">
        <v>10476</v>
      </c>
      <c r="BB15">
        <v>0</v>
      </c>
      <c r="BC15">
        <v>0</v>
      </c>
      <c r="BD15">
        <v>-45545</v>
      </c>
      <c r="BE15">
        <v>11386</v>
      </c>
      <c r="BF15">
        <v>0</v>
      </c>
      <c r="BG15">
        <v>0</v>
      </c>
      <c r="BH15">
        <v>-1309.5</v>
      </c>
      <c r="BI15">
        <v>-1182</v>
      </c>
      <c r="BJ15">
        <v>-1066.0625</v>
      </c>
      <c r="BK15">
        <v>-1004.3125</v>
      </c>
      <c r="BL15">
        <v>0</v>
      </c>
      <c r="BM15" t="s">
        <v>799</v>
      </c>
      <c r="BN15">
        <v>20190701</v>
      </c>
      <c r="BO15">
        <v>0</v>
      </c>
      <c r="BP15" t="s">
        <v>239</v>
      </c>
      <c r="BQ15">
        <v>-34159</v>
      </c>
      <c r="BR15">
        <v>2020</v>
      </c>
      <c r="BS15" t="s">
        <v>363</v>
      </c>
      <c r="BT15">
        <v>0</v>
      </c>
    </row>
    <row r="16" spans="1:73" x14ac:dyDescent="0.2">
      <c r="A16" t="s">
        <v>605</v>
      </c>
      <c r="B16" t="s">
        <v>839</v>
      </c>
      <c r="C16" t="s">
        <v>840</v>
      </c>
      <c r="D16">
        <f>IF(TYPE="R",40,IF(ISNA(INDEX(Categories!D:E,MATCH(GROUPTYPE,Categories!D:D,0),2)),0,INDEX(Categories!D:E,MATCH(GROUPTYPE,Categories!D:D,0),2)))</f>
        <v>28</v>
      </c>
      <c r="E16" t="str">
        <f>IF(TYPE="R","Retained Earnings",IF(ISNA(INDEX(Categories!D:F,MATCH(GLCATCODE,Categories!E:E,0),3)),0,INDEX(Categories!D:F,MATCH(GLCATCODE,Categories!E:E,0),3)))</f>
        <v>Current Liabilities</v>
      </c>
      <c r="F16" t="s">
        <v>239</v>
      </c>
      <c r="G16" t="s">
        <v>746</v>
      </c>
      <c r="H16" t="s">
        <v>841</v>
      </c>
      <c r="I16" t="s">
        <v>818</v>
      </c>
      <c r="J16" t="s">
        <v>796</v>
      </c>
      <c r="K16" t="s">
        <v>796</v>
      </c>
      <c r="L16" t="s">
        <v>796</v>
      </c>
      <c r="M16" t="s">
        <v>796</v>
      </c>
      <c r="N16" t="s">
        <v>796</v>
      </c>
      <c r="O16" t="s">
        <v>796</v>
      </c>
      <c r="P16" t="s">
        <v>796</v>
      </c>
      <c r="Q16" t="s">
        <v>797</v>
      </c>
      <c r="R16" t="s">
        <v>798</v>
      </c>
      <c r="S16">
        <f>VLOOKUP(ACCOUNTEXSEG,Sheet6!$A$2:$C$4000,3,TRUE)</f>
        <v>0</v>
      </c>
      <c r="T16">
        <f>IF(ACCTTYPE="I",0,OPENBALN)</f>
        <v>0</v>
      </c>
      <c r="U16">
        <v>0</v>
      </c>
      <c r="V16">
        <v>0</v>
      </c>
      <c r="W16">
        <v>0</v>
      </c>
      <c r="X16">
        <v>0</v>
      </c>
      <c r="Y16" s="179">
        <v>0</v>
      </c>
      <c r="Z16">
        <v>0</v>
      </c>
      <c r="AA16">
        <v>-4061.62</v>
      </c>
      <c r="AB16">
        <v>-4061.62</v>
      </c>
      <c r="AC16">
        <v>-4061.62</v>
      </c>
      <c r="AD16">
        <v>-4061.62</v>
      </c>
      <c r="AE16">
        <v>-4061.62</v>
      </c>
      <c r="AF16">
        <v>-4061.62</v>
      </c>
      <c r="AG16">
        <v>-4061.62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-3655.72</v>
      </c>
      <c r="BB16">
        <v>-3655.72</v>
      </c>
      <c r="BC16">
        <v>-3537.8</v>
      </c>
      <c r="BD16">
        <v>10849.24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t="s">
        <v>799</v>
      </c>
      <c r="BN16">
        <v>20190701</v>
      </c>
      <c r="BO16">
        <v>-24369.72</v>
      </c>
      <c r="BP16" t="s">
        <v>239</v>
      </c>
      <c r="BQ16">
        <v>0</v>
      </c>
      <c r="BR16">
        <v>2020</v>
      </c>
      <c r="BS16" t="s">
        <v>364</v>
      </c>
      <c r="BT16">
        <v>-24369.72</v>
      </c>
    </row>
    <row r="17" spans="1:72" x14ac:dyDescent="0.2">
      <c r="A17" t="s">
        <v>606</v>
      </c>
      <c r="B17" t="s">
        <v>842</v>
      </c>
      <c r="C17" t="s">
        <v>840</v>
      </c>
      <c r="D17">
        <f>IF(TYPE="R",40,IF(ISNA(INDEX(Categories!D:E,MATCH(GROUPTYPE,Categories!D:D,0),2)),0,INDEX(Categories!D:E,MATCH(GROUPTYPE,Categories!D:D,0),2)))</f>
        <v>28</v>
      </c>
      <c r="E17" t="str">
        <f>IF(TYPE="R","Retained Earnings",IF(ISNA(INDEX(Categories!D:F,MATCH(GLCATCODE,Categories!E:E,0),3)),0,INDEX(Categories!D:F,MATCH(GLCATCODE,Categories!E:E,0),3)))</f>
        <v>Current Liabilities</v>
      </c>
      <c r="F17" t="s">
        <v>239</v>
      </c>
      <c r="G17" t="s">
        <v>747</v>
      </c>
      <c r="H17" t="s">
        <v>843</v>
      </c>
      <c r="I17" t="s">
        <v>818</v>
      </c>
      <c r="J17" t="s">
        <v>796</v>
      </c>
      <c r="K17" t="s">
        <v>796</v>
      </c>
      <c r="L17" t="s">
        <v>796</v>
      </c>
      <c r="M17" t="s">
        <v>796</v>
      </c>
      <c r="N17" t="s">
        <v>796</v>
      </c>
      <c r="O17" t="s">
        <v>796</v>
      </c>
      <c r="P17" t="s">
        <v>796</v>
      </c>
      <c r="Q17" t="s">
        <v>797</v>
      </c>
      <c r="R17" t="s">
        <v>798</v>
      </c>
      <c r="S17">
        <f>VLOOKUP(ACCOUNTEXSEG,Sheet6!$A$2:$C$4000,3,TRUE)</f>
        <v>0</v>
      </c>
      <c r="T17">
        <f>IF(ACCTTYPE="I",0,OPENBALN)</f>
        <v>450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450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t="s">
        <v>799</v>
      </c>
      <c r="BN17">
        <v>20190701</v>
      </c>
      <c r="BO17">
        <v>450</v>
      </c>
      <c r="BP17" t="s">
        <v>239</v>
      </c>
      <c r="BQ17">
        <v>450</v>
      </c>
      <c r="BR17">
        <v>2020</v>
      </c>
      <c r="BS17" t="s">
        <v>364</v>
      </c>
      <c r="BT17">
        <v>450</v>
      </c>
    </row>
    <row r="18" spans="1:72" x14ac:dyDescent="0.2">
      <c r="A18" t="s">
        <v>443</v>
      </c>
      <c r="B18" t="s">
        <v>844</v>
      </c>
      <c r="C18" t="s">
        <v>845</v>
      </c>
      <c r="D18">
        <f>IF(TYPE="R",40,IF(ISNA(INDEX(Categories!D:E,MATCH(GROUPTYPE,Categories!D:D,0),2)),0,INDEX(Categories!D:E,MATCH(GROUPTYPE,Categories!D:D,0),2)))</f>
        <v>28</v>
      </c>
      <c r="E18" t="str">
        <f>IF(TYPE="R","Retained Earnings",IF(ISNA(INDEX(Categories!D:F,MATCH(GLCATCODE,Categories!E:E,0),3)),0,INDEX(Categories!D:F,MATCH(GLCATCODE,Categories!E:E,0),3)))</f>
        <v>Current Liabilities</v>
      </c>
      <c r="F18" t="s">
        <v>239</v>
      </c>
      <c r="G18" t="s">
        <v>763</v>
      </c>
      <c r="H18" t="s">
        <v>846</v>
      </c>
      <c r="I18" t="s">
        <v>847</v>
      </c>
      <c r="J18" t="s">
        <v>796</v>
      </c>
      <c r="K18" t="s">
        <v>796</v>
      </c>
      <c r="L18" t="s">
        <v>796</v>
      </c>
      <c r="M18" t="s">
        <v>796</v>
      </c>
      <c r="N18" t="s">
        <v>796</v>
      </c>
      <c r="O18" t="s">
        <v>796</v>
      </c>
      <c r="P18" t="s">
        <v>796</v>
      </c>
      <c r="Q18" t="s">
        <v>797</v>
      </c>
      <c r="R18" t="s">
        <v>798</v>
      </c>
      <c r="S18">
        <f>VLOOKUP(ACCOUNTEXSEG,Sheet6!$A$2:$C$4000,3,TRUE)</f>
        <v>0</v>
      </c>
      <c r="T18">
        <f>IF(ACCTTYPE="I",0,OPENBALN)</f>
        <v>0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0.125</v>
      </c>
      <c r="BK18">
        <v>0.125</v>
      </c>
      <c r="BL18">
        <v>0</v>
      </c>
      <c r="BM18" t="s">
        <v>799</v>
      </c>
      <c r="BN18">
        <v>20190701</v>
      </c>
      <c r="BO18">
        <v>0</v>
      </c>
      <c r="BP18" t="s">
        <v>239</v>
      </c>
      <c r="BQ18">
        <v>0</v>
      </c>
      <c r="BR18">
        <v>2020</v>
      </c>
      <c r="BS18" t="s">
        <v>367</v>
      </c>
      <c r="BT18">
        <v>0</v>
      </c>
    </row>
    <row r="19" spans="1:72" x14ac:dyDescent="0.2">
      <c r="A19" t="s">
        <v>461</v>
      </c>
      <c r="B19" t="s">
        <v>848</v>
      </c>
      <c r="C19" t="s">
        <v>845</v>
      </c>
      <c r="D19">
        <f>IF(TYPE="R",40,IF(ISNA(INDEX(Categories!D:E,MATCH(GROUPTYPE,Categories!D:D,0),2)),0,INDEX(Categories!D:E,MATCH(GROUPTYPE,Categories!D:D,0),2)))</f>
        <v>28</v>
      </c>
      <c r="E19" t="str">
        <f>IF(TYPE="R","Retained Earnings",IF(ISNA(INDEX(Categories!D:F,MATCH(GLCATCODE,Categories!E:E,0),3)),0,INDEX(Categories!D:F,MATCH(GLCATCODE,Categories!E:E,0),3)))</f>
        <v>Current Liabilities</v>
      </c>
      <c r="F19" t="s">
        <v>239</v>
      </c>
      <c r="G19" t="s">
        <v>766</v>
      </c>
      <c r="H19" t="s">
        <v>846</v>
      </c>
      <c r="I19" t="s">
        <v>849</v>
      </c>
      <c r="J19" t="s">
        <v>796</v>
      </c>
      <c r="K19" t="s">
        <v>796</v>
      </c>
      <c r="L19" t="s">
        <v>796</v>
      </c>
      <c r="M19" t="s">
        <v>796</v>
      </c>
      <c r="N19" t="s">
        <v>796</v>
      </c>
      <c r="O19" t="s">
        <v>796</v>
      </c>
      <c r="P19" t="s">
        <v>796</v>
      </c>
      <c r="Q19" t="s">
        <v>797</v>
      </c>
      <c r="R19" t="s">
        <v>798</v>
      </c>
      <c r="S19">
        <f>VLOOKUP(ACCOUNTEXSEG,Sheet6!$A$2:$C$4000,3,TRUE)</f>
        <v>-3448292.88</v>
      </c>
      <c r="T19">
        <f>IF(ACCTTYPE="I",0,OPENBALN)</f>
        <v>-3278793.92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385953.38</v>
      </c>
      <c r="AA19">
        <v>0</v>
      </c>
      <c r="AB19">
        <v>-400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0</v>
      </c>
      <c r="AW19">
        <v>0</v>
      </c>
      <c r="AX19">
        <v>0</v>
      </c>
      <c r="AY19">
        <v>0</v>
      </c>
      <c r="AZ19">
        <v>169498.96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-409849.24</v>
      </c>
      <c r="BI19">
        <v>-431036.61</v>
      </c>
      <c r="BJ19">
        <v>-576588.75124999997</v>
      </c>
      <c r="BK19">
        <v>-576588.75124999997</v>
      </c>
      <c r="BL19">
        <v>0</v>
      </c>
      <c r="BM19" t="s">
        <v>799</v>
      </c>
      <c r="BN19">
        <v>20190701</v>
      </c>
      <c r="BO19">
        <v>-2893240.54</v>
      </c>
      <c r="BP19" t="s">
        <v>239</v>
      </c>
      <c r="BQ19">
        <v>-3278793.92</v>
      </c>
      <c r="BR19">
        <v>2020</v>
      </c>
      <c r="BS19" t="s">
        <v>367</v>
      </c>
      <c r="BT19">
        <v>-2893240.54</v>
      </c>
    </row>
    <row r="20" spans="1:72" x14ac:dyDescent="0.2">
      <c r="A20" t="s">
        <v>609</v>
      </c>
      <c r="B20" t="s">
        <v>832</v>
      </c>
      <c r="C20" t="s">
        <v>845</v>
      </c>
      <c r="D20">
        <f>IF(TYPE="R",40,IF(ISNA(INDEX(Categories!D:E,MATCH(GROUPTYPE,Categories!D:D,0),2)),0,INDEX(Categories!D:E,MATCH(GROUPTYPE,Categories!D:D,0),2)))</f>
        <v>28</v>
      </c>
      <c r="E20" t="str">
        <f>IF(TYPE="R","Retained Earnings",IF(ISNA(INDEX(Categories!D:F,MATCH(GLCATCODE,Categories!E:E,0),3)),0,INDEX(Categories!D:F,MATCH(GLCATCODE,Categories!E:E,0),3)))</f>
        <v>Current Liabilities</v>
      </c>
      <c r="F20" t="s">
        <v>239</v>
      </c>
      <c r="G20" t="s">
        <v>768</v>
      </c>
      <c r="H20" t="s">
        <v>846</v>
      </c>
      <c r="I20" t="s">
        <v>835</v>
      </c>
      <c r="J20" t="s">
        <v>796</v>
      </c>
      <c r="K20" t="s">
        <v>796</v>
      </c>
      <c r="L20" t="s">
        <v>796</v>
      </c>
      <c r="M20" t="s">
        <v>796</v>
      </c>
      <c r="N20" t="s">
        <v>796</v>
      </c>
      <c r="O20" t="s">
        <v>796</v>
      </c>
      <c r="P20" t="s">
        <v>796</v>
      </c>
      <c r="Q20" t="s">
        <v>797</v>
      </c>
      <c r="R20" t="s">
        <v>798</v>
      </c>
      <c r="S20">
        <f>VLOOKUP(ACCOUNTEXSEG,Sheet6!$A$2:$C$4000,3,TRUE)</f>
        <v>-19950</v>
      </c>
      <c r="T20">
        <f>IF(ACCTTYPE="I",0,OPENBALN)</f>
        <v>-42476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42476</v>
      </c>
      <c r="AA20">
        <v>0</v>
      </c>
      <c r="AB20">
        <v>0</v>
      </c>
      <c r="AC20">
        <v>-30000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-10000</v>
      </c>
      <c r="AW20">
        <v>0</v>
      </c>
      <c r="AX20">
        <v>0</v>
      </c>
      <c r="AY20">
        <v>-10500</v>
      </c>
      <c r="AZ20">
        <v>40450</v>
      </c>
      <c r="BA20">
        <v>0</v>
      </c>
      <c r="BB20">
        <v>-10476</v>
      </c>
      <c r="BC20">
        <v>0</v>
      </c>
      <c r="BD20">
        <v>0</v>
      </c>
      <c r="BE20">
        <v>-22000</v>
      </c>
      <c r="BF20">
        <v>-10000</v>
      </c>
      <c r="BG20">
        <v>-10000</v>
      </c>
      <c r="BH20">
        <v>0</v>
      </c>
      <c r="BI20">
        <v>0</v>
      </c>
      <c r="BJ20">
        <v>0</v>
      </c>
      <c r="BK20">
        <v>0</v>
      </c>
      <c r="BL20">
        <v>0</v>
      </c>
      <c r="BM20" t="s">
        <v>799</v>
      </c>
      <c r="BN20">
        <v>20190701</v>
      </c>
      <c r="BO20">
        <v>-30000</v>
      </c>
      <c r="BP20" t="s">
        <v>239</v>
      </c>
      <c r="BQ20">
        <v>-42476</v>
      </c>
      <c r="BR20">
        <v>2020</v>
      </c>
      <c r="BS20" t="s">
        <v>367</v>
      </c>
      <c r="BT20">
        <v>-30000</v>
      </c>
    </row>
    <row r="21" spans="1:72" x14ac:dyDescent="0.2">
      <c r="A21" t="s">
        <v>445</v>
      </c>
      <c r="B21" t="s">
        <v>850</v>
      </c>
      <c r="C21" t="s">
        <v>845</v>
      </c>
      <c r="D21">
        <f>IF(TYPE="R",40,IF(ISNA(INDEX(Categories!D:E,MATCH(GROUPTYPE,Categories!D:D,0),2)),0,INDEX(Categories!D:E,MATCH(GROUPTYPE,Categories!D:D,0),2)))</f>
        <v>28</v>
      </c>
      <c r="E21" t="str">
        <f>IF(TYPE="R","Retained Earnings",IF(ISNA(INDEX(Categories!D:F,MATCH(GLCATCODE,Categories!E:E,0),3)),0,INDEX(Categories!D:F,MATCH(GLCATCODE,Categories!E:E,0),3)))</f>
        <v>Current Liabilities</v>
      </c>
      <c r="F21" t="s">
        <v>239</v>
      </c>
      <c r="G21" t="s">
        <v>771</v>
      </c>
      <c r="H21" t="s">
        <v>846</v>
      </c>
      <c r="I21" t="s">
        <v>851</v>
      </c>
      <c r="J21" t="s">
        <v>796</v>
      </c>
      <c r="K21" t="s">
        <v>796</v>
      </c>
      <c r="L21" t="s">
        <v>796</v>
      </c>
      <c r="M21" t="s">
        <v>796</v>
      </c>
      <c r="N21" t="s">
        <v>796</v>
      </c>
      <c r="O21" t="s">
        <v>796</v>
      </c>
      <c r="P21" t="s">
        <v>796</v>
      </c>
      <c r="Q21" t="s">
        <v>797</v>
      </c>
      <c r="R21" t="s">
        <v>798</v>
      </c>
      <c r="S21">
        <f>VLOOKUP(ACCOUNTEXSEG,Sheet6!$A$2:$C$4000,3,TRUE)</f>
        <v>0</v>
      </c>
      <c r="T21">
        <f>IF(ACCTTYPE="I",0,OPENBALN)</f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-1250</v>
      </c>
      <c r="BK21">
        <v>-1250</v>
      </c>
      <c r="BL21">
        <v>0</v>
      </c>
      <c r="BM21" t="s">
        <v>799</v>
      </c>
      <c r="BN21">
        <v>20190701</v>
      </c>
      <c r="BO21">
        <v>0</v>
      </c>
      <c r="BP21" t="s">
        <v>239</v>
      </c>
      <c r="BQ21">
        <v>0</v>
      </c>
      <c r="BR21">
        <v>2020</v>
      </c>
      <c r="BS21" t="s">
        <v>367</v>
      </c>
      <c r="BT21">
        <v>0</v>
      </c>
    </row>
    <row r="22" spans="1:72" x14ac:dyDescent="0.2">
      <c r="A22" t="s">
        <v>610</v>
      </c>
      <c r="B22" t="s">
        <v>852</v>
      </c>
      <c r="C22" t="s">
        <v>853</v>
      </c>
      <c r="D22">
        <f>IF(TYPE="R",40,IF(ISNA(INDEX(Categories!D:E,MATCH(GROUPTYPE,Categories!D:D,0),2)),0,INDEX(Categories!D:E,MATCH(GROUPTYPE,Categories!D:D,0),2)))</f>
        <v>40</v>
      </c>
      <c r="E22" t="str">
        <f>IF(TYPE="R","Retained Earnings",IF(ISNA(INDEX(Categories!D:F,MATCH(GLCATCODE,Categories!E:E,0),3)),0,INDEX(Categories!D:F,MATCH(GLCATCODE,Categories!E:E,0),3)))</f>
        <v>Retained Earnings</v>
      </c>
      <c r="F22" t="s">
        <v>202</v>
      </c>
      <c r="G22" t="s">
        <v>778</v>
      </c>
      <c r="H22" t="s">
        <v>854</v>
      </c>
      <c r="I22" t="s">
        <v>818</v>
      </c>
      <c r="J22" t="s">
        <v>796</v>
      </c>
      <c r="K22" t="s">
        <v>796</v>
      </c>
      <c r="L22" t="s">
        <v>796</v>
      </c>
      <c r="M22" t="s">
        <v>796</v>
      </c>
      <c r="N22" t="s">
        <v>796</v>
      </c>
      <c r="O22" t="s">
        <v>796</v>
      </c>
      <c r="P22" t="s">
        <v>796</v>
      </c>
      <c r="Q22" t="s">
        <v>797</v>
      </c>
      <c r="R22" t="s">
        <v>798</v>
      </c>
      <c r="S22">
        <f>VLOOKUP(ACCOUNTEXSEG,Sheet6!$A$2:$C$4000,3,TRUE)</f>
        <v>-1338983.69</v>
      </c>
      <c r="T22">
        <f>IF(ACCTTYPE="I",0,OPENBALN)</f>
        <v>-1504928.67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-167372.96124999999</v>
      </c>
      <c r="BI22">
        <v>-146095.72</v>
      </c>
      <c r="BJ22">
        <v>-125156.56625</v>
      </c>
      <c r="BK22">
        <v>-104561.84125</v>
      </c>
      <c r="BL22">
        <v>0</v>
      </c>
      <c r="BM22" t="s">
        <v>799</v>
      </c>
      <c r="BN22">
        <v>20190701</v>
      </c>
      <c r="BO22">
        <v>-1677504</v>
      </c>
      <c r="BP22" t="s">
        <v>202</v>
      </c>
      <c r="BQ22">
        <v>-1504928.67</v>
      </c>
      <c r="BR22">
        <v>2020</v>
      </c>
      <c r="BS22" t="s">
        <v>369</v>
      </c>
      <c r="BT22">
        <v>-1677504</v>
      </c>
    </row>
    <row r="23" spans="1:72" x14ac:dyDescent="0.2">
      <c r="A23" t="s">
        <v>612</v>
      </c>
      <c r="B23" t="s">
        <v>855</v>
      </c>
      <c r="C23" t="s">
        <v>853</v>
      </c>
      <c r="D23">
        <f>IF(TYPE="R",40,IF(ISNA(INDEX(Categories!D:E,MATCH(GROUPTYPE,Categories!D:D,0),2)),0,INDEX(Categories!D:E,MATCH(GROUPTYPE,Categories!D:D,0),2)))</f>
        <v>40</v>
      </c>
      <c r="E23" t="str">
        <f>IF(TYPE="R","Retained Earnings",IF(ISNA(INDEX(Categories!D:F,MATCH(GLCATCODE,Categories!E:E,0),3)),0,INDEX(Categories!D:F,MATCH(GLCATCODE,Categories!E:E,0),3)))</f>
        <v>Retained Earnings</v>
      </c>
      <c r="F23" t="s">
        <v>202</v>
      </c>
      <c r="G23" t="s">
        <v>780</v>
      </c>
      <c r="H23" t="s">
        <v>856</v>
      </c>
      <c r="I23" t="s">
        <v>818</v>
      </c>
      <c r="J23" t="s">
        <v>796</v>
      </c>
      <c r="K23" t="s">
        <v>796</v>
      </c>
      <c r="L23" t="s">
        <v>796</v>
      </c>
      <c r="M23" t="s">
        <v>796</v>
      </c>
      <c r="N23" t="s">
        <v>796</v>
      </c>
      <c r="O23" t="s">
        <v>796</v>
      </c>
      <c r="P23" t="s">
        <v>796</v>
      </c>
      <c r="Q23" t="s">
        <v>797</v>
      </c>
      <c r="R23" t="s">
        <v>798</v>
      </c>
      <c r="S23">
        <f>VLOOKUP(ACCOUNTEXSEG,Sheet6!$A$2:$C$4000,3,TRUE)</f>
        <v>-1</v>
      </c>
      <c r="T23">
        <f>IF(ACCTTYPE="I",0,OPENBALN)</f>
        <v>-1</v>
      </c>
      <c r="U23">
        <v>0</v>
      </c>
      <c r="V23">
        <v>0</v>
      </c>
      <c r="W23">
        <v>0</v>
      </c>
      <c r="X23">
        <v>0</v>
      </c>
      <c r="Y23" s="179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-0.125</v>
      </c>
      <c r="BI23">
        <v>-0.125</v>
      </c>
      <c r="BJ23">
        <v>-0.125</v>
      </c>
      <c r="BK23">
        <v>-0.125</v>
      </c>
      <c r="BL23">
        <v>0</v>
      </c>
      <c r="BM23" t="s">
        <v>799</v>
      </c>
      <c r="BN23">
        <v>20190701</v>
      </c>
      <c r="BO23">
        <v>-1</v>
      </c>
      <c r="BP23" t="s">
        <v>202</v>
      </c>
      <c r="BQ23">
        <v>-1</v>
      </c>
      <c r="BR23">
        <v>2020</v>
      </c>
      <c r="BS23" t="s">
        <v>369</v>
      </c>
      <c r="BT23">
        <v>-1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3" sqref="D3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646</v>
      </c>
      <c r="C2" t="s">
        <v>647</v>
      </c>
      <c r="D2" s="55">
        <v>44214.558506944442</v>
      </c>
      <c r="F2" t="s">
        <v>648</v>
      </c>
    </row>
    <row r="3" spans="2:7" x14ac:dyDescent="0.2">
      <c r="B3" t="s">
        <v>664</v>
      </c>
      <c r="C3" t="s">
        <v>665</v>
      </c>
      <c r="D3">
        <v>2020</v>
      </c>
      <c r="F3" t="s">
        <v>649</v>
      </c>
      <c r="G3">
        <v>6</v>
      </c>
    </row>
    <row r="4" spans="2:7" x14ac:dyDescent="0.2">
      <c r="F4" t="s">
        <v>650</v>
      </c>
      <c r="G4" t="s">
        <v>651</v>
      </c>
    </row>
    <row r="5" spans="2:7" x14ac:dyDescent="0.2">
      <c r="F5" t="s">
        <v>652</v>
      </c>
      <c r="G5" t="s">
        <v>653</v>
      </c>
    </row>
    <row r="6" spans="2:7" x14ac:dyDescent="0.2">
      <c r="F6" t="s">
        <v>654</v>
      </c>
      <c r="G6">
        <v>0</v>
      </c>
    </row>
    <row r="7" spans="2:7" x14ac:dyDescent="0.2">
      <c r="F7" t="s">
        <v>655</v>
      </c>
      <c r="G7" t="s">
        <v>656</v>
      </c>
    </row>
    <row r="8" spans="2:7" x14ac:dyDescent="0.2">
      <c r="F8" t="s">
        <v>657</v>
      </c>
      <c r="G8" t="s">
        <v>658</v>
      </c>
    </row>
    <row r="9" spans="2:7" x14ac:dyDescent="0.2">
      <c r="F9" t="s">
        <v>659</v>
      </c>
      <c r="G9" t="s">
        <v>660</v>
      </c>
    </row>
    <row r="10" spans="2:7" x14ac:dyDescent="0.2">
      <c r="F10" t="s">
        <v>661</v>
      </c>
      <c r="G10" t="s">
        <v>662</v>
      </c>
    </row>
    <row r="11" spans="2:7" x14ac:dyDescent="0.2">
      <c r="F11" t="s">
        <v>663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8.855468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56.42578125" bestFit="1" customWidth="1"/>
    <col min="10" max="10" width="43.855468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0.85546875" style="61" bestFit="1" customWidth="1"/>
    <col min="19" max="19" width="11.5703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462</v>
      </c>
      <c r="B2" t="s">
        <v>666</v>
      </c>
      <c r="C2" t="s">
        <v>792</v>
      </c>
      <c r="D2" t="s">
        <v>238</v>
      </c>
      <c r="E2" t="s">
        <v>857</v>
      </c>
      <c r="F2" t="s">
        <v>16</v>
      </c>
      <c r="G2" s="87">
        <v>44012</v>
      </c>
      <c r="H2" t="s">
        <v>858</v>
      </c>
      <c r="I2" t="s">
        <v>859</v>
      </c>
      <c r="J2" t="s">
        <v>859</v>
      </c>
      <c r="K2">
        <v>505</v>
      </c>
      <c r="L2" t="s">
        <v>860</v>
      </c>
      <c r="M2" s="87">
        <v>44071</v>
      </c>
      <c r="N2" t="s">
        <v>861</v>
      </c>
      <c r="O2" t="s">
        <v>862</v>
      </c>
      <c r="P2" s="61">
        <v>219352.78</v>
      </c>
      <c r="Q2" t="s">
        <v>862</v>
      </c>
      <c r="R2" s="61">
        <v>219352.78</v>
      </c>
      <c r="S2" s="61">
        <v>0</v>
      </c>
    </row>
    <row r="3" spans="1:19" x14ac:dyDescent="0.2">
      <c r="A3" t="s">
        <v>462</v>
      </c>
      <c r="B3" t="s">
        <v>666</v>
      </c>
      <c r="C3" t="s">
        <v>792</v>
      </c>
      <c r="D3" t="s">
        <v>238</v>
      </c>
      <c r="E3" t="s">
        <v>857</v>
      </c>
      <c r="F3" t="s">
        <v>126</v>
      </c>
      <c r="G3" s="87">
        <v>44012</v>
      </c>
      <c r="H3" t="s">
        <v>863</v>
      </c>
      <c r="I3" t="s">
        <v>864</v>
      </c>
      <c r="J3" t="s">
        <v>864</v>
      </c>
      <c r="K3">
        <v>505</v>
      </c>
      <c r="L3" t="s">
        <v>860</v>
      </c>
      <c r="M3" s="87">
        <v>44071</v>
      </c>
      <c r="N3" t="s">
        <v>861</v>
      </c>
      <c r="O3" t="s">
        <v>862</v>
      </c>
      <c r="P3" s="61">
        <v>-219352.78</v>
      </c>
      <c r="Q3" t="s">
        <v>862</v>
      </c>
      <c r="R3" s="61">
        <v>0</v>
      </c>
      <c r="S3" s="61">
        <v>-219352.78</v>
      </c>
    </row>
    <row r="4" spans="1:19" x14ac:dyDescent="0.2">
      <c r="A4" t="s">
        <v>464</v>
      </c>
      <c r="B4" t="s">
        <v>669</v>
      </c>
      <c r="C4" t="s">
        <v>803</v>
      </c>
      <c r="D4" t="s">
        <v>238</v>
      </c>
      <c r="E4" t="s">
        <v>857</v>
      </c>
      <c r="F4" t="s">
        <v>116</v>
      </c>
      <c r="G4" s="87">
        <v>43708</v>
      </c>
      <c r="H4" t="s">
        <v>865</v>
      </c>
      <c r="I4" t="s">
        <v>866</v>
      </c>
      <c r="J4" t="s">
        <v>867</v>
      </c>
      <c r="K4">
        <v>470</v>
      </c>
      <c r="L4" t="s">
        <v>868</v>
      </c>
      <c r="M4" s="87">
        <v>43709</v>
      </c>
      <c r="N4" t="s">
        <v>869</v>
      </c>
      <c r="O4" t="s">
        <v>862</v>
      </c>
      <c r="P4" s="61">
        <v>1.2</v>
      </c>
      <c r="Q4" t="s">
        <v>862</v>
      </c>
      <c r="R4" s="61">
        <v>1.2</v>
      </c>
      <c r="S4" s="61">
        <v>0</v>
      </c>
    </row>
    <row r="5" spans="1:19" x14ac:dyDescent="0.2">
      <c r="A5" t="s">
        <v>464</v>
      </c>
      <c r="B5" t="s">
        <v>669</v>
      </c>
      <c r="C5" t="s">
        <v>803</v>
      </c>
      <c r="D5" t="s">
        <v>238</v>
      </c>
      <c r="E5" t="s">
        <v>857</v>
      </c>
      <c r="F5" t="s">
        <v>119</v>
      </c>
      <c r="G5" s="87">
        <v>43798</v>
      </c>
      <c r="H5" t="s">
        <v>865</v>
      </c>
      <c r="I5" t="s">
        <v>870</v>
      </c>
      <c r="J5" t="s">
        <v>867</v>
      </c>
      <c r="K5">
        <v>482</v>
      </c>
      <c r="L5" t="s">
        <v>871</v>
      </c>
      <c r="M5" s="87">
        <v>43800</v>
      </c>
      <c r="N5" t="s">
        <v>869</v>
      </c>
      <c r="O5" t="s">
        <v>862</v>
      </c>
      <c r="P5" s="61">
        <v>0.6</v>
      </c>
      <c r="Q5" t="s">
        <v>862</v>
      </c>
      <c r="R5" s="61">
        <v>0.6</v>
      </c>
      <c r="S5" s="61">
        <v>0</v>
      </c>
    </row>
    <row r="6" spans="1:19" x14ac:dyDescent="0.2">
      <c r="A6" t="s">
        <v>464</v>
      </c>
      <c r="B6" t="s">
        <v>669</v>
      </c>
      <c r="C6" t="s">
        <v>803</v>
      </c>
      <c r="D6" t="s">
        <v>238</v>
      </c>
      <c r="E6" t="s">
        <v>857</v>
      </c>
      <c r="F6" t="s">
        <v>16</v>
      </c>
      <c r="G6" s="87">
        <v>44012</v>
      </c>
      <c r="H6" t="s">
        <v>858</v>
      </c>
      <c r="J6" t="s">
        <v>859</v>
      </c>
      <c r="K6">
        <v>498</v>
      </c>
      <c r="L6" t="s">
        <v>872</v>
      </c>
      <c r="M6" s="87">
        <v>43999</v>
      </c>
      <c r="N6" t="s">
        <v>861</v>
      </c>
      <c r="O6" t="s">
        <v>862</v>
      </c>
      <c r="P6" s="61">
        <v>-1.8</v>
      </c>
      <c r="Q6" t="s">
        <v>862</v>
      </c>
      <c r="R6" s="61">
        <v>0</v>
      </c>
      <c r="S6" s="61">
        <v>-1.8</v>
      </c>
    </row>
    <row r="7" spans="1:19" x14ac:dyDescent="0.2">
      <c r="A7" t="s">
        <v>465</v>
      </c>
      <c r="B7" t="s">
        <v>670</v>
      </c>
      <c r="C7" t="s">
        <v>807</v>
      </c>
      <c r="D7" t="s">
        <v>238</v>
      </c>
      <c r="E7" t="s">
        <v>857</v>
      </c>
      <c r="F7" t="s">
        <v>115</v>
      </c>
      <c r="G7" s="87">
        <v>43670</v>
      </c>
      <c r="H7" t="s">
        <v>873</v>
      </c>
      <c r="I7" t="s">
        <v>874</v>
      </c>
      <c r="J7" t="s">
        <v>875</v>
      </c>
      <c r="K7">
        <v>467</v>
      </c>
      <c r="L7" t="s">
        <v>876</v>
      </c>
      <c r="M7" s="87">
        <v>43676</v>
      </c>
      <c r="N7" t="s">
        <v>861</v>
      </c>
      <c r="O7" t="s">
        <v>862</v>
      </c>
      <c r="P7" s="61">
        <v>267</v>
      </c>
      <c r="Q7" t="s">
        <v>862</v>
      </c>
      <c r="R7" s="61">
        <v>267</v>
      </c>
      <c r="S7" s="61">
        <v>0</v>
      </c>
    </row>
    <row r="8" spans="1:19" x14ac:dyDescent="0.2">
      <c r="A8" t="s">
        <v>465</v>
      </c>
      <c r="B8" t="s">
        <v>670</v>
      </c>
      <c r="C8" t="s">
        <v>807</v>
      </c>
      <c r="D8" t="s">
        <v>238</v>
      </c>
      <c r="E8" t="s">
        <v>857</v>
      </c>
      <c r="F8" t="s">
        <v>16</v>
      </c>
      <c r="G8" s="87">
        <v>44012</v>
      </c>
      <c r="H8" t="s">
        <v>858</v>
      </c>
      <c r="J8" t="s">
        <v>859</v>
      </c>
      <c r="K8">
        <v>498</v>
      </c>
      <c r="L8" t="s">
        <v>872</v>
      </c>
      <c r="M8" s="87">
        <v>43999</v>
      </c>
      <c r="N8" t="s">
        <v>861</v>
      </c>
      <c r="O8" t="s">
        <v>862</v>
      </c>
      <c r="P8" s="61">
        <v>-267</v>
      </c>
      <c r="Q8" t="s">
        <v>862</v>
      </c>
      <c r="R8" s="61">
        <v>0</v>
      </c>
      <c r="S8" s="61">
        <v>-267</v>
      </c>
    </row>
    <row r="9" spans="1:19" x14ac:dyDescent="0.2">
      <c r="A9" t="s">
        <v>593</v>
      </c>
      <c r="B9" t="s">
        <v>671</v>
      </c>
      <c r="C9" t="s">
        <v>809</v>
      </c>
      <c r="D9" t="s">
        <v>238</v>
      </c>
      <c r="E9" t="s">
        <v>857</v>
      </c>
      <c r="F9" t="s">
        <v>115</v>
      </c>
      <c r="G9" s="87">
        <v>43677</v>
      </c>
      <c r="H9" t="s">
        <v>863</v>
      </c>
      <c r="I9" t="s">
        <v>877</v>
      </c>
      <c r="J9" t="s">
        <v>877</v>
      </c>
      <c r="K9">
        <v>468</v>
      </c>
      <c r="L9" t="s">
        <v>878</v>
      </c>
      <c r="M9" s="87">
        <v>43697</v>
      </c>
      <c r="N9" t="s">
        <v>861</v>
      </c>
      <c r="O9" t="s">
        <v>862</v>
      </c>
      <c r="P9" s="61">
        <v>3655.72</v>
      </c>
      <c r="Q9" t="s">
        <v>862</v>
      </c>
      <c r="R9" s="61">
        <v>3655.72</v>
      </c>
      <c r="S9" s="61">
        <v>0</v>
      </c>
    </row>
    <row r="10" spans="1:19" x14ac:dyDescent="0.2">
      <c r="A10" t="s">
        <v>593</v>
      </c>
      <c r="B10" t="s">
        <v>671</v>
      </c>
      <c r="C10" t="s">
        <v>809</v>
      </c>
      <c r="D10" t="s">
        <v>238</v>
      </c>
      <c r="E10" t="s">
        <v>857</v>
      </c>
      <c r="F10" t="s">
        <v>116</v>
      </c>
      <c r="G10" s="87">
        <v>43708</v>
      </c>
      <c r="H10" t="s">
        <v>863</v>
      </c>
      <c r="I10" t="s">
        <v>877</v>
      </c>
      <c r="J10" t="s">
        <v>877</v>
      </c>
      <c r="K10">
        <v>471</v>
      </c>
      <c r="L10" t="s">
        <v>879</v>
      </c>
      <c r="M10" s="87">
        <v>43718</v>
      </c>
      <c r="N10" t="s">
        <v>861</v>
      </c>
      <c r="O10" t="s">
        <v>862</v>
      </c>
      <c r="P10" s="61">
        <v>3655.72</v>
      </c>
      <c r="Q10" t="s">
        <v>862</v>
      </c>
      <c r="R10" s="61">
        <v>3655.72</v>
      </c>
      <c r="S10" s="61">
        <v>0</v>
      </c>
    </row>
    <row r="11" spans="1:19" x14ac:dyDescent="0.2">
      <c r="A11" t="s">
        <v>593</v>
      </c>
      <c r="B11" t="s">
        <v>671</v>
      </c>
      <c r="C11" t="s">
        <v>809</v>
      </c>
      <c r="D11" t="s">
        <v>238</v>
      </c>
      <c r="E11" t="s">
        <v>857</v>
      </c>
      <c r="F11" t="s">
        <v>117</v>
      </c>
      <c r="G11" s="87">
        <v>43738</v>
      </c>
      <c r="H11" t="s">
        <v>863</v>
      </c>
      <c r="I11" t="s">
        <v>877</v>
      </c>
      <c r="J11" t="s">
        <v>877</v>
      </c>
      <c r="K11">
        <v>472</v>
      </c>
      <c r="L11" t="s">
        <v>880</v>
      </c>
      <c r="M11" s="87">
        <v>43741</v>
      </c>
      <c r="N11" t="s">
        <v>861</v>
      </c>
      <c r="O11" t="s">
        <v>862</v>
      </c>
      <c r="P11" s="61">
        <v>3537.8</v>
      </c>
      <c r="Q11" t="s">
        <v>862</v>
      </c>
      <c r="R11" s="61">
        <v>3537.8</v>
      </c>
      <c r="S11" s="61">
        <v>0</v>
      </c>
    </row>
    <row r="12" spans="1:19" x14ac:dyDescent="0.2">
      <c r="A12" t="s">
        <v>593</v>
      </c>
      <c r="B12" t="s">
        <v>671</v>
      </c>
      <c r="C12" t="s">
        <v>809</v>
      </c>
      <c r="D12" t="s">
        <v>238</v>
      </c>
      <c r="E12" t="s">
        <v>857</v>
      </c>
      <c r="F12" t="s">
        <v>118</v>
      </c>
      <c r="G12" s="87">
        <v>43769</v>
      </c>
      <c r="H12" t="s">
        <v>863</v>
      </c>
      <c r="I12" t="s">
        <v>881</v>
      </c>
      <c r="J12" t="s">
        <v>881</v>
      </c>
      <c r="K12">
        <v>476</v>
      </c>
      <c r="L12" t="s">
        <v>882</v>
      </c>
      <c r="M12" s="87">
        <v>43780</v>
      </c>
      <c r="N12" t="s">
        <v>861</v>
      </c>
      <c r="O12" t="s">
        <v>862</v>
      </c>
      <c r="P12" s="61">
        <v>15223.26</v>
      </c>
      <c r="Q12" t="s">
        <v>862</v>
      </c>
      <c r="R12" s="61">
        <v>15223.26</v>
      </c>
      <c r="S12" s="61">
        <v>0</v>
      </c>
    </row>
    <row r="13" spans="1:19" x14ac:dyDescent="0.2">
      <c r="A13" t="s">
        <v>593</v>
      </c>
      <c r="B13" t="s">
        <v>671</v>
      </c>
      <c r="C13" t="s">
        <v>809</v>
      </c>
      <c r="D13" t="s">
        <v>238</v>
      </c>
      <c r="E13" t="s">
        <v>857</v>
      </c>
      <c r="F13" t="s">
        <v>118</v>
      </c>
      <c r="G13" s="87">
        <v>43769</v>
      </c>
      <c r="H13" t="s">
        <v>863</v>
      </c>
      <c r="I13" t="s">
        <v>883</v>
      </c>
      <c r="J13" t="s">
        <v>883</v>
      </c>
      <c r="K13">
        <v>476</v>
      </c>
      <c r="L13" t="s">
        <v>884</v>
      </c>
      <c r="M13" s="87">
        <v>43780</v>
      </c>
      <c r="N13" t="s">
        <v>861</v>
      </c>
      <c r="O13" t="s">
        <v>862</v>
      </c>
      <c r="P13" s="61">
        <v>-10849.24</v>
      </c>
      <c r="Q13" t="s">
        <v>862</v>
      </c>
      <c r="R13" s="61">
        <v>0</v>
      </c>
      <c r="S13" s="61">
        <v>-10849.24</v>
      </c>
    </row>
    <row r="14" spans="1:19" x14ac:dyDescent="0.2">
      <c r="A14" t="s">
        <v>593</v>
      </c>
      <c r="B14" t="s">
        <v>671</v>
      </c>
      <c r="C14" t="s">
        <v>809</v>
      </c>
      <c r="D14" t="s">
        <v>238</v>
      </c>
      <c r="E14" t="s">
        <v>857</v>
      </c>
      <c r="F14" t="s">
        <v>119</v>
      </c>
      <c r="G14" s="87">
        <v>43799</v>
      </c>
      <c r="H14" t="s">
        <v>863</v>
      </c>
      <c r="I14" t="s">
        <v>881</v>
      </c>
      <c r="J14" t="s">
        <v>881</v>
      </c>
      <c r="K14">
        <v>485</v>
      </c>
      <c r="L14" t="s">
        <v>885</v>
      </c>
      <c r="M14" s="87">
        <v>43808</v>
      </c>
      <c r="N14" t="s">
        <v>861</v>
      </c>
      <c r="O14" t="s">
        <v>862</v>
      </c>
      <c r="P14" s="61">
        <v>3743.42</v>
      </c>
      <c r="Q14" t="s">
        <v>862</v>
      </c>
      <c r="R14" s="61">
        <v>3743.42</v>
      </c>
      <c r="S14" s="61">
        <v>0</v>
      </c>
    </row>
    <row r="15" spans="1:19" x14ac:dyDescent="0.2">
      <c r="A15" t="s">
        <v>593</v>
      </c>
      <c r="B15" t="s">
        <v>671</v>
      </c>
      <c r="C15" t="s">
        <v>809</v>
      </c>
      <c r="D15" t="s">
        <v>238</v>
      </c>
      <c r="E15" t="s">
        <v>857</v>
      </c>
      <c r="F15" t="s">
        <v>120</v>
      </c>
      <c r="G15" s="87">
        <v>43830</v>
      </c>
      <c r="H15" t="s">
        <v>863</v>
      </c>
      <c r="I15" t="s">
        <v>881</v>
      </c>
      <c r="J15" t="s">
        <v>881</v>
      </c>
      <c r="K15">
        <v>489</v>
      </c>
      <c r="L15" t="s">
        <v>886</v>
      </c>
      <c r="M15" s="87">
        <v>43840</v>
      </c>
      <c r="N15" t="s">
        <v>861</v>
      </c>
      <c r="O15" t="s">
        <v>862</v>
      </c>
      <c r="P15" s="61">
        <v>3868.21</v>
      </c>
      <c r="Q15" t="s">
        <v>862</v>
      </c>
      <c r="R15" s="61">
        <v>3868.21</v>
      </c>
      <c r="S15" s="61">
        <v>0</v>
      </c>
    </row>
    <row r="16" spans="1:19" x14ac:dyDescent="0.2">
      <c r="A16" t="s">
        <v>593</v>
      </c>
      <c r="B16" t="s">
        <v>671</v>
      </c>
      <c r="C16" t="s">
        <v>809</v>
      </c>
      <c r="D16" t="s">
        <v>238</v>
      </c>
      <c r="E16" t="s">
        <v>857</v>
      </c>
      <c r="F16" t="s">
        <v>121</v>
      </c>
      <c r="G16" s="87">
        <v>43861</v>
      </c>
      <c r="H16" t="s">
        <v>863</v>
      </c>
      <c r="I16" t="s">
        <v>881</v>
      </c>
      <c r="J16" t="s">
        <v>881</v>
      </c>
      <c r="K16">
        <v>493</v>
      </c>
      <c r="L16" t="s">
        <v>887</v>
      </c>
      <c r="M16" s="87">
        <v>43871</v>
      </c>
      <c r="N16" t="s">
        <v>861</v>
      </c>
      <c r="O16" t="s">
        <v>862</v>
      </c>
      <c r="P16" s="61">
        <v>3868.21</v>
      </c>
      <c r="Q16" t="s">
        <v>862</v>
      </c>
      <c r="R16" s="61">
        <v>3868.21</v>
      </c>
      <c r="S16" s="61">
        <v>0</v>
      </c>
    </row>
    <row r="17" spans="1:19" x14ac:dyDescent="0.2">
      <c r="A17" t="s">
        <v>593</v>
      </c>
      <c r="B17" t="s">
        <v>671</v>
      </c>
      <c r="C17" t="s">
        <v>809</v>
      </c>
      <c r="D17" t="s">
        <v>238</v>
      </c>
      <c r="E17" t="s">
        <v>857</v>
      </c>
      <c r="F17" t="s">
        <v>122</v>
      </c>
      <c r="G17" s="87">
        <v>43890</v>
      </c>
      <c r="H17" t="s">
        <v>863</v>
      </c>
      <c r="I17" t="s">
        <v>881</v>
      </c>
      <c r="J17" t="s">
        <v>881</v>
      </c>
      <c r="K17">
        <v>494</v>
      </c>
      <c r="L17" t="s">
        <v>888</v>
      </c>
      <c r="M17" s="87">
        <v>43900</v>
      </c>
      <c r="N17" t="s">
        <v>861</v>
      </c>
      <c r="O17" t="s">
        <v>862</v>
      </c>
      <c r="P17" s="61">
        <v>3618.64</v>
      </c>
      <c r="Q17" t="s">
        <v>862</v>
      </c>
      <c r="R17" s="61">
        <v>3618.64</v>
      </c>
      <c r="S17" s="61">
        <v>0</v>
      </c>
    </row>
    <row r="18" spans="1:19" x14ac:dyDescent="0.2">
      <c r="A18" t="s">
        <v>593</v>
      </c>
      <c r="B18" t="s">
        <v>671</v>
      </c>
      <c r="C18" t="s">
        <v>809</v>
      </c>
      <c r="D18" t="s">
        <v>238</v>
      </c>
      <c r="E18" t="s">
        <v>857</v>
      </c>
      <c r="F18" t="s">
        <v>123</v>
      </c>
      <c r="G18" s="87">
        <v>43921</v>
      </c>
      <c r="H18" t="s">
        <v>863</v>
      </c>
      <c r="I18" t="s">
        <v>881</v>
      </c>
      <c r="J18" t="s">
        <v>881</v>
      </c>
      <c r="K18">
        <v>495</v>
      </c>
      <c r="L18" t="s">
        <v>889</v>
      </c>
      <c r="M18" s="87">
        <v>43935</v>
      </c>
      <c r="N18" t="s">
        <v>861</v>
      </c>
      <c r="O18" t="s">
        <v>862</v>
      </c>
      <c r="P18" s="61">
        <v>3868.21</v>
      </c>
      <c r="Q18" t="s">
        <v>862</v>
      </c>
      <c r="R18" s="61">
        <v>3868.21</v>
      </c>
      <c r="S18" s="61">
        <v>0</v>
      </c>
    </row>
    <row r="19" spans="1:19" x14ac:dyDescent="0.2">
      <c r="A19" t="s">
        <v>593</v>
      </c>
      <c r="B19" t="s">
        <v>671</v>
      </c>
      <c r="C19" t="s">
        <v>809</v>
      </c>
      <c r="D19" t="s">
        <v>238</v>
      </c>
      <c r="E19" t="s">
        <v>857</v>
      </c>
      <c r="F19" t="s">
        <v>124</v>
      </c>
      <c r="G19" s="87">
        <v>43951</v>
      </c>
      <c r="H19" t="s">
        <v>863</v>
      </c>
      <c r="I19" t="s">
        <v>881</v>
      </c>
      <c r="J19" t="s">
        <v>881</v>
      </c>
      <c r="K19">
        <v>496</v>
      </c>
      <c r="L19" t="s">
        <v>890</v>
      </c>
      <c r="M19" s="87">
        <v>43962</v>
      </c>
      <c r="N19" t="s">
        <v>861</v>
      </c>
      <c r="O19" t="s">
        <v>862</v>
      </c>
      <c r="P19" s="61">
        <v>3743.42</v>
      </c>
      <c r="Q19" t="s">
        <v>862</v>
      </c>
      <c r="R19" s="61">
        <v>3743.42</v>
      </c>
      <c r="S19" s="61">
        <v>0</v>
      </c>
    </row>
    <row r="20" spans="1:19" x14ac:dyDescent="0.2">
      <c r="A20" t="s">
        <v>593</v>
      </c>
      <c r="B20" t="s">
        <v>671</v>
      </c>
      <c r="C20" t="s">
        <v>809</v>
      </c>
      <c r="D20" t="s">
        <v>238</v>
      </c>
      <c r="E20" t="s">
        <v>857</v>
      </c>
      <c r="F20" t="s">
        <v>125</v>
      </c>
      <c r="G20" s="87">
        <v>43982</v>
      </c>
      <c r="H20" t="s">
        <v>863</v>
      </c>
      <c r="I20" t="s">
        <v>881</v>
      </c>
      <c r="J20" t="s">
        <v>881</v>
      </c>
      <c r="K20">
        <v>497</v>
      </c>
      <c r="L20" t="s">
        <v>891</v>
      </c>
      <c r="M20" s="87">
        <v>43993</v>
      </c>
      <c r="N20" t="s">
        <v>861</v>
      </c>
      <c r="O20" t="s">
        <v>862</v>
      </c>
      <c r="P20" s="61">
        <v>3868.21</v>
      </c>
      <c r="Q20" t="s">
        <v>862</v>
      </c>
      <c r="R20" s="61">
        <v>3868.21</v>
      </c>
      <c r="S20" s="61">
        <v>0</v>
      </c>
    </row>
    <row r="21" spans="1:19" x14ac:dyDescent="0.2">
      <c r="A21" t="s">
        <v>593</v>
      </c>
      <c r="B21" t="s">
        <v>671</v>
      </c>
      <c r="C21" t="s">
        <v>809</v>
      </c>
      <c r="D21" t="s">
        <v>238</v>
      </c>
      <c r="E21" t="s">
        <v>857</v>
      </c>
      <c r="F21" t="s">
        <v>126</v>
      </c>
      <c r="G21" s="87">
        <v>44008</v>
      </c>
      <c r="H21" t="s">
        <v>863</v>
      </c>
      <c r="I21" t="s">
        <v>881</v>
      </c>
      <c r="J21" t="s">
        <v>881</v>
      </c>
      <c r="K21">
        <v>499</v>
      </c>
      <c r="L21" t="s">
        <v>892</v>
      </c>
      <c r="M21" s="87">
        <v>44013</v>
      </c>
      <c r="N21" t="s">
        <v>869</v>
      </c>
      <c r="O21" t="s">
        <v>862</v>
      </c>
      <c r="P21" s="61">
        <v>3743.42</v>
      </c>
      <c r="Q21" t="s">
        <v>862</v>
      </c>
      <c r="R21" s="61">
        <v>3743.42</v>
      </c>
      <c r="S21" s="61">
        <v>0</v>
      </c>
    </row>
    <row r="22" spans="1:19" x14ac:dyDescent="0.2">
      <c r="A22" t="s">
        <v>593</v>
      </c>
      <c r="B22" t="s">
        <v>671</v>
      </c>
      <c r="C22" t="s">
        <v>809</v>
      </c>
      <c r="D22" t="s">
        <v>238</v>
      </c>
      <c r="E22" t="s">
        <v>857</v>
      </c>
      <c r="F22" t="s">
        <v>16</v>
      </c>
      <c r="G22" s="87">
        <v>44012</v>
      </c>
      <c r="H22" t="s">
        <v>858</v>
      </c>
      <c r="J22" t="s">
        <v>859</v>
      </c>
      <c r="K22">
        <v>498</v>
      </c>
      <c r="L22" t="s">
        <v>872</v>
      </c>
      <c r="M22" s="87">
        <v>43999</v>
      </c>
      <c r="N22" t="s">
        <v>861</v>
      </c>
      <c r="O22" t="s">
        <v>862</v>
      </c>
      <c r="P22" s="61">
        <v>-41801.58</v>
      </c>
      <c r="Q22" t="s">
        <v>862</v>
      </c>
      <c r="R22" s="61">
        <v>0</v>
      </c>
      <c r="S22" s="61">
        <v>-41801.58</v>
      </c>
    </row>
    <row r="23" spans="1:19" x14ac:dyDescent="0.2">
      <c r="A23" t="s">
        <v>593</v>
      </c>
      <c r="B23" t="s">
        <v>671</v>
      </c>
      <c r="C23" t="s">
        <v>809</v>
      </c>
      <c r="D23" t="s">
        <v>238</v>
      </c>
      <c r="E23" t="s">
        <v>857</v>
      </c>
      <c r="F23" t="s">
        <v>16</v>
      </c>
      <c r="G23" s="87">
        <v>44012</v>
      </c>
      <c r="H23" t="s">
        <v>858</v>
      </c>
      <c r="I23" t="s">
        <v>859</v>
      </c>
      <c r="J23" t="s">
        <v>859</v>
      </c>
      <c r="K23">
        <v>499</v>
      </c>
      <c r="L23" t="s">
        <v>892</v>
      </c>
      <c r="M23" s="87">
        <v>44013</v>
      </c>
      <c r="N23" t="s">
        <v>869</v>
      </c>
      <c r="O23" t="s">
        <v>862</v>
      </c>
      <c r="P23" s="61">
        <v>-3743.42</v>
      </c>
      <c r="Q23" t="s">
        <v>862</v>
      </c>
      <c r="R23" s="61">
        <v>0</v>
      </c>
      <c r="S23" s="61">
        <v>-3743.42</v>
      </c>
    </row>
    <row r="24" spans="1:19" x14ac:dyDescent="0.2">
      <c r="A24" t="s">
        <v>594</v>
      </c>
      <c r="B24" t="s">
        <v>673</v>
      </c>
      <c r="C24" t="s">
        <v>812</v>
      </c>
      <c r="D24" t="s">
        <v>238</v>
      </c>
      <c r="E24" t="s">
        <v>857</v>
      </c>
      <c r="F24" t="s">
        <v>115</v>
      </c>
      <c r="G24" s="87">
        <v>43677</v>
      </c>
      <c r="H24" t="s">
        <v>863</v>
      </c>
      <c r="I24" t="s">
        <v>893</v>
      </c>
      <c r="J24" t="s">
        <v>893</v>
      </c>
      <c r="K24">
        <v>468</v>
      </c>
      <c r="L24" t="s">
        <v>894</v>
      </c>
      <c r="M24" s="87">
        <v>43697</v>
      </c>
      <c r="N24" t="s">
        <v>861</v>
      </c>
      <c r="O24" t="s">
        <v>862</v>
      </c>
      <c r="P24" s="61">
        <v>81.62</v>
      </c>
      <c r="Q24" t="s">
        <v>862</v>
      </c>
      <c r="R24" s="61">
        <v>81.62</v>
      </c>
      <c r="S24" s="61">
        <v>0</v>
      </c>
    </row>
    <row r="25" spans="1:19" x14ac:dyDescent="0.2">
      <c r="A25" t="s">
        <v>594</v>
      </c>
      <c r="B25" t="s">
        <v>673</v>
      </c>
      <c r="C25" t="s">
        <v>812</v>
      </c>
      <c r="D25" t="s">
        <v>238</v>
      </c>
      <c r="E25" t="s">
        <v>857</v>
      </c>
      <c r="F25" t="s">
        <v>116</v>
      </c>
      <c r="G25" s="87">
        <v>43708</v>
      </c>
      <c r="H25" t="s">
        <v>863</v>
      </c>
      <c r="I25" t="s">
        <v>893</v>
      </c>
      <c r="J25" t="s">
        <v>893</v>
      </c>
      <c r="K25">
        <v>471</v>
      </c>
      <c r="L25" t="s">
        <v>895</v>
      </c>
      <c r="M25" s="87">
        <v>43718</v>
      </c>
      <c r="N25" t="s">
        <v>861</v>
      </c>
      <c r="O25" t="s">
        <v>862</v>
      </c>
      <c r="P25" s="61">
        <v>81.62</v>
      </c>
      <c r="Q25" t="s">
        <v>862</v>
      </c>
      <c r="R25" s="61">
        <v>81.62</v>
      </c>
      <c r="S25" s="61">
        <v>0</v>
      </c>
    </row>
    <row r="26" spans="1:19" x14ac:dyDescent="0.2">
      <c r="A26" t="s">
        <v>594</v>
      </c>
      <c r="B26" t="s">
        <v>673</v>
      </c>
      <c r="C26" t="s">
        <v>812</v>
      </c>
      <c r="D26" t="s">
        <v>238</v>
      </c>
      <c r="E26" t="s">
        <v>857</v>
      </c>
      <c r="F26" t="s">
        <v>117</v>
      </c>
      <c r="G26" s="87">
        <v>43738</v>
      </c>
      <c r="H26" t="s">
        <v>863</v>
      </c>
      <c r="I26" t="s">
        <v>893</v>
      </c>
      <c r="J26" t="s">
        <v>893</v>
      </c>
      <c r="K26">
        <v>473</v>
      </c>
      <c r="L26" t="s">
        <v>896</v>
      </c>
      <c r="M26" s="87">
        <v>43748</v>
      </c>
      <c r="N26" t="s">
        <v>861</v>
      </c>
      <c r="O26" t="s">
        <v>862</v>
      </c>
      <c r="P26" s="61">
        <v>78.989999999999995</v>
      </c>
      <c r="Q26" t="s">
        <v>862</v>
      </c>
      <c r="R26" s="61">
        <v>78.989999999999995</v>
      </c>
      <c r="S26" s="61">
        <v>0</v>
      </c>
    </row>
    <row r="27" spans="1:19" x14ac:dyDescent="0.2">
      <c r="A27" t="s">
        <v>594</v>
      </c>
      <c r="B27" t="s">
        <v>673</v>
      </c>
      <c r="C27" t="s">
        <v>812</v>
      </c>
      <c r="D27" t="s">
        <v>238</v>
      </c>
      <c r="E27" t="s">
        <v>857</v>
      </c>
      <c r="F27" t="s">
        <v>118</v>
      </c>
      <c r="G27" s="87">
        <v>43768</v>
      </c>
      <c r="H27" t="s">
        <v>863</v>
      </c>
      <c r="I27" t="s">
        <v>893</v>
      </c>
      <c r="J27" t="s">
        <v>893</v>
      </c>
      <c r="K27">
        <v>474</v>
      </c>
      <c r="L27" t="s">
        <v>897</v>
      </c>
      <c r="M27" s="87">
        <v>43769</v>
      </c>
      <c r="N27" t="s">
        <v>869</v>
      </c>
      <c r="O27" t="s">
        <v>862</v>
      </c>
      <c r="P27" s="61">
        <v>81.62</v>
      </c>
      <c r="Q27" t="s">
        <v>862</v>
      </c>
      <c r="R27" s="61">
        <v>81.62</v>
      </c>
      <c r="S27" s="61">
        <v>0</v>
      </c>
    </row>
    <row r="28" spans="1:19" x14ac:dyDescent="0.2">
      <c r="A28" t="s">
        <v>594</v>
      </c>
      <c r="B28" t="s">
        <v>673</v>
      </c>
      <c r="C28" t="s">
        <v>812</v>
      </c>
      <c r="D28" t="s">
        <v>238</v>
      </c>
      <c r="E28" t="s">
        <v>857</v>
      </c>
      <c r="F28" t="s">
        <v>119</v>
      </c>
      <c r="G28" s="87">
        <v>43799</v>
      </c>
      <c r="H28" t="s">
        <v>863</v>
      </c>
      <c r="I28" t="s">
        <v>893</v>
      </c>
      <c r="J28" t="s">
        <v>893</v>
      </c>
      <c r="K28">
        <v>486</v>
      </c>
      <c r="L28" t="s">
        <v>898</v>
      </c>
      <c r="M28" s="87">
        <v>43810</v>
      </c>
      <c r="N28" t="s">
        <v>861</v>
      </c>
      <c r="O28" t="s">
        <v>862</v>
      </c>
      <c r="P28" s="61">
        <v>78.989999999999995</v>
      </c>
      <c r="Q28" t="s">
        <v>862</v>
      </c>
      <c r="R28" s="61">
        <v>78.989999999999995</v>
      </c>
      <c r="S28" s="61">
        <v>0</v>
      </c>
    </row>
    <row r="29" spans="1:19" x14ac:dyDescent="0.2">
      <c r="A29" t="s">
        <v>594</v>
      </c>
      <c r="B29" t="s">
        <v>673</v>
      </c>
      <c r="C29" t="s">
        <v>812</v>
      </c>
      <c r="D29" t="s">
        <v>238</v>
      </c>
      <c r="E29" t="s">
        <v>857</v>
      </c>
      <c r="F29" t="s">
        <v>120</v>
      </c>
      <c r="G29" s="87">
        <v>43830</v>
      </c>
      <c r="H29" t="s">
        <v>863</v>
      </c>
      <c r="I29" t="s">
        <v>893</v>
      </c>
      <c r="J29" t="s">
        <v>893</v>
      </c>
      <c r="K29">
        <v>490</v>
      </c>
      <c r="L29" t="s">
        <v>899</v>
      </c>
      <c r="M29" s="87">
        <v>43840</v>
      </c>
      <c r="N29" t="s">
        <v>861</v>
      </c>
      <c r="O29" t="s">
        <v>862</v>
      </c>
      <c r="P29" s="61">
        <v>81.62</v>
      </c>
      <c r="Q29" t="s">
        <v>862</v>
      </c>
      <c r="R29" s="61">
        <v>81.62</v>
      </c>
      <c r="S29" s="61">
        <v>0</v>
      </c>
    </row>
    <row r="30" spans="1:19" x14ac:dyDescent="0.2">
      <c r="A30" t="s">
        <v>594</v>
      </c>
      <c r="B30" t="s">
        <v>673</v>
      </c>
      <c r="C30" t="s">
        <v>812</v>
      </c>
      <c r="D30" t="s">
        <v>238</v>
      </c>
      <c r="E30" t="s">
        <v>857</v>
      </c>
      <c r="F30" t="s">
        <v>121</v>
      </c>
      <c r="G30" s="87">
        <v>43861</v>
      </c>
      <c r="H30" t="s">
        <v>863</v>
      </c>
      <c r="I30" t="s">
        <v>893</v>
      </c>
      <c r="J30" t="s">
        <v>893</v>
      </c>
      <c r="K30">
        <v>493</v>
      </c>
      <c r="L30" t="s">
        <v>900</v>
      </c>
      <c r="M30" s="87">
        <v>43871</v>
      </c>
      <c r="N30" t="s">
        <v>861</v>
      </c>
      <c r="O30" t="s">
        <v>862</v>
      </c>
      <c r="P30" s="61">
        <v>81.62</v>
      </c>
      <c r="Q30" t="s">
        <v>862</v>
      </c>
      <c r="R30" s="61">
        <v>81.62</v>
      </c>
      <c r="S30" s="61">
        <v>0</v>
      </c>
    </row>
    <row r="31" spans="1:19" x14ac:dyDescent="0.2">
      <c r="A31" t="s">
        <v>594</v>
      </c>
      <c r="B31" t="s">
        <v>673</v>
      </c>
      <c r="C31" t="s">
        <v>812</v>
      </c>
      <c r="D31" t="s">
        <v>238</v>
      </c>
      <c r="E31" t="s">
        <v>857</v>
      </c>
      <c r="F31" t="s">
        <v>122</v>
      </c>
      <c r="G31" s="87">
        <v>43890</v>
      </c>
      <c r="H31" t="s">
        <v>863</v>
      </c>
      <c r="I31" t="s">
        <v>893</v>
      </c>
      <c r="J31" t="s">
        <v>893</v>
      </c>
      <c r="K31">
        <v>494</v>
      </c>
      <c r="L31" t="s">
        <v>901</v>
      </c>
      <c r="M31" s="87">
        <v>43900</v>
      </c>
      <c r="N31" t="s">
        <v>861</v>
      </c>
      <c r="O31" t="s">
        <v>862</v>
      </c>
      <c r="P31" s="61">
        <v>76.349999999999994</v>
      </c>
      <c r="Q31" t="s">
        <v>862</v>
      </c>
      <c r="R31" s="61">
        <v>76.349999999999994</v>
      </c>
      <c r="S31" s="61">
        <v>0</v>
      </c>
    </row>
    <row r="32" spans="1:19" x14ac:dyDescent="0.2">
      <c r="A32" t="s">
        <v>594</v>
      </c>
      <c r="B32" t="s">
        <v>673</v>
      </c>
      <c r="C32" t="s">
        <v>812</v>
      </c>
      <c r="D32" t="s">
        <v>238</v>
      </c>
      <c r="E32" t="s">
        <v>857</v>
      </c>
      <c r="F32" t="s">
        <v>123</v>
      </c>
      <c r="G32" s="87">
        <v>43921</v>
      </c>
      <c r="H32" t="s">
        <v>863</v>
      </c>
      <c r="I32" t="s">
        <v>893</v>
      </c>
      <c r="J32" t="s">
        <v>893</v>
      </c>
      <c r="K32">
        <v>495</v>
      </c>
      <c r="L32" t="s">
        <v>902</v>
      </c>
      <c r="M32" s="87">
        <v>43935</v>
      </c>
      <c r="N32" t="s">
        <v>861</v>
      </c>
      <c r="O32" t="s">
        <v>862</v>
      </c>
      <c r="P32" s="61">
        <v>81.62</v>
      </c>
      <c r="Q32" t="s">
        <v>862</v>
      </c>
      <c r="R32" s="61">
        <v>81.62</v>
      </c>
      <c r="S32" s="61">
        <v>0</v>
      </c>
    </row>
    <row r="33" spans="1:19" x14ac:dyDescent="0.2">
      <c r="A33" t="s">
        <v>594</v>
      </c>
      <c r="B33" t="s">
        <v>673</v>
      </c>
      <c r="C33" t="s">
        <v>812</v>
      </c>
      <c r="D33" t="s">
        <v>238</v>
      </c>
      <c r="E33" t="s">
        <v>857</v>
      </c>
      <c r="F33" t="s">
        <v>124</v>
      </c>
      <c r="G33" s="87">
        <v>43951</v>
      </c>
      <c r="H33" t="s">
        <v>863</v>
      </c>
      <c r="I33" t="s">
        <v>893</v>
      </c>
      <c r="J33" t="s">
        <v>893</v>
      </c>
      <c r="K33">
        <v>496</v>
      </c>
      <c r="L33" t="s">
        <v>903</v>
      </c>
      <c r="M33" s="87">
        <v>43962</v>
      </c>
      <c r="N33" t="s">
        <v>861</v>
      </c>
      <c r="O33" t="s">
        <v>862</v>
      </c>
      <c r="P33" s="61">
        <v>78.989999999999995</v>
      </c>
      <c r="Q33" t="s">
        <v>862</v>
      </c>
      <c r="R33" s="61">
        <v>78.989999999999995</v>
      </c>
      <c r="S33" s="61">
        <v>0</v>
      </c>
    </row>
    <row r="34" spans="1:19" x14ac:dyDescent="0.2">
      <c r="A34" t="s">
        <v>594</v>
      </c>
      <c r="B34" t="s">
        <v>673</v>
      </c>
      <c r="C34" t="s">
        <v>812</v>
      </c>
      <c r="D34" t="s">
        <v>238</v>
      </c>
      <c r="E34" t="s">
        <v>857</v>
      </c>
      <c r="F34" t="s">
        <v>125</v>
      </c>
      <c r="G34" s="87">
        <v>43982</v>
      </c>
      <c r="H34" t="s">
        <v>863</v>
      </c>
      <c r="I34" t="s">
        <v>893</v>
      </c>
      <c r="J34" t="s">
        <v>893</v>
      </c>
      <c r="K34">
        <v>497</v>
      </c>
      <c r="L34" t="s">
        <v>904</v>
      </c>
      <c r="M34" s="87">
        <v>43993</v>
      </c>
      <c r="N34" t="s">
        <v>861</v>
      </c>
      <c r="O34" t="s">
        <v>862</v>
      </c>
      <c r="P34" s="61">
        <v>81.62</v>
      </c>
      <c r="Q34" t="s">
        <v>862</v>
      </c>
      <c r="R34" s="61">
        <v>81.62</v>
      </c>
      <c r="S34" s="61">
        <v>0</v>
      </c>
    </row>
    <row r="35" spans="1:19" x14ac:dyDescent="0.2">
      <c r="A35" t="s">
        <v>594</v>
      </c>
      <c r="B35" t="s">
        <v>673</v>
      </c>
      <c r="C35" t="s">
        <v>812</v>
      </c>
      <c r="D35" t="s">
        <v>238</v>
      </c>
      <c r="E35" t="s">
        <v>857</v>
      </c>
      <c r="F35" t="s">
        <v>126</v>
      </c>
      <c r="G35" s="87">
        <v>44008</v>
      </c>
      <c r="H35" t="s">
        <v>863</v>
      </c>
      <c r="I35" t="s">
        <v>893</v>
      </c>
      <c r="J35" t="s">
        <v>893</v>
      </c>
      <c r="K35">
        <v>499</v>
      </c>
      <c r="L35" t="s">
        <v>905</v>
      </c>
      <c r="M35" s="87">
        <v>44013</v>
      </c>
      <c r="N35" t="s">
        <v>869</v>
      </c>
      <c r="O35" t="s">
        <v>862</v>
      </c>
      <c r="P35" s="61">
        <v>78.989999999999995</v>
      </c>
      <c r="Q35" t="s">
        <v>862</v>
      </c>
      <c r="R35" s="61">
        <v>78.989999999999995</v>
      </c>
      <c r="S35" s="61">
        <v>0</v>
      </c>
    </row>
    <row r="36" spans="1:19" x14ac:dyDescent="0.2">
      <c r="A36" t="s">
        <v>594</v>
      </c>
      <c r="B36" t="s">
        <v>673</v>
      </c>
      <c r="C36" t="s">
        <v>812</v>
      </c>
      <c r="D36" t="s">
        <v>238</v>
      </c>
      <c r="E36" t="s">
        <v>857</v>
      </c>
      <c r="F36" t="s">
        <v>16</v>
      </c>
      <c r="G36" s="87">
        <v>44012</v>
      </c>
      <c r="H36" t="s">
        <v>858</v>
      </c>
      <c r="J36" t="s">
        <v>859</v>
      </c>
      <c r="K36">
        <v>498</v>
      </c>
      <c r="L36" t="s">
        <v>872</v>
      </c>
      <c r="M36" s="87">
        <v>43999</v>
      </c>
      <c r="N36" t="s">
        <v>861</v>
      </c>
      <c r="O36" t="s">
        <v>862</v>
      </c>
      <c r="P36" s="61">
        <v>-884.66</v>
      </c>
      <c r="Q36" t="s">
        <v>862</v>
      </c>
      <c r="R36" s="61">
        <v>0</v>
      </c>
      <c r="S36" s="61">
        <v>-884.66</v>
      </c>
    </row>
    <row r="37" spans="1:19" x14ac:dyDescent="0.2">
      <c r="A37" t="s">
        <v>594</v>
      </c>
      <c r="B37" t="s">
        <v>673</v>
      </c>
      <c r="C37" t="s">
        <v>812</v>
      </c>
      <c r="D37" t="s">
        <v>238</v>
      </c>
      <c r="E37" t="s">
        <v>857</v>
      </c>
      <c r="F37" t="s">
        <v>16</v>
      </c>
      <c r="G37" s="87">
        <v>44012</v>
      </c>
      <c r="H37" t="s">
        <v>858</v>
      </c>
      <c r="I37" t="s">
        <v>859</v>
      </c>
      <c r="J37" t="s">
        <v>859</v>
      </c>
      <c r="K37">
        <v>499</v>
      </c>
      <c r="L37" t="s">
        <v>905</v>
      </c>
      <c r="M37" s="87">
        <v>44013</v>
      </c>
      <c r="N37" t="s">
        <v>869</v>
      </c>
      <c r="O37" t="s">
        <v>862</v>
      </c>
      <c r="P37" s="61">
        <v>-78.989999999999995</v>
      </c>
      <c r="Q37" t="s">
        <v>862</v>
      </c>
      <c r="R37" s="61">
        <v>0</v>
      </c>
      <c r="S37" s="61">
        <v>-78.989999999999995</v>
      </c>
    </row>
    <row r="38" spans="1:19" x14ac:dyDescent="0.2">
      <c r="A38" t="s">
        <v>596</v>
      </c>
      <c r="B38" t="s">
        <v>681</v>
      </c>
      <c r="C38" t="s">
        <v>815</v>
      </c>
      <c r="D38" t="s">
        <v>239</v>
      </c>
      <c r="E38" t="s">
        <v>857</v>
      </c>
      <c r="F38" t="s">
        <v>115</v>
      </c>
      <c r="G38" s="87">
        <v>43670</v>
      </c>
      <c r="H38" t="s">
        <v>865</v>
      </c>
      <c r="I38" t="s">
        <v>906</v>
      </c>
      <c r="J38" t="s">
        <v>907</v>
      </c>
      <c r="K38">
        <v>465</v>
      </c>
      <c r="L38" t="s">
        <v>908</v>
      </c>
      <c r="M38" s="87">
        <v>43670</v>
      </c>
      <c r="N38" t="s">
        <v>869</v>
      </c>
      <c r="O38" t="s">
        <v>862</v>
      </c>
      <c r="P38" s="61">
        <v>-267</v>
      </c>
      <c r="Q38" t="s">
        <v>862</v>
      </c>
      <c r="R38" s="61">
        <v>0</v>
      </c>
      <c r="S38" s="61">
        <v>-267</v>
      </c>
    </row>
    <row r="39" spans="1:19" x14ac:dyDescent="0.2">
      <c r="A39" t="s">
        <v>596</v>
      </c>
      <c r="B39" t="s">
        <v>681</v>
      </c>
      <c r="C39" t="s">
        <v>815</v>
      </c>
      <c r="D39" t="s">
        <v>239</v>
      </c>
      <c r="E39" t="s">
        <v>857</v>
      </c>
      <c r="F39" t="s">
        <v>115</v>
      </c>
      <c r="G39" s="87">
        <v>43676</v>
      </c>
      <c r="H39" t="s">
        <v>865</v>
      </c>
      <c r="I39" t="s">
        <v>906</v>
      </c>
      <c r="J39" t="s">
        <v>909</v>
      </c>
      <c r="K39">
        <v>466</v>
      </c>
      <c r="L39" t="s">
        <v>910</v>
      </c>
      <c r="M39" s="87">
        <v>43676</v>
      </c>
      <c r="N39" t="s">
        <v>869</v>
      </c>
      <c r="O39" t="s">
        <v>862</v>
      </c>
      <c r="P39" s="61">
        <v>-10476</v>
      </c>
      <c r="Q39" t="s">
        <v>862</v>
      </c>
      <c r="R39" s="61">
        <v>0</v>
      </c>
      <c r="S39" s="61">
        <v>-10476</v>
      </c>
    </row>
    <row r="40" spans="1:19" x14ac:dyDescent="0.2">
      <c r="A40" t="s">
        <v>596</v>
      </c>
      <c r="B40" t="s">
        <v>681</v>
      </c>
      <c r="C40" t="s">
        <v>815</v>
      </c>
      <c r="D40" t="s">
        <v>239</v>
      </c>
      <c r="E40" t="s">
        <v>857</v>
      </c>
      <c r="F40" t="s">
        <v>116</v>
      </c>
      <c r="G40" s="87">
        <v>43692</v>
      </c>
      <c r="H40" t="s">
        <v>865</v>
      </c>
      <c r="I40" t="s">
        <v>911</v>
      </c>
      <c r="J40" t="s">
        <v>912</v>
      </c>
      <c r="K40">
        <v>469</v>
      </c>
      <c r="L40" t="s">
        <v>913</v>
      </c>
      <c r="M40" s="87">
        <v>43703</v>
      </c>
      <c r="N40" t="s">
        <v>869</v>
      </c>
      <c r="O40" t="s">
        <v>862</v>
      </c>
      <c r="P40" s="61">
        <v>10476</v>
      </c>
      <c r="Q40" t="s">
        <v>862</v>
      </c>
      <c r="R40" s="61">
        <v>10476</v>
      </c>
      <c r="S40" s="61">
        <v>0</v>
      </c>
    </row>
    <row r="41" spans="1:19" x14ac:dyDescent="0.2">
      <c r="A41" t="s">
        <v>596</v>
      </c>
      <c r="B41" t="s">
        <v>681</v>
      </c>
      <c r="C41" t="s">
        <v>815</v>
      </c>
      <c r="D41" t="s">
        <v>239</v>
      </c>
      <c r="E41" t="s">
        <v>857</v>
      </c>
      <c r="F41" t="s">
        <v>116</v>
      </c>
      <c r="G41" s="87">
        <v>43708</v>
      </c>
      <c r="H41" t="s">
        <v>865</v>
      </c>
      <c r="I41" t="s">
        <v>866</v>
      </c>
      <c r="J41" t="s">
        <v>867</v>
      </c>
      <c r="K41">
        <v>470</v>
      </c>
      <c r="L41" t="s">
        <v>868</v>
      </c>
      <c r="M41" s="87">
        <v>43709</v>
      </c>
      <c r="N41" t="s">
        <v>869</v>
      </c>
      <c r="O41" t="s">
        <v>862</v>
      </c>
      <c r="P41" s="61">
        <v>-1.2</v>
      </c>
      <c r="Q41" t="s">
        <v>862</v>
      </c>
      <c r="R41" s="61">
        <v>0</v>
      </c>
      <c r="S41" s="61">
        <v>-1.2</v>
      </c>
    </row>
    <row r="42" spans="1:19" x14ac:dyDescent="0.2">
      <c r="A42" t="s">
        <v>596</v>
      </c>
      <c r="B42" t="s">
        <v>681</v>
      </c>
      <c r="C42" t="s">
        <v>815</v>
      </c>
      <c r="D42" t="s">
        <v>239</v>
      </c>
      <c r="E42" t="s">
        <v>857</v>
      </c>
      <c r="F42" t="s">
        <v>119</v>
      </c>
      <c r="G42" s="87">
        <v>43781</v>
      </c>
      <c r="H42" t="s">
        <v>865</v>
      </c>
      <c r="I42" t="s">
        <v>906</v>
      </c>
      <c r="J42" t="s">
        <v>909</v>
      </c>
      <c r="K42">
        <v>477</v>
      </c>
      <c r="L42" t="s">
        <v>914</v>
      </c>
      <c r="M42" s="87">
        <v>43781</v>
      </c>
      <c r="N42" t="s">
        <v>869</v>
      </c>
      <c r="O42" t="s">
        <v>862</v>
      </c>
      <c r="P42" s="61">
        <v>-11386</v>
      </c>
      <c r="Q42" t="s">
        <v>862</v>
      </c>
      <c r="R42" s="61">
        <v>0</v>
      </c>
      <c r="S42" s="61">
        <v>-11386</v>
      </c>
    </row>
    <row r="43" spans="1:19" x14ac:dyDescent="0.2">
      <c r="A43" t="s">
        <v>596</v>
      </c>
      <c r="B43" t="s">
        <v>681</v>
      </c>
      <c r="C43" t="s">
        <v>815</v>
      </c>
      <c r="D43" t="s">
        <v>239</v>
      </c>
      <c r="E43" t="s">
        <v>857</v>
      </c>
      <c r="F43" t="s">
        <v>119</v>
      </c>
      <c r="G43" s="87">
        <v>43783</v>
      </c>
      <c r="H43" t="s">
        <v>865</v>
      </c>
      <c r="I43" t="s">
        <v>915</v>
      </c>
      <c r="J43" t="s">
        <v>912</v>
      </c>
      <c r="K43">
        <v>481</v>
      </c>
      <c r="L43" t="s">
        <v>916</v>
      </c>
      <c r="M43" s="87">
        <v>43798</v>
      </c>
      <c r="N43" t="s">
        <v>869</v>
      </c>
      <c r="O43" t="s">
        <v>862</v>
      </c>
      <c r="P43" s="61">
        <v>12000</v>
      </c>
      <c r="Q43" t="s">
        <v>862</v>
      </c>
      <c r="R43" s="61">
        <v>12000</v>
      </c>
      <c r="S43" s="61">
        <v>0</v>
      </c>
    </row>
    <row r="44" spans="1:19" x14ac:dyDescent="0.2">
      <c r="A44" t="s">
        <v>596</v>
      </c>
      <c r="B44" t="s">
        <v>681</v>
      </c>
      <c r="C44" t="s">
        <v>815</v>
      </c>
      <c r="D44" t="s">
        <v>239</v>
      </c>
      <c r="E44" t="s">
        <v>857</v>
      </c>
      <c r="F44" t="s">
        <v>119</v>
      </c>
      <c r="G44" s="87">
        <v>43797</v>
      </c>
      <c r="H44" t="s">
        <v>865</v>
      </c>
      <c r="I44" t="s">
        <v>917</v>
      </c>
      <c r="J44" t="s">
        <v>912</v>
      </c>
      <c r="K44">
        <v>480</v>
      </c>
      <c r="L44" t="s">
        <v>918</v>
      </c>
      <c r="M44" s="87">
        <v>43798</v>
      </c>
      <c r="N44" t="s">
        <v>869</v>
      </c>
      <c r="O44" t="s">
        <v>862</v>
      </c>
      <c r="P44" s="61">
        <v>10000</v>
      </c>
      <c r="Q44" t="s">
        <v>862</v>
      </c>
      <c r="R44" s="61">
        <v>10000</v>
      </c>
      <c r="S44" s="61">
        <v>0</v>
      </c>
    </row>
    <row r="45" spans="1:19" x14ac:dyDescent="0.2">
      <c r="A45" t="s">
        <v>596</v>
      </c>
      <c r="B45" t="s">
        <v>681</v>
      </c>
      <c r="C45" t="s">
        <v>815</v>
      </c>
      <c r="D45" t="s">
        <v>239</v>
      </c>
      <c r="E45" t="s">
        <v>857</v>
      </c>
      <c r="F45" t="s">
        <v>119</v>
      </c>
      <c r="G45" s="87">
        <v>43798</v>
      </c>
      <c r="H45" t="s">
        <v>865</v>
      </c>
      <c r="I45" t="s">
        <v>906</v>
      </c>
      <c r="J45" t="s">
        <v>919</v>
      </c>
      <c r="K45">
        <v>479</v>
      </c>
      <c r="L45" t="s">
        <v>920</v>
      </c>
      <c r="M45" s="87">
        <v>43798</v>
      </c>
      <c r="N45" t="s">
        <v>869</v>
      </c>
      <c r="O45" t="s">
        <v>862</v>
      </c>
      <c r="P45" s="61">
        <v>-4950</v>
      </c>
      <c r="Q45" t="s">
        <v>862</v>
      </c>
      <c r="R45" s="61">
        <v>0</v>
      </c>
      <c r="S45" s="61">
        <v>-4950</v>
      </c>
    </row>
    <row r="46" spans="1:19" x14ac:dyDescent="0.2">
      <c r="A46" t="s">
        <v>596</v>
      </c>
      <c r="B46" t="s">
        <v>681</v>
      </c>
      <c r="C46" t="s">
        <v>815</v>
      </c>
      <c r="D46" t="s">
        <v>239</v>
      </c>
      <c r="E46" t="s">
        <v>857</v>
      </c>
      <c r="F46" t="s">
        <v>119</v>
      </c>
      <c r="G46" s="87">
        <v>43798</v>
      </c>
      <c r="H46" t="s">
        <v>865</v>
      </c>
      <c r="I46" t="s">
        <v>870</v>
      </c>
      <c r="J46" t="s">
        <v>867</v>
      </c>
      <c r="K46">
        <v>482</v>
      </c>
      <c r="L46" t="s">
        <v>871</v>
      </c>
      <c r="M46" s="87">
        <v>43800</v>
      </c>
      <c r="N46" t="s">
        <v>869</v>
      </c>
      <c r="O46" t="s">
        <v>862</v>
      </c>
      <c r="P46" s="61">
        <v>-0.6</v>
      </c>
      <c r="Q46" t="s">
        <v>862</v>
      </c>
      <c r="R46" s="61">
        <v>0</v>
      </c>
      <c r="S46" s="61">
        <v>-0.6</v>
      </c>
    </row>
    <row r="47" spans="1:19" x14ac:dyDescent="0.2">
      <c r="A47" t="s">
        <v>596</v>
      </c>
      <c r="B47" t="s">
        <v>681</v>
      </c>
      <c r="C47" t="s">
        <v>815</v>
      </c>
      <c r="D47" t="s">
        <v>239</v>
      </c>
      <c r="E47" t="s">
        <v>857</v>
      </c>
      <c r="F47" t="s">
        <v>120</v>
      </c>
      <c r="G47" s="87">
        <v>43801</v>
      </c>
      <c r="H47" t="s">
        <v>865</v>
      </c>
      <c r="I47" t="s">
        <v>906</v>
      </c>
      <c r="J47" t="s">
        <v>921</v>
      </c>
      <c r="K47">
        <v>484</v>
      </c>
      <c r="L47" t="s">
        <v>922</v>
      </c>
      <c r="M47" s="87">
        <v>43801</v>
      </c>
      <c r="N47" t="s">
        <v>869</v>
      </c>
      <c r="O47" t="s">
        <v>862</v>
      </c>
      <c r="P47" s="61">
        <v>-2500</v>
      </c>
      <c r="Q47" t="s">
        <v>862</v>
      </c>
      <c r="R47" s="61">
        <v>0</v>
      </c>
      <c r="S47" s="61">
        <v>-2500</v>
      </c>
    </row>
    <row r="48" spans="1:19" x14ac:dyDescent="0.2">
      <c r="A48" t="s">
        <v>596</v>
      </c>
      <c r="B48" t="s">
        <v>681</v>
      </c>
      <c r="C48" t="s">
        <v>815</v>
      </c>
      <c r="D48" t="s">
        <v>239</v>
      </c>
      <c r="E48" t="s">
        <v>857</v>
      </c>
      <c r="F48" t="s">
        <v>120</v>
      </c>
      <c r="G48" s="87">
        <v>43811</v>
      </c>
      <c r="H48" t="s">
        <v>865</v>
      </c>
      <c r="I48" t="s">
        <v>923</v>
      </c>
      <c r="J48" t="s">
        <v>912</v>
      </c>
      <c r="K48">
        <v>488</v>
      </c>
      <c r="L48" t="s">
        <v>924</v>
      </c>
      <c r="M48" s="87">
        <v>43835</v>
      </c>
      <c r="N48" t="s">
        <v>869</v>
      </c>
      <c r="O48" t="s">
        <v>862</v>
      </c>
      <c r="P48" s="61">
        <v>10000</v>
      </c>
      <c r="Q48" t="s">
        <v>862</v>
      </c>
      <c r="R48" s="61">
        <v>10000</v>
      </c>
      <c r="S48" s="61">
        <v>0</v>
      </c>
    </row>
    <row r="49" spans="1:19" x14ac:dyDescent="0.2">
      <c r="A49" t="s">
        <v>596</v>
      </c>
      <c r="B49" t="s">
        <v>681</v>
      </c>
      <c r="C49" t="s">
        <v>815</v>
      </c>
      <c r="D49" t="s">
        <v>239</v>
      </c>
      <c r="E49" t="s">
        <v>857</v>
      </c>
      <c r="F49" t="s">
        <v>120</v>
      </c>
      <c r="G49" s="87">
        <v>43822</v>
      </c>
      <c r="H49" t="s">
        <v>865</v>
      </c>
      <c r="I49" t="s">
        <v>925</v>
      </c>
      <c r="J49" t="s">
        <v>926</v>
      </c>
      <c r="K49">
        <v>487</v>
      </c>
      <c r="L49" t="s">
        <v>927</v>
      </c>
      <c r="M49" s="87">
        <v>43835</v>
      </c>
      <c r="N49" t="s">
        <v>869</v>
      </c>
      <c r="O49" t="s">
        <v>862</v>
      </c>
      <c r="P49" s="61">
        <v>9880</v>
      </c>
      <c r="Q49" t="s">
        <v>862</v>
      </c>
      <c r="R49" s="61">
        <v>9880</v>
      </c>
      <c r="S49" s="61">
        <v>0</v>
      </c>
    </row>
    <row r="50" spans="1:19" x14ac:dyDescent="0.2">
      <c r="A50" t="s">
        <v>596</v>
      </c>
      <c r="B50" t="s">
        <v>681</v>
      </c>
      <c r="C50" t="s">
        <v>815</v>
      </c>
      <c r="D50" t="s">
        <v>239</v>
      </c>
      <c r="E50" t="s">
        <v>857</v>
      </c>
      <c r="F50" t="s">
        <v>121</v>
      </c>
      <c r="G50" s="87">
        <v>43854</v>
      </c>
      <c r="H50" t="s">
        <v>865</v>
      </c>
      <c r="I50" t="s">
        <v>906</v>
      </c>
      <c r="J50" t="s">
        <v>909</v>
      </c>
      <c r="K50">
        <v>492</v>
      </c>
      <c r="L50" t="s">
        <v>928</v>
      </c>
      <c r="M50" s="87">
        <v>43863</v>
      </c>
      <c r="N50" t="s">
        <v>869</v>
      </c>
      <c r="O50" t="s">
        <v>862</v>
      </c>
      <c r="P50" s="61">
        <v>-11386</v>
      </c>
      <c r="Q50" t="s">
        <v>862</v>
      </c>
      <c r="R50" s="61">
        <v>0</v>
      </c>
      <c r="S50" s="61">
        <v>-11386</v>
      </c>
    </row>
    <row r="51" spans="1:19" x14ac:dyDescent="0.2">
      <c r="A51" t="s">
        <v>597</v>
      </c>
      <c r="B51" t="s">
        <v>684</v>
      </c>
      <c r="C51" t="s">
        <v>929</v>
      </c>
      <c r="D51" t="s">
        <v>239</v>
      </c>
      <c r="E51" t="s">
        <v>857</v>
      </c>
      <c r="F51" t="s">
        <v>115</v>
      </c>
      <c r="G51" s="87">
        <v>43670</v>
      </c>
      <c r="H51" t="s">
        <v>865</v>
      </c>
      <c r="I51" t="s">
        <v>906</v>
      </c>
      <c r="J51" t="s">
        <v>907</v>
      </c>
      <c r="K51">
        <v>465</v>
      </c>
      <c r="L51" t="s">
        <v>908</v>
      </c>
      <c r="M51" s="87">
        <v>43670</v>
      </c>
      <c r="N51" t="s">
        <v>869</v>
      </c>
      <c r="O51" t="s">
        <v>862</v>
      </c>
      <c r="P51" s="61">
        <v>267</v>
      </c>
      <c r="Q51" t="s">
        <v>862</v>
      </c>
      <c r="R51" s="61">
        <v>267</v>
      </c>
      <c r="S51" s="61">
        <v>0</v>
      </c>
    </row>
    <row r="52" spans="1:19" x14ac:dyDescent="0.2">
      <c r="A52" t="s">
        <v>597</v>
      </c>
      <c r="B52" t="s">
        <v>684</v>
      </c>
      <c r="C52" t="s">
        <v>929</v>
      </c>
      <c r="D52" t="s">
        <v>239</v>
      </c>
      <c r="E52" t="s">
        <v>857</v>
      </c>
      <c r="F52" t="s">
        <v>115</v>
      </c>
      <c r="G52" s="87">
        <v>43670</v>
      </c>
      <c r="H52" t="s">
        <v>930</v>
      </c>
      <c r="I52" t="s">
        <v>931</v>
      </c>
      <c r="K52">
        <v>467</v>
      </c>
      <c r="L52" t="s">
        <v>932</v>
      </c>
      <c r="M52" s="87">
        <v>43676</v>
      </c>
      <c r="N52" t="s">
        <v>861</v>
      </c>
      <c r="O52" t="s">
        <v>862</v>
      </c>
      <c r="P52" s="61">
        <v>-267</v>
      </c>
      <c r="Q52" t="s">
        <v>862</v>
      </c>
      <c r="R52" s="61">
        <v>0</v>
      </c>
      <c r="S52" s="61">
        <v>-267</v>
      </c>
    </row>
    <row r="53" spans="1:19" x14ac:dyDescent="0.2">
      <c r="A53" t="s">
        <v>597</v>
      </c>
      <c r="B53" t="s">
        <v>684</v>
      </c>
      <c r="C53" t="s">
        <v>929</v>
      </c>
      <c r="D53" t="s">
        <v>239</v>
      </c>
      <c r="E53" t="s">
        <v>857</v>
      </c>
      <c r="F53" t="s">
        <v>115</v>
      </c>
      <c r="G53" s="87">
        <v>43676</v>
      </c>
      <c r="H53" t="s">
        <v>865</v>
      </c>
      <c r="I53" t="s">
        <v>906</v>
      </c>
      <c r="J53" t="s">
        <v>909</v>
      </c>
      <c r="K53">
        <v>466</v>
      </c>
      <c r="L53" t="s">
        <v>910</v>
      </c>
      <c r="M53" s="87">
        <v>43676</v>
      </c>
      <c r="N53" t="s">
        <v>869</v>
      </c>
      <c r="O53" t="s">
        <v>862</v>
      </c>
      <c r="P53" s="61">
        <v>10476</v>
      </c>
      <c r="Q53" t="s">
        <v>862</v>
      </c>
      <c r="R53" s="61">
        <v>10476</v>
      </c>
      <c r="S53" s="61">
        <v>0</v>
      </c>
    </row>
    <row r="54" spans="1:19" x14ac:dyDescent="0.2">
      <c r="A54" t="s">
        <v>597</v>
      </c>
      <c r="B54" t="s">
        <v>684</v>
      </c>
      <c r="C54" t="s">
        <v>929</v>
      </c>
      <c r="D54" t="s">
        <v>239</v>
      </c>
      <c r="E54" t="s">
        <v>857</v>
      </c>
      <c r="F54" t="s">
        <v>115</v>
      </c>
      <c r="G54" s="87">
        <v>43676</v>
      </c>
      <c r="H54" t="s">
        <v>930</v>
      </c>
      <c r="I54" t="s">
        <v>933</v>
      </c>
      <c r="K54">
        <v>467</v>
      </c>
      <c r="L54" t="s">
        <v>934</v>
      </c>
      <c r="M54" s="87">
        <v>43676</v>
      </c>
      <c r="N54" t="s">
        <v>861</v>
      </c>
      <c r="O54" t="s">
        <v>862</v>
      </c>
      <c r="P54" s="61">
        <v>-10476</v>
      </c>
      <c r="Q54" t="s">
        <v>862</v>
      </c>
      <c r="R54" s="61">
        <v>0</v>
      </c>
      <c r="S54" s="61">
        <v>-10476</v>
      </c>
    </row>
    <row r="55" spans="1:19" x14ac:dyDescent="0.2">
      <c r="A55" t="s">
        <v>597</v>
      </c>
      <c r="B55" t="s">
        <v>684</v>
      </c>
      <c r="C55" t="s">
        <v>929</v>
      </c>
      <c r="D55" t="s">
        <v>239</v>
      </c>
      <c r="E55" t="s">
        <v>857</v>
      </c>
      <c r="F55" t="s">
        <v>119</v>
      </c>
      <c r="G55" s="87">
        <v>43781</v>
      </c>
      <c r="H55" t="s">
        <v>865</v>
      </c>
      <c r="I55" t="s">
        <v>906</v>
      </c>
      <c r="J55" t="s">
        <v>909</v>
      </c>
      <c r="K55">
        <v>477</v>
      </c>
      <c r="L55" t="s">
        <v>914</v>
      </c>
      <c r="M55" s="87">
        <v>43781</v>
      </c>
      <c r="N55" t="s">
        <v>869</v>
      </c>
      <c r="O55" t="s">
        <v>862</v>
      </c>
      <c r="P55" s="61">
        <v>11386</v>
      </c>
      <c r="Q55" t="s">
        <v>862</v>
      </c>
      <c r="R55" s="61">
        <v>11386</v>
      </c>
      <c r="S55" s="61">
        <v>0</v>
      </c>
    </row>
    <row r="56" spans="1:19" x14ac:dyDescent="0.2">
      <c r="A56" t="s">
        <v>597</v>
      </c>
      <c r="B56" t="s">
        <v>684</v>
      </c>
      <c r="C56" t="s">
        <v>929</v>
      </c>
      <c r="D56" t="s">
        <v>239</v>
      </c>
      <c r="E56" t="s">
        <v>857</v>
      </c>
      <c r="F56" t="s">
        <v>119</v>
      </c>
      <c r="G56" s="87">
        <v>43781</v>
      </c>
      <c r="H56" t="s">
        <v>930</v>
      </c>
      <c r="I56" t="s">
        <v>933</v>
      </c>
      <c r="K56">
        <v>478</v>
      </c>
      <c r="L56" t="s">
        <v>935</v>
      </c>
      <c r="M56" s="87">
        <v>43782</v>
      </c>
      <c r="N56" t="s">
        <v>861</v>
      </c>
      <c r="O56" t="s">
        <v>862</v>
      </c>
      <c r="P56" s="61">
        <v>-11386</v>
      </c>
      <c r="Q56" t="s">
        <v>862</v>
      </c>
      <c r="R56" s="61">
        <v>0</v>
      </c>
      <c r="S56" s="61">
        <v>-11386</v>
      </c>
    </row>
    <row r="57" spans="1:19" x14ac:dyDescent="0.2">
      <c r="A57" t="s">
        <v>597</v>
      </c>
      <c r="B57" t="s">
        <v>684</v>
      </c>
      <c r="C57" t="s">
        <v>929</v>
      </c>
      <c r="D57" t="s">
        <v>239</v>
      </c>
      <c r="E57" t="s">
        <v>857</v>
      </c>
      <c r="F57" t="s">
        <v>119</v>
      </c>
      <c r="G57" s="87">
        <v>43798</v>
      </c>
      <c r="H57" t="s">
        <v>865</v>
      </c>
      <c r="I57" t="s">
        <v>906</v>
      </c>
      <c r="J57" t="s">
        <v>919</v>
      </c>
      <c r="K57">
        <v>479</v>
      </c>
      <c r="L57" t="s">
        <v>920</v>
      </c>
      <c r="M57" s="87">
        <v>43798</v>
      </c>
      <c r="N57" t="s">
        <v>869</v>
      </c>
      <c r="O57" t="s">
        <v>862</v>
      </c>
      <c r="P57" s="61">
        <v>4950</v>
      </c>
      <c r="Q57" t="s">
        <v>862</v>
      </c>
      <c r="R57" s="61">
        <v>4950</v>
      </c>
      <c r="S57" s="61">
        <v>0</v>
      </c>
    </row>
    <row r="58" spans="1:19" x14ac:dyDescent="0.2">
      <c r="A58" t="s">
        <v>597</v>
      </c>
      <c r="B58" t="s">
        <v>684</v>
      </c>
      <c r="C58" t="s">
        <v>929</v>
      </c>
      <c r="D58" t="s">
        <v>239</v>
      </c>
      <c r="E58" t="s">
        <v>857</v>
      </c>
      <c r="F58" t="s">
        <v>119</v>
      </c>
      <c r="G58" s="87">
        <v>43798</v>
      </c>
      <c r="H58" t="s">
        <v>930</v>
      </c>
      <c r="I58" t="s">
        <v>936</v>
      </c>
      <c r="K58">
        <v>483</v>
      </c>
      <c r="L58" t="s">
        <v>937</v>
      </c>
      <c r="M58" s="87">
        <v>43800</v>
      </c>
      <c r="N58" t="s">
        <v>869</v>
      </c>
      <c r="O58" t="s">
        <v>862</v>
      </c>
      <c r="P58" s="61">
        <v>-4950</v>
      </c>
      <c r="Q58" t="s">
        <v>862</v>
      </c>
      <c r="R58" s="61">
        <v>0</v>
      </c>
      <c r="S58" s="61">
        <v>-4950</v>
      </c>
    </row>
    <row r="59" spans="1:19" x14ac:dyDescent="0.2">
      <c r="A59" t="s">
        <v>597</v>
      </c>
      <c r="B59" t="s">
        <v>684</v>
      </c>
      <c r="C59" t="s">
        <v>929</v>
      </c>
      <c r="D59" t="s">
        <v>239</v>
      </c>
      <c r="E59" t="s">
        <v>857</v>
      </c>
      <c r="F59" t="s">
        <v>120</v>
      </c>
      <c r="G59" s="87">
        <v>43801</v>
      </c>
      <c r="H59" t="s">
        <v>865</v>
      </c>
      <c r="I59" t="s">
        <v>906</v>
      </c>
      <c r="J59" t="s">
        <v>921</v>
      </c>
      <c r="K59">
        <v>484</v>
      </c>
      <c r="L59" t="s">
        <v>922</v>
      </c>
      <c r="M59" s="87">
        <v>43801</v>
      </c>
      <c r="N59" t="s">
        <v>869</v>
      </c>
      <c r="O59" t="s">
        <v>862</v>
      </c>
      <c r="P59" s="61">
        <v>2500</v>
      </c>
      <c r="Q59" t="s">
        <v>862</v>
      </c>
      <c r="R59" s="61">
        <v>2500</v>
      </c>
      <c r="S59" s="61">
        <v>0</v>
      </c>
    </row>
    <row r="60" spans="1:19" x14ac:dyDescent="0.2">
      <c r="A60" t="s">
        <v>597</v>
      </c>
      <c r="B60" t="s">
        <v>684</v>
      </c>
      <c r="C60" t="s">
        <v>929</v>
      </c>
      <c r="D60" t="s">
        <v>239</v>
      </c>
      <c r="E60" t="s">
        <v>857</v>
      </c>
      <c r="F60" t="s">
        <v>120</v>
      </c>
      <c r="G60" s="87">
        <v>43801</v>
      </c>
      <c r="H60" t="s">
        <v>930</v>
      </c>
      <c r="I60" t="s">
        <v>938</v>
      </c>
      <c r="K60">
        <v>485</v>
      </c>
      <c r="L60" t="s">
        <v>939</v>
      </c>
      <c r="M60" s="87">
        <v>43808</v>
      </c>
      <c r="N60" t="s">
        <v>861</v>
      </c>
      <c r="O60" t="s">
        <v>862</v>
      </c>
      <c r="P60" s="61">
        <v>-2500</v>
      </c>
      <c r="Q60" t="s">
        <v>862</v>
      </c>
      <c r="R60" s="61">
        <v>0</v>
      </c>
      <c r="S60" s="61">
        <v>-2500</v>
      </c>
    </row>
    <row r="61" spans="1:19" x14ac:dyDescent="0.2">
      <c r="A61" t="s">
        <v>597</v>
      </c>
      <c r="B61" t="s">
        <v>684</v>
      </c>
      <c r="C61" t="s">
        <v>929</v>
      </c>
      <c r="D61" t="s">
        <v>239</v>
      </c>
      <c r="E61" t="s">
        <v>857</v>
      </c>
      <c r="F61" t="s">
        <v>121</v>
      </c>
      <c r="G61" s="87">
        <v>43854</v>
      </c>
      <c r="H61" t="s">
        <v>865</v>
      </c>
      <c r="I61" t="s">
        <v>906</v>
      </c>
      <c r="J61" t="s">
        <v>909</v>
      </c>
      <c r="K61">
        <v>492</v>
      </c>
      <c r="L61" t="s">
        <v>928</v>
      </c>
      <c r="M61" s="87">
        <v>43863</v>
      </c>
      <c r="N61" t="s">
        <v>869</v>
      </c>
      <c r="O61" t="s">
        <v>862</v>
      </c>
      <c r="P61" s="61">
        <v>11386</v>
      </c>
      <c r="Q61" t="s">
        <v>862</v>
      </c>
      <c r="R61" s="61">
        <v>11386</v>
      </c>
      <c r="S61" s="61">
        <v>0</v>
      </c>
    </row>
    <row r="62" spans="1:19" x14ac:dyDescent="0.2">
      <c r="A62" t="s">
        <v>597</v>
      </c>
      <c r="B62" t="s">
        <v>684</v>
      </c>
      <c r="C62" t="s">
        <v>929</v>
      </c>
      <c r="D62" t="s">
        <v>239</v>
      </c>
      <c r="E62" t="s">
        <v>857</v>
      </c>
      <c r="F62" t="s">
        <v>121</v>
      </c>
      <c r="G62" s="87">
        <v>43854</v>
      </c>
      <c r="H62" t="s">
        <v>930</v>
      </c>
      <c r="I62" t="s">
        <v>933</v>
      </c>
      <c r="K62">
        <v>491</v>
      </c>
      <c r="L62" t="s">
        <v>940</v>
      </c>
      <c r="M62" s="87">
        <v>43863</v>
      </c>
      <c r="N62" t="s">
        <v>869</v>
      </c>
      <c r="O62" t="s">
        <v>862</v>
      </c>
      <c r="P62" s="61">
        <v>-11386</v>
      </c>
      <c r="Q62" t="s">
        <v>862</v>
      </c>
      <c r="R62" s="61">
        <v>0</v>
      </c>
      <c r="S62" s="61">
        <v>-11386</v>
      </c>
    </row>
    <row r="63" spans="1:19" x14ac:dyDescent="0.2">
      <c r="A63" t="s">
        <v>598</v>
      </c>
      <c r="B63" t="s">
        <v>686</v>
      </c>
      <c r="C63" t="s">
        <v>819</v>
      </c>
      <c r="D63" t="s">
        <v>239</v>
      </c>
      <c r="E63" t="s">
        <v>857</v>
      </c>
      <c r="F63" t="s">
        <v>118</v>
      </c>
      <c r="G63" s="87">
        <v>43769</v>
      </c>
      <c r="H63" t="s">
        <v>863</v>
      </c>
      <c r="I63" t="s">
        <v>941</v>
      </c>
      <c r="J63" t="s">
        <v>941</v>
      </c>
      <c r="K63">
        <v>476</v>
      </c>
      <c r="L63" t="s">
        <v>882</v>
      </c>
      <c r="M63" s="87">
        <v>43780</v>
      </c>
      <c r="N63" t="s">
        <v>861</v>
      </c>
      <c r="O63" t="s">
        <v>862</v>
      </c>
      <c r="P63" s="61">
        <v>-15223.26</v>
      </c>
      <c r="Q63" t="s">
        <v>862</v>
      </c>
      <c r="R63" s="61">
        <v>0</v>
      </c>
      <c r="S63" s="61">
        <v>-15223.26</v>
      </c>
    </row>
    <row r="64" spans="1:19" x14ac:dyDescent="0.2">
      <c r="A64" t="s">
        <v>598</v>
      </c>
      <c r="B64" t="s">
        <v>686</v>
      </c>
      <c r="C64" t="s">
        <v>819</v>
      </c>
      <c r="D64" t="s">
        <v>239</v>
      </c>
      <c r="E64" t="s">
        <v>857</v>
      </c>
      <c r="F64" t="s">
        <v>118</v>
      </c>
      <c r="G64" s="87">
        <v>43769</v>
      </c>
      <c r="H64" t="s">
        <v>873</v>
      </c>
      <c r="I64" t="s">
        <v>942</v>
      </c>
      <c r="J64" t="s">
        <v>943</v>
      </c>
      <c r="K64">
        <v>475</v>
      </c>
      <c r="L64" t="s">
        <v>944</v>
      </c>
      <c r="M64" s="87">
        <v>43780</v>
      </c>
      <c r="N64" t="s">
        <v>861</v>
      </c>
      <c r="O64" t="s">
        <v>862</v>
      </c>
      <c r="P64" s="61">
        <v>45545</v>
      </c>
      <c r="Q64" t="s">
        <v>862</v>
      </c>
      <c r="R64" s="61">
        <v>45545</v>
      </c>
      <c r="S64" s="61">
        <v>0</v>
      </c>
    </row>
    <row r="65" spans="1:19" x14ac:dyDescent="0.2">
      <c r="A65" t="s">
        <v>598</v>
      </c>
      <c r="B65" t="s">
        <v>686</v>
      </c>
      <c r="C65" t="s">
        <v>819</v>
      </c>
      <c r="D65" t="s">
        <v>239</v>
      </c>
      <c r="E65" t="s">
        <v>857</v>
      </c>
      <c r="F65" t="s">
        <v>119</v>
      </c>
      <c r="G65" s="87">
        <v>43799</v>
      </c>
      <c r="H65" t="s">
        <v>863</v>
      </c>
      <c r="I65" t="s">
        <v>941</v>
      </c>
      <c r="J65" t="s">
        <v>941</v>
      </c>
      <c r="K65">
        <v>485</v>
      </c>
      <c r="L65" t="s">
        <v>885</v>
      </c>
      <c r="M65" s="87">
        <v>43808</v>
      </c>
      <c r="N65" t="s">
        <v>861</v>
      </c>
      <c r="O65" t="s">
        <v>862</v>
      </c>
      <c r="P65" s="61">
        <v>-3743.42</v>
      </c>
      <c r="Q65" t="s">
        <v>862</v>
      </c>
      <c r="R65" s="61">
        <v>0</v>
      </c>
      <c r="S65" s="61">
        <v>-3743.42</v>
      </c>
    </row>
    <row r="66" spans="1:19" x14ac:dyDescent="0.2">
      <c r="A66" t="s">
        <v>598</v>
      </c>
      <c r="B66" t="s">
        <v>686</v>
      </c>
      <c r="C66" t="s">
        <v>819</v>
      </c>
      <c r="D66" t="s">
        <v>239</v>
      </c>
      <c r="E66" t="s">
        <v>857</v>
      </c>
      <c r="F66" t="s">
        <v>120</v>
      </c>
      <c r="G66" s="87">
        <v>43830</v>
      </c>
      <c r="H66" t="s">
        <v>863</v>
      </c>
      <c r="I66" t="s">
        <v>941</v>
      </c>
      <c r="J66" t="s">
        <v>941</v>
      </c>
      <c r="K66">
        <v>489</v>
      </c>
      <c r="L66" t="s">
        <v>886</v>
      </c>
      <c r="M66" s="87">
        <v>43840</v>
      </c>
      <c r="N66" t="s">
        <v>861</v>
      </c>
      <c r="O66" t="s">
        <v>862</v>
      </c>
      <c r="P66" s="61">
        <v>-3868.21</v>
      </c>
      <c r="Q66" t="s">
        <v>862</v>
      </c>
      <c r="R66" s="61">
        <v>0</v>
      </c>
      <c r="S66" s="61">
        <v>-3868.21</v>
      </c>
    </row>
    <row r="67" spans="1:19" x14ac:dyDescent="0.2">
      <c r="A67" t="s">
        <v>598</v>
      </c>
      <c r="B67" t="s">
        <v>686</v>
      </c>
      <c r="C67" t="s">
        <v>819</v>
      </c>
      <c r="D67" t="s">
        <v>239</v>
      </c>
      <c r="E67" t="s">
        <v>857</v>
      </c>
      <c r="F67" t="s">
        <v>121</v>
      </c>
      <c r="G67" s="87">
        <v>43861</v>
      </c>
      <c r="H67" t="s">
        <v>863</v>
      </c>
      <c r="I67" t="s">
        <v>941</v>
      </c>
      <c r="J67" t="s">
        <v>941</v>
      </c>
      <c r="K67">
        <v>493</v>
      </c>
      <c r="L67" t="s">
        <v>887</v>
      </c>
      <c r="M67" s="87">
        <v>43871</v>
      </c>
      <c r="N67" t="s">
        <v>861</v>
      </c>
      <c r="O67" t="s">
        <v>862</v>
      </c>
      <c r="P67" s="61">
        <v>-3868.21</v>
      </c>
      <c r="Q67" t="s">
        <v>862</v>
      </c>
      <c r="R67" s="61">
        <v>0</v>
      </c>
      <c r="S67" s="61">
        <v>-3868.21</v>
      </c>
    </row>
    <row r="68" spans="1:19" x14ac:dyDescent="0.2">
      <c r="A68" t="s">
        <v>598</v>
      </c>
      <c r="B68" t="s">
        <v>686</v>
      </c>
      <c r="C68" t="s">
        <v>819</v>
      </c>
      <c r="D68" t="s">
        <v>239</v>
      </c>
      <c r="E68" t="s">
        <v>857</v>
      </c>
      <c r="F68" t="s">
        <v>122</v>
      </c>
      <c r="G68" s="87">
        <v>43890</v>
      </c>
      <c r="H68" t="s">
        <v>863</v>
      </c>
      <c r="I68" t="s">
        <v>941</v>
      </c>
      <c r="J68" t="s">
        <v>941</v>
      </c>
      <c r="K68">
        <v>494</v>
      </c>
      <c r="L68" t="s">
        <v>888</v>
      </c>
      <c r="M68" s="87">
        <v>43900</v>
      </c>
      <c r="N68" t="s">
        <v>861</v>
      </c>
      <c r="O68" t="s">
        <v>862</v>
      </c>
      <c r="P68" s="61">
        <v>-3618.64</v>
      </c>
      <c r="Q68" t="s">
        <v>862</v>
      </c>
      <c r="R68" s="61">
        <v>0</v>
      </c>
      <c r="S68" s="61">
        <v>-3618.64</v>
      </c>
    </row>
    <row r="69" spans="1:19" x14ac:dyDescent="0.2">
      <c r="A69" t="s">
        <v>598</v>
      </c>
      <c r="B69" t="s">
        <v>686</v>
      </c>
      <c r="C69" t="s">
        <v>819</v>
      </c>
      <c r="D69" t="s">
        <v>239</v>
      </c>
      <c r="E69" t="s">
        <v>857</v>
      </c>
      <c r="F69" t="s">
        <v>123</v>
      </c>
      <c r="G69" s="87">
        <v>43921</v>
      </c>
      <c r="H69" t="s">
        <v>863</v>
      </c>
      <c r="I69" t="s">
        <v>941</v>
      </c>
      <c r="J69" t="s">
        <v>941</v>
      </c>
      <c r="K69">
        <v>495</v>
      </c>
      <c r="L69" t="s">
        <v>889</v>
      </c>
      <c r="M69" s="87">
        <v>43935</v>
      </c>
      <c r="N69" t="s">
        <v>861</v>
      </c>
      <c r="O69" t="s">
        <v>862</v>
      </c>
      <c r="P69" s="61">
        <v>-3868.21</v>
      </c>
      <c r="Q69" t="s">
        <v>862</v>
      </c>
      <c r="R69" s="61">
        <v>0</v>
      </c>
      <c r="S69" s="61">
        <v>-3868.21</v>
      </c>
    </row>
    <row r="70" spans="1:19" x14ac:dyDescent="0.2">
      <c r="A70" t="s">
        <v>598</v>
      </c>
      <c r="B70" t="s">
        <v>686</v>
      </c>
      <c r="C70" t="s">
        <v>819</v>
      </c>
      <c r="D70" t="s">
        <v>239</v>
      </c>
      <c r="E70" t="s">
        <v>857</v>
      </c>
      <c r="F70" t="s">
        <v>124</v>
      </c>
      <c r="G70" s="87">
        <v>43951</v>
      </c>
      <c r="H70" t="s">
        <v>863</v>
      </c>
      <c r="I70" t="s">
        <v>941</v>
      </c>
      <c r="J70" t="s">
        <v>941</v>
      </c>
      <c r="K70">
        <v>496</v>
      </c>
      <c r="L70" t="s">
        <v>890</v>
      </c>
      <c r="M70" s="87">
        <v>43962</v>
      </c>
      <c r="N70" t="s">
        <v>861</v>
      </c>
      <c r="O70" t="s">
        <v>862</v>
      </c>
      <c r="P70" s="61">
        <v>-3743.42</v>
      </c>
      <c r="Q70" t="s">
        <v>862</v>
      </c>
      <c r="R70" s="61">
        <v>0</v>
      </c>
      <c r="S70" s="61">
        <v>-3743.42</v>
      </c>
    </row>
    <row r="71" spans="1:19" x14ac:dyDescent="0.2">
      <c r="A71" t="s">
        <v>598</v>
      </c>
      <c r="B71" t="s">
        <v>686</v>
      </c>
      <c r="C71" t="s">
        <v>819</v>
      </c>
      <c r="D71" t="s">
        <v>239</v>
      </c>
      <c r="E71" t="s">
        <v>857</v>
      </c>
      <c r="F71" t="s">
        <v>125</v>
      </c>
      <c r="G71" s="87">
        <v>43982</v>
      </c>
      <c r="H71" t="s">
        <v>863</v>
      </c>
      <c r="I71" t="s">
        <v>941</v>
      </c>
      <c r="J71" t="s">
        <v>941</v>
      </c>
      <c r="K71">
        <v>497</v>
      </c>
      <c r="L71" t="s">
        <v>891</v>
      </c>
      <c r="M71" s="87">
        <v>43993</v>
      </c>
      <c r="N71" t="s">
        <v>861</v>
      </c>
      <c r="O71" t="s">
        <v>862</v>
      </c>
      <c r="P71" s="61">
        <v>-3868.21</v>
      </c>
      <c r="Q71" t="s">
        <v>862</v>
      </c>
      <c r="R71" s="61">
        <v>0</v>
      </c>
      <c r="S71" s="61">
        <v>-3868.21</v>
      </c>
    </row>
    <row r="72" spans="1:19" x14ac:dyDescent="0.2">
      <c r="A72" t="s">
        <v>598</v>
      </c>
      <c r="B72" t="s">
        <v>686</v>
      </c>
      <c r="C72" t="s">
        <v>819</v>
      </c>
      <c r="D72" t="s">
        <v>239</v>
      </c>
      <c r="E72" t="s">
        <v>857</v>
      </c>
      <c r="F72" t="s">
        <v>126</v>
      </c>
      <c r="G72" s="87">
        <v>44008</v>
      </c>
      <c r="H72" t="s">
        <v>863</v>
      </c>
      <c r="I72" t="s">
        <v>941</v>
      </c>
      <c r="J72" t="s">
        <v>941</v>
      </c>
      <c r="K72">
        <v>499</v>
      </c>
      <c r="L72" t="s">
        <v>892</v>
      </c>
      <c r="M72" s="87">
        <v>44013</v>
      </c>
      <c r="N72" t="s">
        <v>869</v>
      </c>
      <c r="O72" t="s">
        <v>862</v>
      </c>
      <c r="P72" s="61">
        <v>-3743.42</v>
      </c>
      <c r="Q72" t="s">
        <v>862</v>
      </c>
      <c r="R72" s="61">
        <v>0</v>
      </c>
      <c r="S72" s="61">
        <v>-3743.42</v>
      </c>
    </row>
    <row r="73" spans="1:19" x14ac:dyDescent="0.2">
      <c r="A73" t="s">
        <v>433</v>
      </c>
      <c r="B73" t="s">
        <v>689</v>
      </c>
      <c r="C73" t="s">
        <v>822</v>
      </c>
      <c r="D73" t="s">
        <v>239</v>
      </c>
      <c r="E73" t="s">
        <v>857</v>
      </c>
      <c r="F73" t="s">
        <v>119</v>
      </c>
      <c r="G73" s="87">
        <v>43797</v>
      </c>
      <c r="H73" t="s">
        <v>873</v>
      </c>
      <c r="I73" t="s">
        <v>945</v>
      </c>
      <c r="J73" t="s">
        <v>946</v>
      </c>
      <c r="K73">
        <v>483</v>
      </c>
      <c r="L73" t="s">
        <v>947</v>
      </c>
      <c r="M73" s="87">
        <v>43800</v>
      </c>
      <c r="N73" t="s">
        <v>869</v>
      </c>
      <c r="O73" t="s">
        <v>862</v>
      </c>
      <c r="P73" s="61">
        <v>4500</v>
      </c>
      <c r="Q73" t="s">
        <v>862</v>
      </c>
      <c r="R73" s="61">
        <v>4500</v>
      </c>
      <c r="S73" s="61">
        <v>0</v>
      </c>
    </row>
    <row r="74" spans="1:19" x14ac:dyDescent="0.2">
      <c r="A74" t="s">
        <v>433</v>
      </c>
      <c r="B74" t="s">
        <v>689</v>
      </c>
      <c r="C74" t="s">
        <v>822</v>
      </c>
      <c r="D74" t="s">
        <v>239</v>
      </c>
      <c r="E74" t="s">
        <v>857</v>
      </c>
      <c r="F74" t="s">
        <v>120</v>
      </c>
      <c r="G74" s="87">
        <v>43801</v>
      </c>
      <c r="H74" t="s">
        <v>873</v>
      </c>
      <c r="I74" t="s">
        <v>948</v>
      </c>
      <c r="J74" t="s">
        <v>949</v>
      </c>
      <c r="K74">
        <v>485</v>
      </c>
      <c r="L74" t="s">
        <v>950</v>
      </c>
      <c r="M74" s="87">
        <v>43808</v>
      </c>
      <c r="N74" t="s">
        <v>861</v>
      </c>
      <c r="O74" t="s">
        <v>862</v>
      </c>
      <c r="P74" s="61">
        <v>2500</v>
      </c>
      <c r="Q74" t="s">
        <v>862</v>
      </c>
      <c r="R74" s="61">
        <v>2500</v>
      </c>
      <c r="S74" s="61">
        <v>0</v>
      </c>
    </row>
    <row r="75" spans="1:19" x14ac:dyDescent="0.2">
      <c r="A75" t="s">
        <v>433</v>
      </c>
      <c r="B75" t="s">
        <v>689</v>
      </c>
      <c r="C75" t="s">
        <v>822</v>
      </c>
      <c r="D75" t="s">
        <v>239</v>
      </c>
      <c r="E75" t="s">
        <v>857</v>
      </c>
      <c r="F75" t="s">
        <v>120</v>
      </c>
      <c r="G75" s="87">
        <v>43822</v>
      </c>
      <c r="H75" t="s">
        <v>865</v>
      </c>
      <c r="I75" t="s">
        <v>925</v>
      </c>
      <c r="J75" t="s">
        <v>926</v>
      </c>
      <c r="K75">
        <v>487</v>
      </c>
      <c r="L75" t="s">
        <v>927</v>
      </c>
      <c r="M75" s="87">
        <v>43835</v>
      </c>
      <c r="N75" t="s">
        <v>869</v>
      </c>
      <c r="O75" t="s">
        <v>862</v>
      </c>
      <c r="P75" s="61">
        <v>-9880</v>
      </c>
      <c r="Q75" t="s">
        <v>862</v>
      </c>
      <c r="R75" s="61">
        <v>0</v>
      </c>
      <c r="S75" s="61">
        <v>-9880</v>
      </c>
    </row>
    <row r="76" spans="1:19" x14ac:dyDescent="0.2">
      <c r="A76" t="s">
        <v>601</v>
      </c>
      <c r="B76" t="s">
        <v>699</v>
      </c>
      <c r="C76" t="s">
        <v>830</v>
      </c>
      <c r="D76" t="s">
        <v>239</v>
      </c>
      <c r="E76" t="s">
        <v>857</v>
      </c>
      <c r="F76" t="s">
        <v>115</v>
      </c>
      <c r="G76" s="87">
        <v>43677</v>
      </c>
      <c r="H76" t="s">
        <v>863</v>
      </c>
      <c r="I76" t="s">
        <v>893</v>
      </c>
      <c r="J76" t="s">
        <v>893</v>
      </c>
      <c r="K76">
        <v>468</v>
      </c>
      <c r="L76" t="s">
        <v>894</v>
      </c>
      <c r="M76" s="87">
        <v>43697</v>
      </c>
      <c r="N76" t="s">
        <v>861</v>
      </c>
      <c r="O76" t="s">
        <v>862</v>
      </c>
      <c r="P76" s="61">
        <v>-81.62</v>
      </c>
      <c r="Q76" t="s">
        <v>862</v>
      </c>
      <c r="R76" s="61">
        <v>0</v>
      </c>
      <c r="S76" s="61">
        <v>-81.62</v>
      </c>
    </row>
    <row r="77" spans="1:19" x14ac:dyDescent="0.2">
      <c r="A77" t="s">
        <v>601</v>
      </c>
      <c r="B77" t="s">
        <v>699</v>
      </c>
      <c r="C77" t="s">
        <v>830</v>
      </c>
      <c r="D77" t="s">
        <v>239</v>
      </c>
      <c r="E77" t="s">
        <v>857</v>
      </c>
      <c r="F77" t="s">
        <v>116</v>
      </c>
      <c r="G77" s="87">
        <v>43708</v>
      </c>
      <c r="H77" t="s">
        <v>863</v>
      </c>
      <c r="I77" t="s">
        <v>893</v>
      </c>
      <c r="J77" t="s">
        <v>893</v>
      </c>
      <c r="K77">
        <v>471</v>
      </c>
      <c r="L77" t="s">
        <v>895</v>
      </c>
      <c r="M77" s="87">
        <v>43718</v>
      </c>
      <c r="N77" t="s">
        <v>861</v>
      </c>
      <c r="O77" t="s">
        <v>862</v>
      </c>
      <c r="P77" s="61">
        <v>-81.62</v>
      </c>
      <c r="Q77" t="s">
        <v>862</v>
      </c>
      <c r="R77" s="61">
        <v>0</v>
      </c>
      <c r="S77" s="61">
        <v>-81.62</v>
      </c>
    </row>
    <row r="78" spans="1:19" x14ac:dyDescent="0.2">
      <c r="A78" t="s">
        <v>601</v>
      </c>
      <c r="B78" t="s">
        <v>699</v>
      </c>
      <c r="C78" t="s">
        <v>830</v>
      </c>
      <c r="D78" t="s">
        <v>239</v>
      </c>
      <c r="E78" t="s">
        <v>857</v>
      </c>
      <c r="F78" t="s">
        <v>117</v>
      </c>
      <c r="G78" s="87">
        <v>43738</v>
      </c>
      <c r="H78" t="s">
        <v>863</v>
      </c>
      <c r="I78" t="s">
        <v>893</v>
      </c>
      <c r="J78" t="s">
        <v>893</v>
      </c>
      <c r="K78">
        <v>473</v>
      </c>
      <c r="L78" t="s">
        <v>896</v>
      </c>
      <c r="M78" s="87">
        <v>43748</v>
      </c>
      <c r="N78" t="s">
        <v>861</v>
      </c>
      <c r="O78" t="s">
        <v>862</v>
      </c>
      <c r="P78" s="61">
        <v>-78.989999999999995</v>
      </c>
      <c r="Q78" t="s">
        <v>862</v>
      </c>
      <c r="R78" s="61">
        <v>0</v>
      </c>
      <c r="S78" s="61">
        <v>-78.989999999999995</v>
      </c>
    </row>
    <row r="79" spans="1:19" x14ac:dyDescent="0.2">
      <c r="A79" t="s">
        <v>601</v>
      </c>
      <c r="B79" t="s">
        <v>699</v>
      </c>
      <c r="C79" t="s">
        <v>830</v>
      </c>
      <c r="D79" t="s">
        <v>239</v>
      </c>
      <c r="E79" t="s">
        <v>857</v>
      </c>
      <c r="F79" t="s">
        <v>118</v>
      </c>
      <c r="G79" s="87">
        <v>43768</v>
      </c>
      <c r="H79" t="s">
        <v>863</v>
      </c>
      <c r="I79" t="s">
        <v>893</v>
      </c>
      <c r="J79" t="s">
        <v>893</v>
      </c>
      <c r="K79">
        <v>474</v>
      </c>
      <c r="L79" t="s">
        <v>897</v>
      </c>
      <c r="M79" s="87">
        <v>43769</v>
      </c>
      <c r="N79" t="s">
        <v>869</v>
      </c>
      <c r="O79" t="s">
        <v>862</v>
      </c>
      <c r="P79" s="61">
        <v>-81.62</v>
      </c>
      <c r="Q79" t="s">
        <v>862</v>
      </c>
      <c r="R79" s="61">
        <v>0</v>
      </c>
      <c r="S79" s="61">
        <v>-81.62</v>
      </c>
    </row>
    <row r="80" spans="1:19" x14ac:dyDescent="0.2">
      <c r="A80" t="s">
        <v>601</v>
      </c>
      <c r="B80" t="s">
        <v>699</v>
      </c>
      <c r="C80" t="s">
        <v>830</v>
      </c>
      <c r="D80" t="s">
        <v>239</v>
      </c>
      <c r="E80" t="s">
        <v>857</v>
      </c>
      <c r="F80" t="s">
        <v>119</v>
      </c>
      <c r="G80" s="87">
        <v>43799</v>
      </c>
      <c r="H80" t="s">
        <v>863</v>
      </c>
      <c r="I80" t="s">
        <v>893</v>
      </c>
      <c r="J80" t="s">
        <v>893</v>
      </c>
      <c r="K80">
        <v>486</v>
      </c>
      <c r="L80" t="s">
        <v>898</v>
      </c>
      <c r="M80" s="87">
        <v>43810</v>
      </c>
      <c r="N80" t="s">
        <v>861</v>
      </c>
      <c r="O80" t="s">
        <v>862</v>
      </c>
      <c r="P80" s="61">
        <v>-78.989999999999995</v>
      </c>
      <c r="Q80" t="s">
        <v>862</v>
      </c>
      <c r="R80" s="61">
        <v>0</v>
      </c>
      <c r="S80" s="61">
        <v>-78.989999999999995</v>
      </c>
    </row>
    <row r="81" spans="1:19" x14ac:dyDescent="0.2">
      <c r="A81" t="s">
        <v>601</v>
      </c>
      <c r="B81" t="s">
        <v>699</v>
      </c>
      <c r="C81" t="s">
        <v>830</v>
      </c>
      <c r="D81" t="s">
        <v>239</v>
      </c>
      <c r="E81" t="s">
        <v>857</v>
      </c>
      <c r="F81" t="s">
        <v>120</v>
      </c>
      <c r="G81" s="87">
        <v>43830</v>
      </c>
      <c r="H81" t="s">
        <v>863</v>
      </c>
      <c r="I81" t="s">
        <v>893</v>
      </c>
      <c r="J81" t="s">
        <v>893</v>
      </c>
      <c r="K81">
        <v>490</v>
      </c>
      <c r="L81" t="s">
        <v>899</v>
      </c>
      <c r="M81" s="87">
        <v>43840</v>
      </c>
      <c r="N81" t="s">
        <v>861</v>
      </c>
      <c r="O81" t="s">
        <v>862</v>
      </c>
      <c r="P81" s="61">
        <v>-81.62</v>
      </c>
      <c r="Q81" t="s">
        <v>862</v>
      </c>
      <c r="R81" s="61">
        <v>0</v>
      </c>
      <c r="S81" s="61">
        <v>-81.62</v>
      </c>
    </row>
    <row r="82" spans="1:19" x14ac:dyDescent="0.2">
      <c r="A82" t="s">
        <v>601</v>
      </c>
      <c r="B82" t="s">
        <v>699</v>
      </c>
      <c r="C82" t="s">
        <v>830</v>
      </c>
      <c r="D82" t="s">
        <v>239</v>
      </c>
      <c r="E82" t="s">
        <v>857</v>
      </c>
      <c r="F82" t="s">
        <v>121</v>
      </c>
      <c r="G82" s="87">
        <v>43861</v>
      </c>
      <c r="H82" t="s">
        <v>863</v>
      </c>
      <c r="I82" t="s">
        <v>893</v>
      </c>
      <c r="J82" t="s">
        <v>893</v>
      </c>
      <c r="K82">
        <v>493</v>
      </c>
      <c r="L82" t="s">
        <v>900</v>
      </c>
      <c r="M82" s="87">
        <v>43871</v>
      </c>
      <c r="N82" t="s">
        <v>861</v>
      </c>
      <c r="O82" t="s">
        <v>862</v>
      </c>
      <c r="P82" s="61">
        <v>-81.62</v>
      </c>
      <c r="Q82" t="s">
        <v>862</v>
      </c>
      <c r="R82" s="61">
        <v>0</v>
      </c>
      <c r="S82" s="61">
        <v>-81.62</v>
      </c>
    </row>
    <row r="83" spans="1:19" x14ac:dyDescent="0.2">
      <c r="A83" t="s">
        <v>601</v>
      </c>
      <c r="B83" t="s">
        <v>699</v>
      </c>
      <c r="C83" t="s">
        <v>830</v>
      </c>
      <c r="D83" t="s">
        <v>239</v>
      </c>
      <c r="E83" t="s">
        <v>857</v>
      </c>
      <c r="F83" t="s">
        <v>122</v>
      </c>
      <c r="G83" s="87">
        <v>43890</v>
      </c>
      <c r="H83" t="s">
        <v>863</v>
      </c>
      <c r="I83" t="s">
        <v>893</v>
      </c>
      <c r="J83" t="s">
        <v>893</v>
      </c>
      <c r="K83">
        <v>494</v>
      </c>
      <c r="L83" t="s">
        <v>901</v>
      </c>
      <c r="M83" s="87">
        <v>43900</v>
      </c>
      <c r="N83" t="s">
        <v>861</v>
      </c>
      <c r="O83" t="s">
        <v>862</v>
      </c>
      <c r="P83" s="61">
        <v>-76.349999999999994</v>
      </c>
      <c r="Q83" t="s">
        <v>862</v>
      </c>
      <c r="R83" s="61">
        <v>0</v>
      </c>
      <c r="S83" s="61">
        <v>-76.349999999999994</v>
      </c>
    </row>
    <row r="84" spans="1:19" x14ac:dyDescent="0.2">
      <c r="A84" t="s">
        <v>601</v>
      </c>
      <c r="B84" t="s">
        <v>699</v>
      </c>
      <c r="C84" t="s">
        <v>830</v>
      </c>
      <c r="D84" t="s">
        <v>239</v>
      </c>
      <c r="E84" t="s">
        <v>857</v>
      </c>
      <c r="F84" t="s">
        <v>123</v>
      </c>
      <c r="G84" s="87">
        <v>43921</v>
      </c>
      <c r="H84" t="s">
        <v>863</v>
      </c>
      <c r="I84" t="s">
        <v>893</v>
      </c>
      <c r="J84" t="s">
        <v>893</v>
      </c>
      <c r="K84">
        <v>495</v>
      </c>
      <c r="L84" t="s">
        <v>902</v>
      </c>
      <c r="M84" s="87">
        <v>43935</v>
      </c>
      <c r="N84" t="s">
        <v>861</v>
      </c>
      <c r="O84" t="s">
        <v>862</v>
      </c>
      <c r="P84" s="61">
        <v>-81.62</v>
      </c>
      <c r="Q84" t="s">
        <v>862</v>
      </c>
      <c r="R84" s="61">
        <v>0</v>
      </c>
      <c r="S84" s="61">
        <v>-81.62</v>
      </c>
    </row>
    <row r="85" spans="1:19" x14ac:dyDescent="0.2">
      <c r="A85" t="s">
        <v>601</v>
      </c>
      <c r="B85" t="s">
        <v>699</v>
      </c>
      <c r="C85" t="s">
        <v>830</v>
      </c>
      <c r="D85" t="s">
        <v>239</v>
      </c>
      <c r="E85" t="s">
        <v>857</v>
      </c>
      <c r="F85" t="s">
        <v>124</v>
      </c>
      <c r="G85" s="87">
        <v>43951</v>
      </c>
      <c r="H85" t="s">
        <v>863</v>
      </c>
      <c r="I85" t="s">
        <v>893</v>
      </c>
      <c r="J85" t="s">
        <v>893</v>
      </c>
      <c r="K85">
        <v>496</v>
      </c>
      <c r="L85" t="s">
        <v>903</v>
      </c>
      <c r="M85" s="87">
        <v>43962</v>
      </c>
      <c r="N85" t="s">
        <v>861</v>
      </c>
      <c r="O85" t="s">
        <v>862</v>
      </c>
      <c r="P85" s="61">
        <v>-78.989999999999995</v>
      </c>
      <c r="Q85" t="s">
        <v>862</v>
      </c>
      <c r="R85" s="61">
        <v>0</v>
      </c>
      <c r="S85" s="61">
        <v>-78.989999999999995</v>
      </c>
    </row>
    <row r="86" spans="1:19" x14ac:dyDescent="0.2">
      <c r="A86" t="s">
        <v>601</v>
      </c>
      <c r="B86" t="s">
        <v>699</v>
      </c>
      <c r="C86" t="s">
        <v>830</v>
      </c>
      <c r="D86" t="s">
        <v>239</v>
      </c>
      <c r="E86" t="s">
        <v>857</v>
      </c>
      <c r="F86" t="s">
        <v>125</v>
      </c>
      <c r="G86" s="87">
        <v>43982</v>
      </c>
      <c r="H86" t="s">
        <v>863</v>
      </c>
      <c r="I86" t="s">
        <v>893</v>
      </c>
      <c r="J86" t="s">
        <v>893</v>
      </c>
      <c r="K86">
        <v>497</v>
      </c>
      <c r="L86" t="s">
        <v>904</v>
      </c>
      <c r="M86" s="87">
        <v>43993</v>
      </c>
      <c r="N86" t="s">
        <v>861</v>
      </c>
      <c r="O86" t="s">
        <v>862</v>
      </c>
      <c r="P86" s="61">
        <v>-81.62</v>
      </c>
      <c r="Q86" t="s">
        <v>862</v>
      </c>
      <c r="R86" s="61">
        <v>0</v>
      </c>
      <c r="S86" s="61">
        <v>-81.62</v>
      </c>
    </row>
    <row r="87" spans="1:19" x14ac:dyDescent="0.2">
      <c r="A87" t="s">
        <v>601</v>
      </c>
      <c r="B87" t="s">
        <v>699</v>
      </c>
      <c r="C87" t="s">
        <v>830</v>
      </c>
      <c r="D87" t="s">
        <v>239</v>
      </c>
      <c r="E87" t="s">
        <v>857</v>
      </c>
      <c r="F87" t="s">
        <v>126</v>
      </c>
      <c r="G87" s="87">
        <v>44008</v>
      </c>
      <c r="H87" t="s">
        <v>863</v>
      </c>
      <c r="I87" t="s">
        <v>893</v>
      </c>
      <c r="J87" t="s">
        <v>893</v>
      </c>
      <c r="K87">
        <v>499</v>
      </c>
      <c r="L87" t="s">
        <v>905</v>
      </c>
      <c r="M87" s="87">
        <v>44013</v>
      </c>
      <c r="N87" t="s">
        <v>869</v>
      </c>
      <c r="O87" t="s">
        <v>862</v>
      </c>
      <c r="P87" s="61">
        <v>-78.989999999999995</v>
      </c>
      <c r="Q87" t="s">
        <v>862</v>
      </c>
      <c r="R87" s="61">
        <v>0</v>
      </c>
      <c r="S87" s="61">
        <v>-78.989999999999995</v>
      </c>
    </row>
    <row r="88" spans="1:19" x14ac:dyDescent="0.2">
      <c r="A88" t="s">
        <v>603</v>
      </c>
      <c r="B88" t="s">
        <v>709</v>
      </c>
      <c r="C88" t="s">
        <v>832</v>
      </c>
      <c r="D88" t="s">
        <v>239</v>
      </c>
      <c r="E88" t="s">
        <v>857</v>
      </c>
      <c r="F88" t="s">
        <v>126</v>
      </c>
      <c r="G88" s="87">
        <v>44012</v>
      </c>
      <c r="H88" t="s">
        <v>863</v>
      </c>
      <c r="I88" t="s">
        <v>951</v>
      </c>
      <c r="J88" t="s">
        <v>951</v>
      </c>
      <c r="K88">
        <v>501</v>
      </c>
      <c r="L88" t="s">
        <v>952</v>
      </c>
      <c r="M88" s="87">
        <v>44025</v>
      </c>
      <c r="N88" t="s">
        <v>861</v>
      </c>
      <c r="O88" t="s">
        <v>862</v>
      </c>
      <c r="P88" s="61">
        <v>-428429.38</v>
      </c>
      <c r="Q88" t="s">
        <v>862</v>
      </c>
      <c r="R88" s="61">
        <v>0</v>
      </c>
      <c r="S88" s="61">
        <v>-428429.38</v>
      </c>
    </row>
    <row r="89" spans="1:19" x14ac:dyDescent="0.2">
      <c r="A89" t="s">
        <v>603</v>
      </c>
      <c r="B89" t="s">
        <v>709</v>
      </c>
      <c r="C89" t="s">
        <v>832</v>
      </c>
      <c r="D89" t="s">
        <v>239</v>
      </c>
      <c r="E89" t="s">
        <v>857</v>
      </c>
      <c r="F89" t="s">
        <v>126</v>
      </c>
      <c r="G89" s="87">
        <v>44012</v>
      </c>
      <c r="H89" t="s">
        <v>863</v>
      </c>
      <c r="I89" t="s">
        <v>953</v>
      </c>
      <c r="J89" t="s">
        <v>953</v>
      </c>
      <c r="K89">
        <v>505</v>
      </c>
      <c r="L89" t="s">
        <v>860</v>
      </c>
      <c r="M89" s="87">
        <v>44071</v>
      </c>
      <c r="N89" t="s">
        <v>861</v>
      </c>
      <c r="O89" t="s">
        <v>862</v>
      </c>
      <c r="P89" s="61">
        <v>219352.78</v>
      </c>
      <c r="Q89" t="s">
        <v>862</v>
      </c>
      <c r="R89" s="61">
        <v>219352.78</v>
      </c>
      <c r="S89" s="61">
        <v>0</v>
      </c>
    </row>
    <row r="90" spans="1:19" x14ac:dyDescent="0.2">
      <c r="A90" t="s">
        <v>604</v>
      </c>
      <c r="B90" t="s">
        <v>745</v>
      </c>
      <c r="C90" t="s">
        <v>836</v>
      </c>
      <c r="D90" t="s">
        <v>239</v>
      </c>
      <c r="E90" t="s">
        <v>857</v>
      </c>
      <c r="F90" t="s">
        <v>115</v>
      </c>
      <c r="G90" s="87">
        <v>43670</v>
      </c>
      <c r="H90" t="s">
        <v>930</v>
      </c>
      <c r="I90" t="s">
        <v>954</v>
      </c>
      <c r="K90">
        <v>467</v>
      </c>
      <c r="L90" t="s">
        <v>932</v>
      </c>
      <c r="M90" s="87">
        <v>43676</v>
      </c>
      <c r="N90" t="s">
        <v>861</v>
      </c>
      <c r="O90" t="s">
        <v>862</v>
      </c>
      <c r="P90" s="61">
        <v>267</v>
      </c>
      <c r="Q90" t="s">
        <v>862</v>
      </c>
      <c r="R90" s="61">
        <v>267</v>
      </c>
      <c r="S90" s="61">
        <v>0</v>
      </c>
    </row>
    <row r="91" spans="1:19" x14ac:dyDescent="0.2">
      <c r="A91" t="s">
        <v>604</v>
      </c>
      <c r="B91" t="s">
        <v>745</v>
      </c>
      <c r="C91" t="s">
        <v>836</v>
      </c>
      <c r="D91" t="s">
        <v>239</v>
      </c>
      <c r="E91" t="s">
        <v>857</v>
      </c>
      <c r="F91" t="s">
        <v>115</v>
      </c>
      <c r="G91" s="87">
        <v>43670</v>
      </c>
      <c r="H91" t="s">
        <v>873</v>
      </c>
      <c r="I91" t="s">
        <v>931</v>
      </c>
      <c r="J91" t="s">
        <v>954</v>
      </c>
      <c r="K91">
        <v>467</v>
      </c>
      <c r="L91" t="s">
        <v>876</v>
      </c>
      <c r="M91" s="87">
        <v>43676</v>
      </c>
      <c r="N91" t="s">
        <v>861</v>
      </c>
      <c r="O91" t="s">
        <v>862</v>
      </c>
      <c r="P91" s="61">
        <v>-267</v>
      </c>
      <c r="Q91" t="s">
        <v>862</v>
      </c>
      <c r="R91" s="61">
        <v>0</v>
      </c>
      <c r="S91" s="61">
        <v>-267</v>
      </c>
    </row>
    <row r="92" spans="1:19" x14ac:dyDescent="0.2">
      <c r="A92" t="s">
        <v>604</v>
      </c>
      <c r="B92" t="s">
        <v>745</v>
      </c>
      <c r="C92" t="s">
        <v>836</v>
      </c>
      <c r="D92" t="s">
        <v>239</v>
      </c>
      <c r="E92" t="s">
        <v>857</v>
      </c>
      <c r="F92" t="s">
        <v>115</v>
      </c>
      <c r="G92" s="87">
        <v>43676</v>
      </c>
      <c r="H92" t="s">
        <v>930</v>
      </c>
      <c r="I92" t="s">
        <v>955</v>
      </c>
      <c r="K92">
        <v>467</v>
      </c>
      <c r="L92" t="s">
        <v>934</v>
      </c>
      <c r="M92" s="87">
        <v>43676</v>
      </c>
      <c r="N92" t="s">
        <v>861</v>
      </c>
      <c r="O92" t="s">
        <v>862</v>
      </c>
      <c r="P92" s="61">
        <v>10476</v>
      </c>
      <c r="Q92" t="s">
        <v>862</v>
      </c>
      <c r="R92" s="61">
        <v>10476</v>
      </c>
      <c r="S92" s="61">
        <v>0</v>
      </c>
    </row>
    <row r="93" spans="1:19" x14ac:dyDescent="0.2">
      <c r="A93" t="s">
        <v>604</v>
      </c>
      <c r="B93" t="s">
        <v>745</v>
      </c>
      <c r="C93" t="s">
        <v>836</v>
      </c>
      <c r="D93" t="s">
        <v>239</v>
      </c>
      <c r="E93" t="s">
        <v>857</v>
      </c>
      <c r="F93" t="s">
        <v>118</v>
      </c>
      <c r="G93" s="87">
        <v>43769</v>
      </c>
      <c r="H93" t="s">
        <v>873</v>
      </c>
      <c r="I93" t="s">
        <v>933</v>
      </c>
      <c r="J93" t="s">
        <v>956</v>
      </c>
      <c r="K93">
        <v>475</v>
      </c>
      <c r="L93" t="s">
        <v>944</v>
      </c>
      <c r="M93" s="87">
        <v>43780</v>
      </c>
      <c r="N93" t="s">
        <v>861</v>
      </c>
      <c r="O93" t="s">
        <v>862</v>
      </c>
      <c r="P93" s="61">
        <v>-45545</v>
      </c>
      <c r="Q93" t="s">
        <v>862</v>
      </c>
      <c r="R93" s="61">
        <v>0</v>
      </c>
      <c r="S93" s="61">
        <v>-45545</v>
      </c>
    </row>
    <row r="94" spans="1:19" x14ac:dyDescent="0.2">
      <c r="A94" t="s">
        <v>604</v>
      </c>
      <c r="B94" t="s">
        <v>745</v>
      </c>
      <c r="C94" t="s">
        <v>836</v>
      </c>
      <c r="D94" t="s">
        <v>239</v>
      </c>
      <c r="E94" t="s">
        <v>857</v>
      </c>
      <c r="F94" t="s">
        <v>119</v>
      </c>
      <c r="G94" s="87">
        <v>43781</v>
      </c>
      <c r="H94" t="s">
        <v>930</v>
      </c>
      <c r="I94" t="s">
        <v>956</v>
      </c>
      <c r="K94">
        <v>478</v>
      </c>
      <c r="L94" t="s">
        <v>935</v>
      </c>
      <c r="M94" s="87">
        <v>43782</v>
      </c>
      <c r="N94" t="s">
        <v>861</v>
      </c>
      <c r="O94" t="s">
        <v>862</v>
      </c>
      <c r="P94" s="61">
        <v>11386</v>
      </c>
      <c r="Q94" t="s">
        <v>862</v>
      </c>
      <c r="R94" s="61">
        <v>11386</v>
      </c>
      <c r="S94" s="61">
        <v>0</v>
      </c>
    </row>
    <row r="95" spans="1:19" x14ac:dyDescent="0.2">
      <c r="A95" t="s">
        <v>604</v>
      </c>
      <c r="B95" t="s">
        <v>745</v>
      </c>
      <c r="C95" t="s">
        <v>836</v>
      </c>
      <c r="D95" t="s">
        <v>239</v>
      </c>
      <c r="E95" t="s">
        <v>857</v>
      </c>
      <c r="F95" t="s">
        <v>119</v>
      </c>
      <c r="G95" s="87">
        <v>43797</v>
      </c>
      <c r="H95" t="s">
        <v>873</v>
      </c>
      <c r="I95" t="s">
        <v>936</v>
      </c>
      <c r="J95" t="s">
        <v>957</v>
      </c>
      <c r="K95">
        <v>483</v>
      </c>
      <c r="L95" t="s">
        <v>947</v>
      </c>
      <c r="M95" s="87">
        <v>43800</v>
      </c>
      <c r="N95" t="s">
        <v>869</v>
      </c>
      <c r="O95" t="s">
        <v>862</v>
      </c>
      <c r="P95" s="61">
        <v>-4950</v>
      </c>
      <c r="Q95" t="s">
        <v>862</v>
      </c>
      <c r="R95" s="61">
        <v>0</v>
      </c>
      <c r="S95" s="61">
        <v>-4950</v>
      </c>
    </row>
    <row r="96" spans="1:19" x14ac:dyDescent="0.2">
      <c r="A96" t="s">
        <v>604</v>
      </c>
      <c r="B96" t="s">
        <v>745</v>
      </c>
      <c r="C96" t="s">
        <v>836</v>
      </c>
      <c r="D96" t="s">
        <v>239</v>
      </c>
      <c r="E96" t="s">
        <v>857</v>
      </c>
      <c r="F96" t="s">
        <v>119</v>
      </c>
      <c r="G96" s="87">
        <v>43798</v>
      </c>
      <c r="H96" t="s">
        <v>930</v>
      </c>
      <c r="I96" t="s">
        <v>957</v>
      </c>
      <c r="K96">
        <v>483</v>
      </c>
      <c r="L96" t="s">
        <v>937</v>
      </c>
      <c r="M96" s="87">
        <v>43800</v>
      </c>
      <c r="N96" t="s">
        <v>869</v>
      </c>
      <c r="O96" t="s">
        <v>862</v>
      </c>
      <c r="P96" s="61">
        <v>4950</v>
      </c>
      <c r="Q96" t="s">
        <v>862</v>
      </c>
      <c r="R96" s="61">
        <v>4950</v>
      </c>
      <c r="S96" s="61">
        <v>0</v>
      </c>
    </row>
    <row r="97" spans="1:19" x14ac:dyDescent="0.2">
      <c r="A97" t="s">
        <v>604</v>
      </c>
      <c r="B97" t="s">
        <v>745</v>
      </c>
      <c r="C97" t="s">
        <v>836</v>
      </c>
      <c r="D97" t="s">
        <v>239</v>
      </c>
      <c r="E97" t="s">
        <v>857</v>
      </c>
      <c r="F97" t="s">
        <v>120</v>
      </c>
      <c r="G97" s="87">
        <v>43801</v>
      </c>
      <c r="H97" t="s">
        <v>873</v>
      </c>
      <c r="I97" t="s">
        <v>938</v>
      </c>
      <c r="J97" t="s">
        <v>958</v>
      </c>
      <c r="K97">
        <v>485</v>
      </c>
      <c r="L97" t="s">
        <v>950</v>
      </c>
      <c r="M97" s="87">
        <v>43808</v>
      </c>
      <c r="N97" t="s">
        <v>861</v>
      </c>
      <c r="O97" t="s">
        <v>862</v>
      </c>
      <c r="P97" s="61">
        <v>-2500</v>
      </c>
      <c r="Q97" t="s">
        <v>862</v>
      </c>
      <c r="R97" s="61">
        <v>0</v>
      </c>
      <c r="S97" s="61">
        <v>-2500</v>
      </c>
    </row>
    <row r="98" spans="1:19" x14ac:dyDescent="0.2">
      <c r="A98" t="s">
        <v>604</v>
      </c>
      <c r="B98" t="s">
        <v>745</v>
      </c>
      <c r="C98" t="s">
        <v>836</v>
      </c>
      <c r="D98" t="s">
        <v>239</v>
      </c>
      <c r="E98" t="s">
        <v>857</v>
      </c>
      <c r="F98" t="s">
        <v>120</v>
      </c>
      <c r="G98" s="87">
        <v>43801</v>
      </c>
      <c r="H98" t="s">
        <v>930</v>
      </c>
      <c r="I98" t="s">
        <v>958</v>
      </c>
      <c r="K98">
        <v>485</v>
      </c>
      <c r="L98" t="s">
        <v>939</v>
      </c>
      <c r="M98" s="87">
        <v>43808</v>
      </c>
      <c r="N98" t="s">
        <v>861</v>
      </c>
      <c r="O98" t="s">
        <v>862</v>
      </c>
      <c r="P98" s="61">
        <v>2500</v>
      </c>
      <c r="Q98" t="s">
        <v>862</v>
      </c>
      <c r="R98" s="61">
        <v>2500</v>
      </c>
      <c r="S98" s="61">
        <v>0</v>
      </c>
    </row>
    <row r="99" spans="1:19" x14ac:dyDescent="0.2">
      <c r="A99" t="s">
        <v>604</v>
      </c>
      <c r="B99" t="s">
        <v>745</v>
      </c>
      <c r="C99" t="s">
        <v>836</v>
      </c>
      <c r="D99" t="s">
        <v>239</v>
      </c>
      <c r="E99" t="s">
        <v>857</v>
      </c>
      <c r="F99" t="s">
        <v>121</v>
      </c>
      <c r="G99" s="87">
        <v>43854</v>
      </c>
      <c r="H99" t="s">
        <v>930</v>
      </c>
      <c r="I99" t="s">
        <v>956</v>
      </c>
      <c r="K99">
        <v>491</v>
      </c>
      <c r="L99" t="s">
        <v>940</v>
      </c>
      <c r="M99" s="87">
        <v>43863</v>
      </c>
      <c r="N99" t="s">
        <v>869</v>
      </c>
      <c r="O99" t="s">
        <v>862</v>
      </c>
      <c r="P99" s="61">
        <v>11386</v>
      </c>
      <c r="Q99" t="s">
        <v>862</v>
      </c>
      <c r="R99" s="61">
        <v>11386</v>
      </c>
      <c r="S99" s="61">
        <v>0</v>
      </c>
    </row>
    <row r="100" spans="1:19" x14ac:dyDescent="0.2">
      <c r="A100" t="s">
        <v>605</v>
      </c>
      <c r="B100" t="s">
        <v>746</v>
      </c>
      <c r="C100" t="s">
        <v>839</v>
      </c>
      <c r="D100" t="s">
        <v>239</v>
      </c>
      <c r="E100" t="s">
        <v>857</v>
      </c>
      <c r="F100" t="s">
        <v>115</v>
      </c>
      <c r="G100" s="87">
        <v>43677</v>
      </c>
      <c r="H100" t="s">
        <v>863</v>
      </c>
      <c r="I100" t="s">
        <v>877</v>
      </c>
      <c r="J100" t="s">
        <v>877</v>
      </c>
      <c r="K100">
        <v>468</v>
      </c>
      <c r="L100" t="s">
        <v>878</v>
      </c>
      <c r="M100" s="87">
        <v>43697</v>
      </c>
      <c r="N100" t="s">
        <v>861</v>
      </c>
      <c r="O100" t="s">
        <v>862</v>
      </c>
      <c r="P100" s="61">
        <v>-3655.72</v>
      </c>
      <c r="Q100" t="s">
        <v>862</v>
      </c>
      <c r="R100" s="61">
        <v>0</v>
      </c>
      <c r="S100" s="61">
        <v>-3655.72</v>
      </c>
    </row>
    <row r="101" spans="1:19" x14ac:dyDescent="0.2">
      <c r="A101" t="s">
        <v>605</v>
      </c>
      <c r="B101" t="s">
        <v>746</v>
      </c>
      <c r="C101" t="s">
        <v>839</v>
      </c>
      <c r="D101" t="s">
        <v>239</v>
      </c>
      <c r="E101" t="s">
        <v>857</v>
      </c>
      <c r="F101" t="s">
        <v>116</v>
      </c>
      <c r="G101" s="87">
        <v>43708</v>
      </c>
      <c r="H101" t="s">
        <v>863</v>
      </c>
      <c r="I101" t="s">
        <v>877</v>
      </c>
      <c r="J101" t="s">
        <v>877</v>
      </c>
      <c r="K101">
        <v>471</v>
      </c>
      <c r="L101" t="s">
        <v>879</v>
      </c>
      <c r="M101" s="87">
        <v>43718</v>
      </c>
      <c r="N101" t="s">
        <v>861</v>
      </c>
      <c r="O101" t="s">
        <v>862</v>
      </c>
      <c r="P101" s="61">
        <v>-3655.72</v>
      </c>
      <c r="Q101" t="s">
        <v>862</v>
      </c>
      <c r="R101" s="61">
        <v>0</v>
      </c>
      <c r="S101" s="61">
        <v>-3655.72</v>
      </c>
    </row>
    <row r="102" spans="1:19" x14ac:dyDescent="0.2">
      <c r="A102" t="s">
        <v>605</v>
      </c>
      <c r="B102" t="s">
        <v>746</v>
      </c>
      <c r="C102" t="s">
        <v>839</v>
      </c>
      <c r="D102" t="s">
        <v>239</v>
      </c>
      <c r="E102" t="s">
        <v>857</v>
      </c>
      <c r="F102" t="s">
        <v>117</v>
      </c>
      <c r="G102" s="87">
        <v>43738</v>
      </c>
      <c r="H102" t="s">
        <v>863</v>
      </c>
      <c r="I102" t="s">
        <v>877</v>
      </c>
      <c r="J102" t="s">
        <v>877</v>
      </c>
      <c r="K102">
        <v>472</v>
      </c>
      <c r="L102" t="s">
        <v>880</v>
      </c>
      <c r="M102" s="87">
        <v>43741</v>
      </c>
      <c r="N102" t="s">
        <v>861</v>
      </c>
      <c r="O102" t="s">
        <v>862</v>
      </c>
      <c r="P102" s="61">
        <v>-3537.8</v>
      </c>
      <c r="Q102" t="s">
        <v>862</v>
      </c>
      <c r="R102" s="61">
        <v>0</v>
      </c>
      <c r="S102" s="61">
        <v>-3537.8</v>
      </c>
    </row>
    <row r="103" spans="1:19" x14ac:dyDescent="0.2">
      <c r="A103" t="s">
        <v>605</v>
      </c>
      <c r="B103" t="s">
        <v>746</v>
      </c>
      <c r="C103" t="s">
        <v>839</v>
      </c>
      <c r="D103" t="s">
        <v>239</v>
      </c>
      <c r="E103" t="s">
        <v>857</v>
      </c>
      <c r="F103" t="s">
        <v>118</v>
      </c>
      <c r="G103" s="87">
        <v>43769</v>
      </c>
      <c r="H103" t="s">
        <v>863</v>
      </c>
      <c r="I103" t="s">
        <v>883</v>
      </c>
      <c r="J103" t="s">
        <v>883</v>
      </c>
      <c r="K103">
        <v>476</v>
      </c>
      <c r="L103" t="s">
        <v>884</v>
      </c>
      <c r="M103" s="87">
        <v>43780</v>
      </c>
      <c r="N103" t="s">
        <v>861</v>
      </c>
      <c r="O103" t="s">
        <v>862</v>
      </c>
      <c r="P103" s="61">
        <v>10849.24</v>
      </c>
      <c r="Q103" t="s">
        <v>862</v>
      </c>
      <c r="R103" s="61">
        <v>10849.24</v>
      </c>
      <c r="S103" s="61">
        <v>0</v>
      </c>
    </row>
    <row r="104" spans="1:19" x14ac:dyDescent="0.2">
      <c r="A104" t="s">
        <v>606</v>
      </c>
      <c r="B104" t="s">
        <v>747</v>
      </c>
      <c r="C104" t="s">
        <v>842</v>
      </c>
      <c r="D104" t="s">
        <v>239</v>
      </c>
      <c r="E104" t="s">
        <v>857</v>
      </c>
      <c r="F104" t="s">
        <v>119</v>
      </c>
      <c r="G104" s="87">
        <v>43797</v>
      </c>
      <c r="H104" t="s">
        <v>873</v>
      </c>
      <c r="I104" t="s">
        <v>936</v>
      </c>
      <c r="J104" t="s">
        <v>957</v>
      </c>
      <c r="K104">
        <v>483</v>
      </c>
      <c r="L104" t="s">
        <v>947</v>
      </c>
      <c r="M104" s="87">
        <v>43800</v>
      </c>
      <c r="N104" t="s">
        <v>869</v>
      </c>
      <c r="O104" t="s">
        <v>862</v>
      </c>
      <c r="P104" s="61">
        <v>450</v>
      </c>
      <c r="Q104" t="s">
        <v>862</v>
      </c>
      <c r="R104" s="61">
        <v>450</v>
      </c>
      <c r="S104" s="61">
        <v>0</v>
      </c>
    </row>
    <row r="105" spans="1:19" x14ac:dyDescent="0.2">
      <c r="A105" t="s">
        <v>461</v>
      </c>
      <c r="B105" t="s">
        <v>766</v>
      </c>
      <c r="C105" t="s">
        <v>848</v>
      </c>
      <c r="D105" t="s">
        <v>239</v>
      </c>
      <c r="E105" t="s">
        <v>857</v>
      </c>
      <c r="F105" t="s">
        <v>126</v>
      </c>
      <c r="G105" s="87">
        <v>44012</v>
      </c>
      <c r="H105" t="s">
        <v>863</v>
      </c>
      <c r="I105" t="s">
        <v>951</v>
      </c>
      <c r="J105" t="s">
        <v>951</v>
      </c>
      <c r="K105">
        <v>501</v>
      </c>
      <c r="L105" t="s">
        <v>952</v>
      </c>
      <c r="M105" s="87">
        <v>44025</v>
      </c>
      <c r="N105" t="s">
        <v>861</v>
      </c>
      <c r="O105" t="s">
        <v>862</v>
      </c>
      <c r="P105" s="61">
        <v>385953.38</v>
      </c>
      <c r="Q105" t="s">
        <v>862</v>
      </c>
      <c r="R105" s="61">
        <v>385953.38</v>
      </c>
      <c r="S105" s="61">
        <v>0</v>
      </c>
    </row>
    <row r="106" spans="1:19" x14ac:dyDescent="0.2">
      <c r="A106" t="s">
        <v>609</v>
      </c>
      <c r="B106" t="s">
        <v>768</v>
      </c>
      <c r="C106" t="s">
        <v>832</v>
      </c>
      <c r="D106" t="s">
        <v>239</v>
      </c>
      <c r="E106" t="s">
        <v>857</v>
      </c>
      <c r="F106" t="s">
        <v>116</v>
      </c>
      <c r="G106" s="87">
        <v>43692</v>
      </c>
      <c r="H106" t="s">
        <v>865</v>
      </c>
      <c r="I106" t="s">
        <v>911</v>
      </c>
      <c r="J106" t="s">
        <v>912</v>
      </c>
      <c r="K106">
        <v>469</v>
      </c>
      <c r="L106" t="s">
        <v>913</v>
      </c>
      <c r="M106" s="87">
        <v>43703</v>
      </c>
      <c r="N106" t="s">
        <v>869</v>
      </c>
      <c r="O106" t="s">
        <v>862</v>
      </c>
      <c r="P106" s="61">
        <v>-10476</v>
      </c>
      <c r="Q106" t="s">
        <v>862</v>
      </c>
      <c r="R106" s="61">
        <v>0</v>
      </c>
      <c r="S106" s="61">
        <v>-10476</v>
      </c>
    </row>
    <row r="107" spans="1:19" x14ac:dyDescent="0.2">
      <c r="A107" t="s">
        <v>609</v>
      </c>
      <c r="B107" t="s">
        <v>768</v>
      </c>
      <c r="C107" t="s">
        <v>832</v>
      </c>
      <c r="D107" t="s">
        <v>239</v>
      </c>
      <c r="E107" t="s">
        <v>857</v>
      </c>
      <c r="F107" t="s">
        <v>119</v>
      </c>
      <c r="G107" s="87">
        <v>43783</v>
      </c>
      <c r="H107" t="s">
        <v>865</v>
      </c>
      <c r="I107" t="s">
        <v>915</v>
      </c>
      <c r="J107" t="s">
        <v>912</v>
      </c>
      <c r="K107">
        <v>481</v>
      </c>
      <c r="L107" t="s">
        <v>916</v>
      </c>
      <c r="M107" s="87">
        <v>43798</v>
      </c>
      <c r="N107" t="s">
        <v>869</v>
      </c>
      <c r="O107" t="s">
        <v>862</v>
      </c>
      <c r="P107" s="61">
        <v>-12000</v>
      </c>
      <c r="Q107" t="s">
        <v>862</v>
      </c>
      <c r="R107" s="61">
        <v>0</v>
      </c>
      <c r="S107" s="61">
        <v>-12000</v>
      </c>
    </row>
    <row r="108" spans="1:19" x14ac:dyDescent="0.2">
      <c r="A108" t="s">
        <v>609</v>
      </c>
      <c r="B108" t="s">
        <v>768</v>
      </c>
      <c r="C108" t="s">
        <v>832</v>
      </c>
      <c r="D108" t="s">
        <v>239</v>
      </c>
      <c r="E108" t="s">
        <v>857</v>
      </c>
      <c r="F108" t="s">
        <v>119</v>
      </c>
      <c r="G108" s="87">
        <v>43797</v>
      </c>
      <c r="H108" t="s">
        <v>865</v>
      </c>
      <c r="I108" t="s">
        <v>917</v>
      </c>
      <c r="J108" t="s">
        <v>912</v>
      </c>
      <c r="K108">
        <v>480</v>
      </c>
      <c r="L108" t="s">
        <v>918</v>
      </c>
      <c r="M108" s="87">
        <v>43798</v>
      </c>
      <c r="N108" t="s">
        <v>869</v>
      </c>
      <c r="O108" t="s">
        <v>862</v>
      </c>
      <c r="P108" s="61">
        <v>-10000</v>
      </c>
      <c r="Q108" t="s">
        <v>862</v>
      </c>
      <c r="R108" s="61">
        <v>0</v>
      </c>
      <c r="S108" s="61">
        <v>-10000</v>
      </c>
    </row>
    <row r="109" spans="1:19" x14ac:dyDescent="0.2">
      <c r="A109" t="s">
        <v>609</v>
      </c>
      <c r="B109" t="s">
        <v>768</v>
      </c>
      <c r="C109" t="s">
        <v>832</v>
      </c>
      <c r="D109" t="s">
        <v>239</v>
      </c>
      <c r="E109" t="s">
        <v>857</v>
      </c>
      <c r="F109" t="s">
        <v>120</v>
      </c>
      <c r="G109" s="87">
        <v>43811</v>
      </c>
      <c r="H109" t="s">
        <v>865</v>
      </c>
      <c r="I109" t="s">
        <v>923</v>
      </c>
      <c r="J109" t="s">
        <v>912</v>
      </c>
      <c r="K109">
        <v>488</v>
      </c>
      <c r="L109" t="s">
        <v>924</v>
      </c>
      <c r="M109" s="87">
        <v>43835</v>
      </c>
      <c r="N109" t="s">
        <v>869</v>
      </c>
      <c r="O109" t="s">
        <v>862</v>
      </c>
      <c r="P109" s="61">
        <v>-10000</v>
      </c>
      <c r="Q109" t="s">
        <v>862</v>
      </c>
      <c r="R109" s="61">
        <v>0</v>
      </c>
      <c r="S109" s="61">
        <v>-10000</v>
      </c>
    </row>
    <row r="110" spans="1:19" x14ac:dyDescent="0.2">
      <c r="A110" t="s">
        <v>609</v>
      </c>
      <c r="B110" t="s">
        <v>768</v>
      </c>
      <c r="C110" t="s">
        <v>832</v>
      </c>
      <c r="D110" t="s">
        <v>239</v>
      </c>
      <c r="E110" t="s">
        <v>857</v>
      </c>
      <c r="F110" t="s">
        <v>126</v>
      </c>
      <c r="G110" s="87">
        <v>44012</v>
      </c>
      <c r="H110" t="s">
        <v>863</v>
      </c>
      <c r="I110" t="s">
        <v>951</v>
      </c>
      <c r="J110" t="s">
        <v>951</v>
      </c>
      <c r="K110">
        <v>501</v>
      </c>
      <c r="L110" t="s">
        <v>952</v>
      </c>
      <c r="M110" s="87">
        <v>44025</v>
      </c>
      <c r="N110" t="s">
        <v>861</v>
      </c>
      <c r="O110" t="s">
        <v>862</v>
      </c>
      <c r="P110" s="61">
        <v>42476</v>
      </c>
      <c r="Q110" t="s">
        <v>862</v>
      </c>
      <c r="R110" s="61">
        <v>42476</v>
      </c>
      <c r="S110" s="61">
        <v>0</v>
      </c>
    </row>
    <row r="111" spans="1:19" x14ac:dyDescent="0.2">
      <c r="A111" t="s">
        <v>610</v>
      </c>
      <c r="B111" t="s">
        <v>778</v>
      </c>
      <c r="C111" t="s">
        <v>852</v>
      </c>
      <c r="D111" t="s">
        <v>202</v>
      </c>
      <c r="E111" t="s">
        <v>857</v>
      </c>
      <c r="F111" t="s">
        <v>16</v>
      </c>
      <c r="G111" s="87">
        <v>44012</v>
      </c>
      <c r="H111" t="s">
        <v>858</v>
      </c>
      <c r="J111" t="s">
        <v>859</v>
      </c>
      <c r="K111">
        <v>498</v>
      </c>
      <c r="L111" t="s">
        <v>872</v>
      </c>
      <c r="M111" s="87">
        <v>43999</v>
      </c>
      <c r="N111" t="s">
        <v>861</v>
      </c>
      <c r="O111" t="s">
        <v>862</v>
      </c>
      <c r="P111" s="61">
        <v>1.8</v>
      </c>
      <c r="Q111" t="s">
        <v>862</v>
      </c>
      <c r="R111" s="61">
        <v>1.8</v>
      </c>
      <c r="S111" s="61">
        <v>0</v>
      </c>
    </row>
    <row r="112" spans="1:19" x14ac:dyDescent="0.2">
      <c r="A112" t="s">
        <v>610</v>
      </c>
      <c r="B112" t="s">
        <v>778</v>
      </c>
      <c r="C112" t="s">
        <v>852</v>
      </c>
      <c r="D112" t="s">
        <v>202</v>
      </c>
      <c r="E112" t="s">
        <v>857</v>
      </c>
      <c r="F112" t="s">
        <v>16</v>
      </c>
      <c r="G112" s="87">
        <v>44012</v>
      </c>
      <c r="H112" t="s">
        <v>858</v>
      </c>
      <c r="J112" t="s">
        <v>859</v>
      </c>
      <c r="K112">
        <v>498</v>
      </c>
      <c r="L112" t="s">
        <v>872</v>
      </c>
      <c r="M112" s="87">
        <v>43999</v>
      </c>
      <c r="N112" t="s">
        <v>861</v>
      </c>
      <c r="O112" t="s">
        <v>862</v>
      </c>
      <c r="P112" s="61">
        <v>267</v>
      </c>
      <c r="Q112" t="s">
        <v>862</v>
      </c>
      <c r="R112" s="61">
        <v>267</v>
      </c>
      <c r="S112" s="61">
        <v>0</v>
      </c>
    </row>
    <row r="113" spans="1:19" x14ac:dyDescent="0.2">
      <c r="A113" t="s">
        <v>610</v>
      </c>
      <c r="B113" t="s">
        <v>778</v>
      </c>
      <c r="C113" t="s">
        <v>852</v>
      </c>
      <c r="D113" t="s">
        <v>202</v>
      </c>
      <c r="E113" t="s">
        <v>857</v>
      </c>
      <c r="F113" t="s">
        <v>16</v>
      </c>
      <c r="G113" s="87">
        <v>44012</v>
      </c>
      <c r="H113" t="s">
        <v>858</v>
      </c>
      <c r="J113" t="s">
        <v>859</v>
      </c>
      <c r="K113">
        <v>498</v>
      </c>
      <c r="L113" t="s">
        <v>872</v>
      </c>
      <c r="M113" s="87">
        <v>43999</v>
      </c>
      <c r="N113" t="s">
        <v>861</v>
      </c>
      <c r="O113" t="s">
        <v>862</v>
      </c>
      <c r="P113" s="61">
        <v>41801.58</v>
      </c>
      <c r="Q113" t="s">
        <v>862</v>
      </c>
      <c r="R113" s="61">
        <v>41801.58</v>
      </c>
      <c r="S113" s="61">
        <v>0</v>
      </c>
    </row>
    <row r="114" spans="1:19" x14ac:dyDescent="0.2">
      <c r="A114" t="s">
        <v>610</v>
      </c>
      <c r="B114" t="s">
        <v>778</v>
      </c>
      <c r="C114" t="s">
        <v>852</v>
      </c>
      <c r="D114" t="s">
        <v>202</v>
      </c>
      <c r="E114" t="s">
        <v>857</v>
      </c>
      <c r="F114" t="s">
        <v>16</v>
      </c>
      <c r="G114" s="87">
        <v>44012</v>
      </c>
      <c r="H114" t="s">
        <v>858</v>
      </c>
      <c r="J114" t="s">
        <v>859</v>
      </c>
      <c r="K114">
        <v>498</v>
      </c>
      <c r="L114" t="s">
        <v>872</v>
      </c>
      <c r="M114" s="87">
        <v>43999</v>
      </c>
      <c r="N114" t="s">
        <v>861</v>
      </c>
      <c r="O114" t="s">
        <v>862</v>
      </c>
      <c r="P114" s="61">
        <v>884.66</v>
      </c>
      <c r="Q114" t="s">
        <v>862</v>
      </c>
      <c r="R114" s="61">
        <v>884.66</v>
      </c>
      <c r="S114" s="61">
        <v>0</v>
      </c>
    </row>
    <row r="115" spans="1:19" x14ac:dyDescent="0.2">
      <c r="A115" t="s">
        <v>610</v>
      </c>
      <c r="B115" t="s">
        <v>778</v>
      </c>
      <c r="C115" t="s">
        <v>852</v>
      </c>
      <c r="D115" t="s">
        <v>202</v>
      </c>
      <c r="E115" t="s">
        <v>857</v>
      </c>
      <c r="F115" t="s">
        <v>16</v>
      </c>
      <c r="G115" s="87">
        <v>44012</v>
      </c>
      <c r="H115" t="s">
        <v>858</v>
      </c>
      <c r="I115" t="s">
        <v>859</v>
      </c>
      <c r="J115" t="s">
        <v>859</v>
      </c>
      <c r="K115">
        <v>499</v>
      </c>
      <c r="L115" t="s">
        <v>892</v>
      </c>
      <c r="M115" s="87">
        <v>44013</v>
      </c>
      <c r="N115" t="s">
        <v>869</v>
      </c>
      <c r="O115" t="s">
        <v>862</v>
      </c>
      <c r="P115" s="61">
        <v>3743.42</v>
      </c>
      <c r="Q115" t="s">
        <v>862</v>
      </c>
      <c r="R115" s="61">
        <v>3743.42</v>
      </c>
      <c r="S115" s="61">
        <v>0</v>
      </c>
    </row>
    <row r="116" spans="1:19" x14ac:dyDescent="0.2">
      <c r="A116" t="s">
        <v>610</v>
      </c>
      <c r="B116" t="s">
        <v>778</v>
      </c>
      <c r="C116" t="s">
        <v>852</v>
      </c>
      <c r="D116" t="s">
        <v>202</v>
      </c>
      <c r="E116" t="s">
        <v>857</v>
      </c>
      <c r="F116" t="s">
        <v>16</v>
      </c>
      <c r="G116" s="87">
        <v>44012</v>
      </c>
      <c r="H116" t="s">
        <v>858</v>
      </c>
      <c r="I116" t="s">
        <v>859</v>
      </c>
      <c r="J116" t="s">
        <v>859</v>
      </c>
      <c r="K116">
        <v>499</v>
      </c>
      <c r="L116" t="s">
        <v>905</v>
      </c>
      <c r="M116" s="87">
        <v>44013</v>
      </c>
      <c r="N116" t="s">
        <v>869</v>
      </c>
      <c r="O116" t="s">
        <v>862</v>
      </c>
      <c r="P116" s="61">
        <v>78.989999999999995</v>
      </c>
      <c r="Q116" t="s">
        <v>862</v>
      </c>
      <c r="R116" s="61">
        <v>78.989999999999995</v>
      </c>
      <c r="S116" s="61">
        <v>0</v>
      </c>
    </row>
    <row r="117" spans="1:19" x14ac:dyDescent="0.2">
      <c r="A117" t="s">
        <v>610</v>
      </c>
      <c r="B117" t="s">
        <v>778</v>
      </c>
      <c r="C117" t="s">
        <v>852</v>
      </c>
      <c r="D117" t="s">
        <v>202</v>
      </c>
      <c r="E117" t="s">
        <v>857</v>
      </c>
      <c r="F117" t="s">
        <v>16</v>
      </c>
      <c r="G117" s="87">
        <v>44012</v>
      </c>
      <c r="H117" t="s">
        <v>858</v>
      </c>
      <c r="I117" t="s">
        <v>859</v>
      </c>
      <c r="J117" t="s">
        <v>859</v>
      </c>
      <c r="K117">
        <v>505</v>
      </c>
      <c r="L117" t="s">
        <v>860</v>
      </c>
      <c r="M117" s="87">
        <v>44071</v>
      </c>
      <c r="N117" t="s">
        <v>861</v>
      </c>
      <c r="O117" t="s">
        <v>862</v>
      </c>
      <c r="P117" s="61">
        <v>-219352.78</v>
      </c>
      <c r="Q117" t="s">
        <v>862</v>
      </c>
      <c r="R117" s="61">
        <v>0</v>
      </c>
      <c r="S117" s="61">
        <v>-219352.78</v>
      </c>
    </row>
    <row r="118" spans="1:19" x14ac:dyDescent="0.2">
      <c r="G118" s="87"/>
      <c r="M118" s="87"/>
    </row>
    <row r="119" spans="1:19" x14ac:dyDescent="0.2">
      <c r="G119" s="87"/>
      <c r="M119" s="87"/>
    </row>
    <row r="120" spans="1:19" x14ac:dyDescent="0.2">
      <c r="G120" s="87"/>
      <c r="M120" s="87"/>
    </row>
    <row r="121" spans="1:19" x14ac:dyDescent="0.2">
      <c r="G121" s="87"/>
      <c r="M121" s="87"/>
    </row>
    <row r="122" spans="1:19" x14ac:dyDescent="0.2">
      <c r="G122" s="87"/>
      <c r="M122" s="87"/>
    </row>
    <row r="123" spans="1:19" x14ac:dyDescent="0.2">
      <c r="G123" s="87"/>
      <c r="M123" s="87"/>
    </row>
    <row r="124" spans="1:19" x14ac:dyDescent="0.2">
      <c r="G124" s="87"/>
      <c r="M124" s="87"/>
    </row>
    <row r="125" spans="1:19" x14ac:dyDescent="0.2">
      <c r="G125" s="87"/>
      <c r="M125" s="87"/>
    </row>
    <row r="126" spans="1:19" x14ac:dyDescent="0.2">
      <c r="G126" s="87"/>
      <c r="M126" s="87"/>
    </row>
    <row r="127" spans="1:19" x14ac:dyDescent="0.2">
      <c r="G127" s="87"/>
      <c r="M127" s="87"/>
    </row>
    <row r="128" spans="1:19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781</v>
      </c>
    </row>
    <row r="4" spans="1:2" x14ac:dyDescent="0.2">
      <c r="A4" t="s">
        <v>117</v>
      </c>
      <c r="B4" t="s">
        <v>782</v>
      </c>
    </row>
    <row r="5" spans="1:2" x14ac:dyDescent="0.2">
      <c r="A5" t="s">
        <v>118</v>
      </c>
      <c r="B5" t="s">
        <v>783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784</v>
      </c>
    </row>
    <row r="8" spans="1:2" x14ac:dyDescent="0.2">
      <c r="A8" t="s">
        <v>121</v>
      </c>
      <c r="B8" t="s">
        <v>785</v>
      </c>
    </row>
    <row r="9" spans="1:2" x14ac:dyDescent="0.2">
      <c r="A9" t="s">
        <v>122</v>
      </c>
      <c r="B9" t="s">
        <v>474</v>
      </c>
    </row>
    <row r="10" spans="1:2" x14ac:dyDescent="0.2">
      <c r="A10" t="s">
        <v>123</v>
      </c>
      <c r="B10" t="s">
        <v>786</v>
      </c>
    </row>
    <row r="11" spans="1:2" x14ac:dyDescent="0.2">
      <c r="A11" t="s">
        <v>124</v>
      </c>
      <c r="B11" t="s">
        <v>475</v>
      </c>
    </row>
    <row r="12" spans="1:2" x14ac:dyDescent="0.2">
      <c r="A12" t="s">
        <v>125</v>
      </c>
      <c r="B12" t="s">
        <v>476</v>
      </c>
    </row>
    <row r="13" spans="1:2" x14ac:dyDescent="0.2">
      <c r="A13" t="s">
        <v>126</v>
      </c>
      <c r="B13" t="s">
        <v>477</v>
      </c>
    </row>
    <row r="14" spans="1:2" x14ac:dyDescent="0.2">
      <c r="A14" t="s">
        <v>14</v>
      </c>
      <c r="B14" t="s">
        <v>478</v>
      </c>
    </row>
    <row r="15" spans="1:2" x14ac:dyDescent="0.2">
      <c r="A15" t="s">
        <v>15</v>
      </c>
      <c r="B15" t="s">
        <v>787</v>
      </c>
    </row>
    <row r="16" spans="1:2" x14ac:dyDescent="0.2">
      <c r="A16" t="s">
        <v>16</v>
      </c>
      <c r="B16" t="s">
        <v>479</v>
      </c>
    </row>
    <row r="17" spans="1:2" x14ac:dyDescent="0.2">
      <c r="A17" t="s">
        <v>354</v>
      </c>
      <c r="B17" t="s">
        <v>788</v>
      </c>
    </row>
    <row r="18" spans="1:2" x14ac:dyDescent="0.2">
      <c r="A18" t="s">
        <v>278</v>
      </c>
      <c r="B18" t="s">
        <v>789</v>
      </c>
    </row>
    <row r="19" spans="1:2" x14ac:dyDescent="0.2">
      <c r="A19" t="s">
        <v>355</v>
      </c>
      <c r="B19" t="s">
        <v>496</v>
      </c>
    </row>
    <row r="20" spans="1:2" x14ac:dyDescent="0.2">
      <c r="A20" t="s">
        <v>356</v>
      </c>
      <c r="B20" t="s">
        <v>497</v>
      </c>
    </row>
    <row r="21" spans="1:2" x14ac:dyDescent="0.2">
      <c r="A21" t="s">
        <v>357</v>
      </c>
      <c r="B21" t="s">
        <v>790</v>
      </c>
    </row>
    <row r="22" spans="1:2" x14ac:dyDescent="0.2">
      <c r="A22" t="s">
        <v>358</v>
      </c>
      <c r="B22" t="s">
        <v>553</v>
      </c>
    </row>
    <row r="23" spans="1:2" x14ac:dyDescent="0.2">
      <c r="A23" t="s">
        <v>359</v>
      </c>
      <c r="B23" t="s">
        <v>554</v>
      </c>
    </row>
    <row r="24" spans="1:2" x14ac:dyDescent="0.2">
      <c r="A24" t="s">
        <v>360</v>
      </c>
      <c r="B24" t="s">
        <v>555</v>
      </c>
    </row>
    <row r="25" spans="1:2" x14ac:dyDescent="0.2">
      <c r="A25" t="s">
        <v>361</v>
      </c>
      <c r="B25" t="s">
        <v>556</v>
      </c>
    </row>
    <row r="26" spans="1:2" x14ac:dyDescent="0.2">
      <c r="A26" t="s">
        <v>362</v>
      </c>
      <c r="B26" t="s">
        <v>554</v>
      </c>
    </row>
    <row r="27" spans="1:2" x14ac:dyDescent="0.2">
      <c r="A27" t="s">
        <v>363</v>
      </c>
      <c r="B27" t="s">
        <v>557</v>
      </c>
    </row>
    <row r="28" spans="1:2" x14ac:dyDescent="0.2">
      <c r="A28" t="s">
        <v>364</v>
      </c>
      <c r="B28" t="s">
        <v>558</v>
      </c>
    </row>
    <row r="29" spans="1:2" x14ac:dyDescent="0.2">
      <c r="A29" t="s">
        <v>365</v>
      </c>
      <c r="B29" t="s">
        <v>554</v>
      </c>
    </row>
    <row r="30" spans="1:2" x14ac:dyDescent="0.2">
      <c r="A30" t="s">
        <v>366</v>
      </c>
      <c r="B30" t="s">
        <v>557</v>
      </c>
    </row>
    <row r="31" spans="1:2" x14ac:dyDescent="0.2">
      <c r="A31" t="s">
        <v>367</v>
      </c>
      <c r="B31" t="s">
        <v>556</v>
      </c>
    </row>
    <row r="32" spans="1:2" x14ac:dyDescent="0.2">
      <c r="A32" t="s">
        <v>368</v>
      </c>
      <c r="B32" t="s">
        <v>554</v>
      </c>
    </row>
    <row r="33" spans="1:2" x14ac:dyDescent="0.2">
      <c r="A33" t="s">
        <v>369</v>
      </c>
      <c r="B33" t="s">
        <v>791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5"/>
      <c r="B1" s="306"/>
      <c r="C1" s="305"/>
      <c r="D1" s="306"/>
      <c r="E1" s="306"/>
      <c r="F1" s="306"/>
      <c r="G1" s="306"/>
      <c r="H1" s="307"/>
    </row>
    <row r="2" spans="1:8" x14ac:dyDescent="0.2">
      <c r="A2" s="308" t="s">
        <v>240</v>
      </c>
      <c r="B2" s="308" t="s">
        <v>241</v>
      </c>
      <c r="C2" s="309"/>
      <c r="D2" s="88"/>
      <c r="E2" s="88"/>
      <c r="F2" s="88"/>
      <c r="G2" s="88"/>
      <c r="H2" s="310"/>
    </row>
    <row r="3" spans="1:8" x14ac:dyDescent="0.2">
      <c r="A3" s="305" t="s">
        <v>115</v>
      </c>
      <c r="B3" s="305" t="s">
        <v>230</v>
      </c>
      <c r="C3" s="305"/>
      <c r="D3" s="306"/>
      <c r="E3" s="306"/>
      <c r="F3" s="306"/>
      <c r="G3" s="306"/>
      <c r="H3" s="307"/>
    </row>
    <row r="4" spans="1:8" x14ac:dyDescent="0.2">
      <c r="A4" s="305" t="s">
        <v>116</v>
      </c>
      <c r="B4" s="305" t="s">
        <v>781</v>
      </c>
      <c r="C4" s="309"/>
      <c r="D4" s="88"/>
      <c r="E4" s="88"/>
      <c r="F4" s="88"/>
      <c r="G4" s="88"/>
      <c r="H4" s="310"/>
    </row>
    <row r="5" spans="1:8" x14ac:dyDescent="0.2">
      <c r="A5" s="305" t="s">
        <v>117</v>
      </c>
      <c r="B5" s="305" t="s">
        <v>782</v>
      </c>
      <c r="C5" s="309"/>
      <c r="D5" s="88"/>
      <c r="E5" s="88"/>
      <c r="F5" s="88"/>
      <c r="G5" s="88"/>
      <c r="H5" s="310"/>
    </row>
    <row r="6" spans="1:8" x14ac:dyDescent="0.2">
      <c r="A6" s="305" t="s">
        <v>118</v>
      </c>
      <c r="B6" s="305" t="s">
        <v>783</v>
      </c>
      <c r="C6" s="309"/>
      <c r="D6" s="88"/>
      <c r="E6" s="88"/>
      <c r="F6" s="88"/>
      <c r="G6" s="88"/>
      <c r="H6" s="310"/>
    </row>
    <row r="7" spans="1:8" x14ac:dyDescent="0.2">
      <c r="A7" s="305" t="s">
        <v>119</v>
      </c>
      <c r="B7" s="305" t="s">
        <v>268</v>
      </c>
      <c r="C7" s="309"/>
      <c r="D7" s="88"/>
      <c r="E7" s="88"/>
      <c r="F7" s="88"/>
      <c r="G7" s="88"/>
      <c r="H7" s="310"/>
    </row>
    <row r="8" spans="1:8" x14ac:dyDescent="0.2">
      <c r="A8" s="305" t="s">
        <v>120</v>
      </c>
      <c r="B8" s="305" t="s">
        <v>784</v>
      </c>
      <c r="C8" s="309"/>
      <c r="D8" s="88"/>
      <c r="E8" s="88"/>
      <c r="F8" s="88"/>
      <c r="G8" s="88"/>
      <c r="H8" s="310"/>
    </row>
    <row r="9" spans="1:8" x14ac:dyDescent="0.2">
      <c r="A9" s="305" t="s">
        <v>121</v>
      </c>
      <c r="B9" s="305" t="s">
        <v>785</v>
      </c>
      <c r="C9" s="309"/>
      <c r="D9" s="88"/>
      <c r="E9" s="88"/>
      <c r="F9" s="88"/>
      <c r="G9" s="88"/>
      <c r="H9" s="310"/>
    </row>
    <row r="10" spans="1:8" x14ac:dyDescent="0.2">
      <c r="A10" s="305" t="s">
        <v>122</v>
      </c>
      <c r="B10" s="305" t="s">
        <v>474</v>
      </c>
      <c r="C10" s="309"/>
      <c r="D10" s="88"/>
      <c r="E10" s="88"/>
      <c r="F10" s="88"/>
      <c r="G10" s="88"/>
      <c r="H10" s="310"/>
    </row>
    <row r="11" spans="1:8" x14ac:dyDescent="0.2">
      <c r="A11" s="305" t="s">
        <v>123</v>
      </c>
      <c r="B11" s="305" t="s">
        <v>786</v>
      </c>
      <c r="C11" s="309"/>
      <c r="D11" s="88"/>
      <c r="E11" s="88"/>
      <c r="F11" s="88"/>
      <c r="G11" s="88"/>
      <c r="H11" s="310"/>
    </row>
    <row r="12" spans="1:8" x14ac:dyDescent="0.2">
      <c r="A12" s="305" t="s">
        <v>124</v>
      </c>
      <c r="B12" s="305" t="s">
        <v>475</v>
      </c>
      <c r="C12" s="309"/>
      <c r="D12" s="88"/>
      <c r="E12" s="88"/>
      <c r="F12" s="88"/>
      <c r="G12" s="88"/>
      <c r="H12" s="310"/>
    </row>
    <row r="13" spans="1:8" x14ac:dyDescent="0.2">
      <c r="A13" s="305" t="s">
        <v>125</v>
      </c>
      <c r="B13" s="305" t="s">
        <v>476</v>
      </c>
      <c r="C13" s="309"/>
      <c r="D13" s="88"/>
      <c r="E13" s="88"/>
      <c r="F13" s="88"/>
      <c r="G13" s="88"/>
      <c r="H13" s="310"/>
    </row>
    <row r="14" spans="1:8" x14ac:dyDescent="0.2">
      <c r="A14" s="305" t="s">
        <v>126</v>
      </c>
      <c r="B14" s="305" t="s">
        <v>477</v>
      </c>
      <c r="C14" s="309"/>
      <c r="D14" s="88"/>
      <c r="E14" s="88"/>
      <c r="F14" s="88"/>
      <c r="G14" s="88"/>
      <c r="H14" s="310"/>
    </row>
    <row r="15" spans="1:8" x14ac:dyDescent="0.2">
      <c r="A15" s="305" t="s">
        <v>14</v>
      </c>
      <c r="B15" s="305" t="s">
        <v>478</v>
      </c>
      <c r="C15" s="309"/>
      <c r="D15" s="88"/>
      <c r="E15" s="88"/>
      <c r="F15" s="88"/>
      <c r="G15" s="88"/>
      <c r="H15" s="310"/>
    </row>
    <row r="16" spans="1:8" x14ac:dyDescent="0.2">
      <c r="A16" s="305" t="s">
        <v>15</v>
      </c>
      <c r="B16" s="305" t="s">
        <v>787</v>
      </c>
      <c r="C16" s="309"/>
      <c r="D16" s="88"/>
      <c r="E16" s="88"/>
      <c r="F16" s="88"/>
      <c r="G16" s="88"/>
      <c r="H16" s="310"/>
    </row>
    <row r="17" spans="1:8" x14ac:dyDescent="0.2">
      <c r="A17" s="305" t="s">
        <v>16</v>
      </c>
      <c r="B17" s="305" t="s">
        <v>479</v>
      </c>
      <c r="C17" s="309"/>
      <c r="D17" s="88"/>
      <c r="E17" s="88"/>
      <c r="F17" s="88"/>
      <c r="G17" s="88"/>
      <c r="H17" s="310"/>
    </row>
    <row r="18" spans="1:8" x14ac:dyDescent="0.2">
      <c r="A18" s="305" t="s">
        <v>354</v>
      </c>
      <c r="B18" s="305" t="s">
        <v>788</v>
      </c>
      <c r="C18" s="309"/>
      <c r="D18" s="88"/>
      <c r="E18" s="88"/>
      <c r="F18" s="88"/>
      <c r="G18" s="88"/>
      <c r="H18" s="310"/>
    </row>
    <row r="19" spans="1:8" x14ac:dyDescent="0.2">
      <c r="A19" s="305" t="s">
        <v>278</v>
      </c>
      <c r="B19" s="305" t="s">
        <v>789</v>
      </c>
      <c r="C19" s="309"/>
      <c r="D19" s="88"/>
      <c r="E19" s="88"/>
      <c r="F19" s="88"/>
      <c r="G19" s="88"/>
      <c r="H19" s="310"/>
    </row>
    <row r="20" spans="1:8" x14ac:dyDescent="0.2">
      <c r="A20" s="305" t="s">
        <v>355</v>
      </c>
      <c r="B20" s="305" t="s">
        <v>496</v>
      </c>
      <c r="C20" s="309"/>
      <c r="D20" s="88"/>
      <c r="E20" s="88"/>
      <c r="F20" s="88"/>
      <c r="G20" s="88"/>
      <c r="H20" s="310"/>
    </row>
    <row r="21" spans="1:8" x14ac:dyDescent="0.2">
      <c r="A21" s="305" t="s">
        <v>356</v>
      </c>
      <c r="B21" s="305" t="s">
        <v>497</v>
      </c>
      <c r="C21" s="309"/>
      <c r="D21" s="88"/>
      <c r="E21" s="88"/>
      <c r="F21" s="88"/>
      <c r="G21" s="88"/>
      <c r="H21" s="310"/>
    </row>
    <row r="22" spans="1:8" x14ac:dyDescent="0.2">
      <c r="A22" s="305" t="s">
        <v>357</v>
      </c>
      <c r="B22" s="305" t="s">
        <v>790</v>
      </c>
      <c r="C22" s="309"/>
      <c r="D22" s="88"/>
      <c r="E22" s="88"/>
      <c r="F22" s="88"/>
      <c r="G22" s="88"/>
      <c r="H22" s="310"/>
    </row>
    <row r="23" spans="1:8" x14ac:dyDescent="0.2">
      <c r="A23" s="305" t="s">
        <v>358</v>
      </c>
      <c r="B23" s="305" t="s">
        <v>553</v>
      </c>
      <c r="C23" s="309"/>
      <c r="D23" s="88"/>
      <c r="E23" s="88"/>
      <c r="F23" s="88"/>
      <c r="G23" s="88"/>
      <c r="H23" s="310"/>
    </row>
    <row r="24" spans="1:8" x14ac:dyDescent="0.2">
      <c r="A24" s="305" t="s">
        <v>359</v>
      </c>
      <c r="B24" s="305" t="s">
        <v>554</v>
      </c>
      <c r="C24" s="309"/>
      <c r="D24" s="88"/>
      <c r="E24" s="88"/>
      <c r="F24" s="88"/>
      <c r="G24" s="88"/>
      <c r="H24" s="310"/>
    </row>
    <row r="25" spans="1:8" x14ac:dyDescent="0.2">
      <c r="A25" s="305" t="s">
        <v>360</v>
      </c>
      <c r="B25" s="305" t="s">
        <v>555</v>
      </c>
      <c r="C25" s="309"/>
      <c r="D25" s="88"/>
      <c r="E25" s="88"/>
      <c r="F25" s="88"/>
      <c r="G25" s="88"/>
      <c r="H25" s="310"/>
    </row>
    <row r="26" spans="1:8" x14ac:dyDescent="0.2">
      <c r="A26" s="305" t="s">
        <v>361</v>
      </c>
      <c r="B26" s="305" t="s">
        <v>556</v>
      </c>
      <c r="C26" s="309"/>
      <c r="D26" s="88"/>
      <c r="E26" s="88"/>
      <c r="F26" s="88"/>
      <c r="G26" s="88"/>
      <c r="H26" s="310"/>
    </row>
    <row r="27" spans="1:8" x14ac:dyDescent="0.2">
      <c r="A27" s="305" t="s">
        <v>362</v>
      </c>
      <c r="B27" s="305" t="s">
        <v>554</v>
      </c>
      <c r="C27" s="309"/>
      <c r="D27" s="88"/>
      <c r="E27" s="88"/>
      <c r="F27" s="88"/>
      <c r="G27" s="88"/>
      <c r="H27" s="310"/>
    </row>
    <row r="28" spans="1:8" x14ac:dyDescent="0.2">
      <c r="A28" s="305" t="s">
        <v>363</v>
      </c>
      <c r="B28" s="305" t="s">
        <v>557</v>
      </c>
      <c r="C28" s="309"/>
      <c r="D28" s="88"/>
      <c r="E28" s="88"/>
      <c r="F28" s="88"/>
      <c r="G28" s="88"/>
      <c r="H28" s="310"/>
    </row>
    <row r="29" spans="1:8" x14ac:dyDescent="0.2">
      <c r="A29" s="305" t="s">
        <v>364</v>
      </c>
      <c r="B29" s="305" t="s">
        <v>558</v>
      </c>
      <c r="C29" s="309"/>
      <c r="D29" s="88"/>
      <c r="E29" s="88"/>
      <c r="F29" s="88"/>
      <c r="G29" s="88"/>
      <c r="H29" s="310"/>
    </row>
    <row r="30" spans="1:8" x14ac:dyDescent="0.2">
      <c r="A30" s="305" t="s">
        <v>365</v>
      </c>
      <c r="B30" s="305" t="s">
        <v>554</v>
      </c>
      <c r="C30" s="309"/>
      <c r="D30" s="88"/>
      <c r="E30" s="88"/>
      <c r="F30" s="88"/>
      <c r="G30" s="88"/>
      <c r="H30" s="310"/>
    </row>
    <row r="31" spans="1:8" x14ac:dyDescent="0.2">
      <c r="A31" s="305" t="s">
        <v>366</v>
      </c>
      <c r="B31" s="305" t="s">
        <v>557</v>
      </c>
      <c r="C31" s="309"/>
      <c r="D31" s="88"/>
      <c r="E31" s="88"/>
      <c r="F31" s="88"/>
      <c r="G31" s="88"/>
      <c r="H31" s="310"/>
    </row>
    <row r="32" spans="1:8" x14ac:dyDescent="0.2">
      <c r="A32" s="305" t="s">
        <v>367</v>
      </c>
      <c r="B32" s="305" t="s">
        <v>556</v>
      </c>
      <c r="C32" s="309"/>
      <c r="D32" s="88"/>
      <c r="E32" s="88"/>
      <c r="F32" s="88"/>
      <c r="G32" s="88"/>
      <c r="H32" s="310"/>
    </row>
    <row r="33" spans="1:8" x14ac:dyDescent="0.2">
      <c r="A33" s="305" t="s">
        <v>368</v>
      </c>
      <c r="B33" s="305" t="s">
        <v>554</v>
      </c>
      <c r="C33" s="309"/>
      <c r="D33" s="88"/>
      <c r="E33" s="88"/>
      <c r="F33" s="88"/>
      <c r="G33" s="88"/>
      <c r="H33" s="310"/>
    </row>
    <row r="34" spans="1:8" x14ac:dyDescent="0.2">
      <c r="A34" s="311" t="s">
        <v>369</v>
      </c>
      <c r="B34" s="311" t="s">
        <v>791</v>
      </c>
      <c r="C34" s="312"/>
      <c r="D34" s="313"/>
      <c r="E34" s="313"/>
      <c r="F34" s="313"/>
      <c r="G34" s="313"/>
      <c r="H34" s="314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5" t="s">
        <v>234</v>
      </c>
      <c r="B1" s="275"/>
      <c r="C1" s="276"/>
      <c r="D1" s="143"/>
      <c r="E1" s="279" t="s">
        <v>270</v>
      </c>
      <c r="F1" s="280"/>
      <c r="I1" s="281" t="s">
        <v>269</v>
      </c>
      <c r="J1" s="282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7"/>
      <c r="J2" s="278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83" t="s">
        <v>222</v>
      </c>
      <c r="M5" s="284"/>
      <c r="N5" s="285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6"/>
      <c r="M6" s="287"/>
      <c r="N6" s="288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72" t="s">
        <v>271</v>
      </c>
      <c r="M8" s="273"/>
      <c r="N8" s="274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72"/>
      <c r="M9" s="273"/>
      <c r="N9" s="274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72"/>
      <c r="M10" s="273"/>
      <c r="N10" s="274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72"/>
      <c r="M11" s="273"/>
      <c r="N11" s="274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72"/>
      <c r="M12" s="273"/>
      <c r="N12" s="274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72"/>
      <c r="M13" s="273"/>
      <c r="N13" s="274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72"/>
      <c r="M14" s="273"/>
      <c r="N14" s="274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72"/>
      <c r="M15" s="273"/>
      <c r="N15" s="274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6" t="s">
        <v>272</v>
      </c>
      <c r="M18" s="267"/>
      <c r="N18" s="268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6"/>
      <c r="M19" s="267"/>
      <c r="N19" s="268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6"/>
      <c r="M20" s="267"/>
      <c r="N20" s="268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6"/>
      <c r="M21" s="267"/>
      <c r="N21" s="268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9"/>
      <c r="M22" s="270"/>
      <c r="N22" s="271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39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13.42578125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1050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4" t="s">
        <v>586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-3949.83</v>
      </c>
      <c r="V7" s="33">
        <f t="shared" si="2"/>
        <v>-3737.3399999999997</v>
      </c>
      <c r="W7" s="33">
        <f t="shared" si="2"/>
        <v>-3650.37</v>
      </c>
      <c r="X7" s="33">
        <f t="shared" si="2"/>
        <v>-3694.99</v>
      </c>
      <c r="Y7" s="33">
        <f t="shared" si="2"/>
        <v>-3496.22</v>
      </c>
      <c r="Z7" s="33">
        <f t="shared" si="2"/>
        <v>-3297.7</v>
      </c>
      <c r="AA7" s="33">
        <f t="shared" si="2"/>
        <v>-3949.83</v>
      </c>
      <c r="AB7" s="33">
        <f t="shared" si="2"/>
        <v>-3737.3399999999997</v>
      </c>
      <c r="AC7" s="33">
        <f t="shared" si="2"/>
        <v>-3650.37</v>
      </c>
      <c r="AD7" s="33">
        <f t="shared" si="2"/>
        <v>-3822.41</v>
      </c>
      <c r="AE7" s="33">
        <f t="shared" si="2"/>
        <v>-3616.79</v>
      </c>
      <c r="AF7" s="33">
        <f t="shared" si="2"/>
        <v>-3532.62</v>
      </c>
      <c r="AG7" s="33">
        <f t="shared" si="2"/>
        <v>-3949.83</v>
      </c>
      <c r="AH7" s="33">
        <f t="shared" si="2"/>
        <v>-3737.3399999999997</v>
      </c>
      <c r="AI7" s="33">
        <f t="shared" si="2"/>
        <v>-3650.97</v>
      </c>
      <c r="AJ7" s="33">
        <f t="shared" si="2"/>
        <v>215530.37</v>
      </c>
      <c r="AK7" s="33">
        <f t="shared" si="2"/>
        <v>-3616.79</v>
      </c>
      <c r="AL7" s="33">
        <f t="shared" si="2"/>
        <v>205544</v>
      </c>
      <c r="AM7" s="33">
        <f t="shared" si="2"/>
        <v>-4416.84</v>
      </c>
      <c r="AN7" s="33">
        <f t="shared" si="2"/>
        <v>-4416.41</v>
      </c>
      <c r="AO7" s="33">
        <f t="shared" si="2"/>
        <v>-4004.3399999999997</v>
      </c>
      <c r="AP7" s="33">
        <f t="shared" si="2"/>
        <v>-4143.24</v>
      </c>
      <c r="AQ7" s="33">
        <f t="shared" si="2"/>
        <v>-4143.41</v>
      </c>
      <c r="AR7" s="33">
        <f t="shared" si="2"/>
        <v>-3738.5399999999995</v>
      </c>
      <c r="AS7" s="33">
        <f t="shared" si="2"/>
        <v>-4143.05</v>
      </c>
      <c r="AT7" s="33">
        <f t="shared" si="2"/>
        <v>-4009.7599999999998</v>
      </c>
      <c r="AU7" s="33">
        <f t="shared" si="2"/>
        <v>-3616.79</v>
      </c>
      <c r="AV7" s="33">
        <f t="shared" si="2"/>
        <v>-4143.24</v>
      </c>
      <c r="AW7" s="33">
        <f t="shared" si="2"/>
        <v>-4143.41</v>
      </c>
      <c r="AX7" s="33">
        <f t="shared" si="2"/>
        <v>-4455.6400000000003</v>
      </c>
      <c r="AY7" s="33">
        <f t="shared" si="2"/>
        <v>-4140.6099999999997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-4009.7599999999998</v>
      </c>
      <c r="BA7" s="33">
        <f t="shared" si="3"/>
        <v>-3823.0099999999998</v>
      </c>
      <c r="BB7" s="33">
        <f t="shared" si="3"/>
        <v>-4143.24</v>
      </c>
      <c r="BC7" s="33">
        <f t="shared" si="3"/>
        <v>-4143.41</v>
      </c>
      <c r="BD7" s="33">
        <f t="shared" si="3"/>
        <v>-3949.83</v>
      </c>
      <c r="BE7" s="33">
        <f t="shared" si="3"/>
        <v>-4143.24</v>
      </c>
      <c r="BF7" s="33">
        <f t="shared" si="3"/>
        <v>-4143.41</v>
      </c>
      <c r="BG7" s="180">
        <f t="shared" si="3"/>
        <v>-3949.83</v>
      </c>
      <c r="BH7" s="33">
        <f t="shared" si="3"/>
        <v>171033.25999999998</v>
      </c>
      <c r="BI7" s="33">
        <f t="shared" si="3"/>
        <v>-46807.98</v>
      </c>
      <c r="BJ7" s="33">
        <f t="shared" si="3"/>
        <v>164173.82</v>
      </c>
      <c r="BK7" s="33">
        <f t="shared" si="3"/>
        <v>-2774.4850000000001</v>
      </c>
      <c r="BL7" s="33">
        <f t="shared" si="3"/>
        <v>10371.561250000001</v>
      </c>
      <c r="BM7" s="33">
        <f t="shared" si="3"/>
        <v>10638.620625</v>
      </c>
      <c r="BN7" s="33">
        <f t="shared" si="3"/>
        <v>10469.576874999999</v>
      </c>
      <c r="BO7" s="33">
        <f t="shared" si="3"/>
        <v>10297.362500000001</v>
      </c>
      <c r="BP7" s="33">
        <f t="shared" si="3"/>
        <v>-21816.99</v>
      </c>
      <c r="BQ7" s="33">
        <f t="shared" si="3"/>
        <v>-11594.650000000001</v>
      </c>
      <c r="BR7" s="33">
        <f>SUMIF($O:$O,"=8",BR:BR)-SUMIF($O:$O,"=9",BR:BR)-SUMIF($O:$O,"=10",BR:BR)-SUMIF($O:$O,"=13",BR:BR)+SUMIF($O:$O,"=12",BR:BR)-SUMIF($O:$O,"=14",BR:BR)-SUMIF($O:$O,"=15",BR:BR)-SUMIF($O:$O,"=16",BR:BR)+BQ7</f>
        <v>196163.48</v>
      </c>
      <c r="BS7" s="33">
        <f>SUMIF($O:$O,"=8",BS:BS)-SUMIF($O:$O,"=9",BS:BS)-SUMIF($O:$O,"=10",BS:BS)-SUMIF($O:$O,"=13",BS:BS)+SUMIF($O:$O,"=12",BS:BS)-SUMIF($O:$O,"=14",BS:BS)-SUMIF($O:$O,"=15",BS:BS)-SUMIF($O:$O,"=16",BS:BS)+BR7</f>
        <v>183460.35</v>
      </c>
      <c r="BT7" s="33">
        <f>SUMIF($O:$O,"=8",BT:BT)-SUMIF($O:$O,"=9",BT:BT)-SUMIF($O:$O,"=10",BT:BT)-SUMIF($O:$O,"=13",BT:BT)+SUMIF($O:$O,"=12",BT:BT)-SUMIF($O:$O,"=14",BT:BT)-SUMIF($O:$O,"=15",BT:BT)-SUMIF($O:$O,"=16",BT:BT)+BS7</f>
        <v>158330.13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11" t="s">
        <v>462</v>
      </c>
      <c r="B9" s="3">
        <f>MATCH($A9,Sheet1!ACCOUNTNO,0)</f>
        <v>2</v>
      </c>
      <c r="C9" s="3">
        <f t="shared" ref="C9" si="4">IF(ISNA($B9),65000,$B9)</f>
        <v>2</v>
      </c>
      <c r="D9" s="3" t="str">
        <f>IF(D$3=0,0,INDEX(Sheet1!RawDataCols,$C9,D$5))</f>
        <v>10100A08</v>
      </c>
      <c r="E9" s="3" t="str">
        <f>IF(E$3=0,0,INDEX(Sheet1!RawDataCols,$C9,E$5))</f>
        <v xml:space="preserve">10100          </v>
      </c>
      <c r="F9" s="3" t="str">
        <f>IF(F$3=0,0,INDEX(Sheet1!RawDataCols,$C9,F$5))</f>
        <v xml:space="preserve">A08            </v>
      </c>
      <c r="G9" s="3" t="str">
        <f>IF(G$3=0,0,INDEX(Sheet1!RawDataCols,$C9,G$5))</f>
        <v xml:space="preserve">               </v>
      </c>
      <c r="H9" s="3" t="str">
        <f>IF(H$3=0,0,INDEX(Sheet1!RawDataCols,$C9,H$5))</f>
        <v xml:space="preserve">               </v>
      </c>
      <c r="I9" s="3" t="str">
        <f>IF(I$3=0,0,INDEX(Sheet1!RawDataCols,$C9,I$5))</f>
        <v xml:space="preserve">               </v>
      </c>
      <c r="J9" s="3" t="str">
        <f>IF(J$3=0,0,INDEX(Sheet1!RawDataCols,$C9,J$5))</f>
        <v xml:space="preserve">               </v>
      </c>
      <c r="K9" s="3" t="str">
        <f>IF(K$3=0,0,INDEX(Sheet1!RawDataCols,$C9,K$5))</f>
        <v xml:space="preserve">               </v>
      </c>
      <c r="L9" s="3" t="str">
        <f>IF(L$3=0,0,INDEX(Sheet1!RawDataCols,$C9,L$5))</f>
        <v xml:space="preserve">               </v>
      </c>
      <c r="M9" s="3" t="str">
        <f>IF(M$3=0,0,INDEX(Sheet1!RawDataCols,$C9,M$5))</f>
        <v xml:space="preserve">F001  </v>
      </c>
      <c r="N9" s="3" t="str">
        <f>IF(N$3=0,0,INDEX(Sheet1!RawDataCols,$C9,N$5))</f>
        <v>Rental Income-23 Frankin St</v>
      </c>
      <c r="O9" s="3">
        <f>INDEX(Sheet1!RawDataCols,$C9,O$5)</f>
        <v>8</v>
      </c>
      <c r="P9" s="3" t="str">
        <f>INDEX(Sheet1!RawDataCols,$C9,P$5)</f>
        <v>Revenue</v>
      </c>
      <c r="Q9" s="3" t="str">
        <f>IF(Q$3=0,0,INDEX(Sheet1!RawDataCols,$C9,Q$5))</f>
        <v>I</v>
      </c>
      <c r="R9" s="3">
        <f t="shared" ref="R9" si="5">IF(OR(GL_Cat_Code=8,GL_Cat_Code=12,GL_Cat_Code=28,GL_Cat_Code=32,GL_Cat_Code=36,GL_Cat_Code=40),-1,1)</f>
        <v>-1</v>
      </c>
      <c r="S9" s="3">
        <f t="shared" ref="S9" si="6">IF(OR(GL_Cat_Code=8,GL_Cat_Code=12,GL_Cat_Code=28,GL_Cat_Code=32,GL_Cat_Code=36,GL_Cat_Code=40),1,-1)</f>
        <v>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219352.78</v>
      </c>
      <c r="AK9" s="3">
        <f>IF(AK$3=0,0,INDEX(Sheet1!RawDataCols,$C9,AK$5)*$R9)</f>
        <v>0</v>
      </c>
      <c r="AL9" s="3">
        <f>IF(AL$3=0,0,INDEX(Sheet1!RawDataCols,$C9,AL$5)*$R9)</f>
        <v>209076.6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219352.78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209076.6</v>
      </c>
      <c r="BK9" s="3">
        <f>IF(BK$3=0,0,INDEX(Sheet1!RawDataCols,$C9,BK$5)*$R9)</f>
        <v>0</v>
      </c>
      <c r="BL9" s="3">
        <f>IF(BL$3=0,0,INDEX(Sheet1!RawDataCols,$C9,BL$5)*$R9)</f>
        <v>13067.2875</v>
      </c>
      <c r="BM9" s="3">
        <f>IF(BM$3=0,0,INDEX(Sheet1!RawDataCols,$C9,BM$5)*$R9)</f>
        <v>13121.81</v>
      </c>
      <c r="BN9" s="3">
        <f>IF(BN$3=0,0,INDEX(Sheet1!RawDataCols,$C9,BN$5)*$R9)</f>
        <v>12694.530624999999</v>
      </c>
      <c r="BO9" s="3">
        <f>IF(BO$3=0,0,INDEX(Sheet1!RawDataCols,$C9,BO$5)*$R9)</f>
        <v>12378.951875000001</v>
      </c>
      <c r="BP9" s="3">
        <f>IF(BP$3=0,0,INDEX(Sheet1!RawDataCols,$C9,BP$5)*$R9)</f>
        <v>0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219352.78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str">
        <f>INDEX(Sheet1!$BS$2:$BS$1000,MATCH($A9,Sheet1!$A$2:$A$1000,0))</f>
        <v>01</v>
      </c>
      <c r="BV9" s="3">
        <f>INDEX(Sheet1!$BT$2:$BT$1000,MATCH($A9,Sheet1!$A$2:$A$1000,0))</f>
        <v>0</v>
      </c>
    </row>
    <row r="10" spans="1:74" x14ac:dyDescent="0.2">
      <c r="A10" s="11" t="s">
        <v>464</v>
      </c>
      <c r="B10" s="3">
        <f>MATCH($A10,Sheet1!ACCOUNTNO,0)</f>
        <v>4</v>
      </c>
      <c r="C10" s="3">
        <f t="shared" ref="C10:C11" si="14">IF(ISNA($B10),65000,$B10)</f>
        <v>4</v>
      </c>
      <c r="D10" s="3" t="str">
        <f>IF(D$3=0,0,INDEX(Sheet1!RawDataCols,$C10,D$5))</f>
        <v>22180A08</v>
      </c>
      <c r="E10" s="3" t="str">
        <f>IF(E$3=0,0,INDEX(Sheet1!RawDataCols,$C10,E$5))</f>
        <v xml:space="preserve">22180          </v>
      </c>
      <c r="F10" s="3" t="str">
        <f>IF(F$3=0,0,INDEX(Sheet1!RawDataCols,$C10,F$5))</f>
        <v xml:space="preserve">A08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F001  </v>
      </c>
      <c r="N10" s="3" t="str">
        <f>IF(N$3=0,0,INDEX(Sheet1!RawDataCols,$C10,N$5))</f>
        <v>Bank Fees &amp; Charges-23 Frankin St</v>
      </c>
      <c r="O10" s="3">
        <f>INDEX(Sheet1!RawDataCols,$C10,O$5)</f>
        <v>13</v>
      </c>
      <c r="P10" s="3" t="str">
        <f>INDEX(Sheet1!RawDataCols,$C10,P$5)</f>
        <v>Cost and Expenses</v>
      </c>
      <c r="Q10" s="3" t="str">
        <f>IF(Q$3=0,0,INDEX(Sheet1!RawDataCols,$C10,Q$5))</f>
        <v>I</v>
      </c>
      <c r="R10" s="3">
        <f t="shared" ref="R10:R11" si="15">IF(OR(GL_Cat_Code=8,GL_Cat_Code=12,GL_Cat_Code=28,GL_Cat_Code=32,GL_Cat_Code=36,GL_Cat_Code=40),-1,1)</f>
        <v>1</v>
      </c>
      <c r="S10" s="3">
        <f t="shared" ref="S10:S11" si="16">IF(OR(GL_Cat_Code=8,GL_Cat_Code=12,GL_Cat_Code=28,GL_Cat_Code=32,GL_Cat_Code=36,GL_Cat_Code=40),1,-1)</f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0.6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0.6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0.6</v>
      </c>
      <c r="AN10" s="3">
        <f>IF(AN$3=0,0,INDEX(Sheet1!RawDataCols,$C10,AN$5)*$R10)</f>
        <v>0.17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0.17</v>
      </c>
      <c r="AR10" s="3">
        <f>IF(AR$3=0,0,INDEX(Sheet1!RawDataCols,$C10,AR$5)*$R10)</f>
        <v>1.2</v>
      </c>
      <c r="AS10" s="3">
        <f>IF(AS$3=0,0,INDEX(Sheet1!RawDataCols,$C10,AS$5)*$R10)</f>
        <v>0.6</v>
      </c>
      <c r="AT10" s="3">
        <f>IF(AT$3=0,0,INDEX(Sheet1!RawDataCols,$C10,AT$5)*$R10)</f>
        <v>0.17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0.17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0.17</v>
      </c>
      <c r="BA10" s="3">
        <f>IF(BA$3=0,0,INDEX(Sheet1!RawDataCols,$C10,BA$5)*$R10)</f>
        <v>0.6</v>
      </c>
      <c r="BB10" s="3">
        <f>IF(BB$3=0,0,INDEX(Sheet1!RawDataCols,$C10,BB$5)*$R10)</f>
        <v>0</v>
      </c>
      <c r="BC10" s="3">
        <f>IF(BC$3=0,0,INDEX(Sheet1!RawDataCols,$C10,BC$5)*$R10)</f>
        <v>0.17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0.17</v>
      </c>
      <c r="BG10" s="179">
        <f>IF(BG$3=0,0,INDEX(Sheet1!RawDataCols,$C10,BG$5)*$R10)</f>
        <v>0</v>
      </c>
      <c r="BH10" s="33">
        <f t="shared" ref="BH10:BH11" si="17">SUM(T10,U10,X10,AA10,AD10,AG10,AJ10,AM10,AP10,AS10,AV10,AY10,BB10)</f>
        <v>1.2</v>
      </c>
      <c r="BI10" s="33">
        <f t="shared" ref="BI10:BI11" si="18">SUM(V10,Y10,AB10,AE10,AH10,AK10,AN10,AQ10,AT10,AW10,AZ10,BC10)</f>
        <v>1.02</v>
      </c>
      <c r="BJ10" s="33">
        <f t="shared" ref="BJ10:BJ11" si="19">SUM(W10,Z10,AC10,AF10,AI10,AL10,AO10,AR10,AU10,AX10,BA10,BD10)+IF(Q10&lt;&gt;"I",BP10,0)</f>
        <v>3</v>
      </c>
      <c r="BK10" s="3">
        <f>IF(BK$3=0,0,INDEX(Sheet1!RawDataCols,$C10,BK$5)*$R10)</f>
        <v>0</v>
      </c>
      <c r="BL10" s="3">
        <f>IF(BL$3=0,0,INDEX(Sheet1!RawDataCols,$C10,BL$5)*$R10)</f>
        <v>0.22500000000000001</v>
      </c>
      <c r="BM10" s="3">
        <f>IF(BM$3=0,0,INDEX(Sheet1!RawDataCols,$C10,BM$5)*$R10)</f>
        <v>13.9</v>
      </c>
      <c r="BN10" s="3">
        <f>IF(BN$3=0,0,INDEX(Sheet1!RawDataCols,$C10,BN$5)*$R10)</f>
        <v>15.1875</v>
      </c>
      <c r="BO10" s="3">
        <f>IF(BO$3=0,0,INDEX(Sheet1!RawDataCols,$C10,BO$5)*$R10)</f>
        <v>15.1875</v>
      </c>
      <c r="BP10" s="3">
        <f>IF(BP$3=0,0,INDEX(Sheet1!RawDataCols,$C10,BP$5)*$R10)</f>
        <v>2.4</v>
      </c>
      <c r="BQ10" s="3">
        <f t="shared" ref="BQ10:BQ11" si="20">IF($Q10="I",SUM(U10,X10,AA10),SUM(T10,U10,X10,AA10))</f>
        <v>0</v>
      </c>
      <c r="BR10" s="3">
        <f t="shared" ref="BR10:BR11" si="21">IF($Q10="I",SUM(AD10,AG10,AJ10),SUM(AD10,AG10,AJ10,BQ10))</f>
        <v>0</v>
      </c>
      <c r="BS10" s="3">
        <f t="shared" ref="BS10:BS11" si="22">IF($Q10="I",SUM(AM10,AP10,AS10),SUM(AM10,AP10,AS10,BR10))</f>
        <v>1.2</v>
      </c>
      <c r="BT10" s="3">
        <f t="shared" ref="BT10:BT11" si="23">IF($I10="I",SUM(AV10,AY10,BB10),SUM(AV10,AY10,BB10,BS10))</f>
        <v>1.2</v>
      </c>
      <c r="BU10" s="3" t="str">
        <f>INDEX(Sheet1!$BS$2:$BS$1000,MATCH($A10,Sheet1!$A$2:$A$1000,0))</f>
        <v>09</v>
      </c>
      <c r="BV10" s="3">
        <f>INDEX(Sheet1!$BT$2:$BT$1000,MATCH($A10,Sheet1!$A$2:$A$1000,0))</f>
        <v>1.2</v>
      </c>
    </row>
    <row r="11" spans="1:74" x14ac:dyDescent="0.2">
      <c r="A11" s="11" t="s">
        <v>465</v>
      </c>
      <c r="B11" s="3">
        <f>MATCH($A11,Sheet1!ACCOUNTNO,0)</f>
        <v>5</v>
      </c>
      <c r="C11" s="3">
        <f t="shared" si="14"/>
        <v>5</v>
      </c>
      <c r="D11" s="3" t="str">
        <f>IF(D$3=0,0,INDEX(Sheet1!RawDataCols,$C11,D$5))</f>
        <v>22340A08</v>
      </c>
      <c r="E11" s="3" t="str">
        <f>IF(E$3=0,0,INDEX(Sheet1!RawDataCols,$C11,E$5))</f>
        <v xml:space="preserve">22340          </v>
      </c>
      <c r="F11" s="3" t="str">
        <f>IF(F$3=0,0,INDEX(Sheet1!RawDataCols,$C11,F$5))</f>
        <v xml:space="preserve">A08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F001  </v>
      </c>
      <c r="N11" s="3" t="str">
        <f>IF(N$3=0,0,INDEX(Sheet1!RawDataCols,$C11,N$5))</f>
        <v>Fees &amp; Charges-23 Frankin St</v>
      </c>
      <c r="O11" s="3">
        <f>INDEX(Sheet1!RawDataCols,$C11,O$5)</f>
        <v>13</v>
      </c>
      <c r="P11" s="3" t="str">
        <f>INDEX(Sheet1!RawDataCols,$C11,P$5)</f>
        <v>Cost and Expenses</v>
      </c>
      <c r="Q11" s="3" t="str">
        <f>IF(Q$3=0,0,INDEX(Sheet1!RawDataCols,$C11,Q$5))</f>
        <v>I</v>
      </c>
      <c r="R11" s="3">
        <f t="shared" si="15"/>
        <v>1</v>
      </c>
      <c r="S11" s="3">
        <f t="shared" si="16"/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273</v>
      </c>
      <c r="AN11" s="3">
        <f>IF(AN$3=0,0,INDEX(Sheet1!RawDataCols,$C11,AN$5)*$R11)</f>
        <v>273</v>
      </c>
      <c r="AO11" s="3">
        <f>IF(AO$3=0,0,INDEX(Sheet1!RawDataCols,$C11,AO$5)*$R11)</f>
        <v>267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17"/>
        <v>273</v>
      </c>
      <c r="BI11" s="33">
        <f t="shared" si="18"/>
        <v>273</v>
      </c>
      <c r="BJ11" s="33">
        <f t="shared" si="19"/>
        <v>267</v>
      </c>
      <c r="BK11" s="3">
        <f>IF(BK$3=0,0,INDEX(Sheet1!RawDataCols,$C11,BK$5)*$R11)</f>
        <v>16.6875</v>
      </c>
      <c r="BL11" s="3">
        <f>IF(BL$3=0,0,INDEX(Sheet1!RawDataCols,$C11,BL$5)*$R11)</f>
        <v>16.4375</v>
      </c>
      <c r="BM11" s="3">
        <f>IF(BM$3=0,0,INDEX(Sheet1!RawDataCols,$C11,BM$5)*$R11)</f>
        <v>15.875</v>
      </c>
      <c r="BN11" s="3">
        <f>IF(BN$3=0,0,INDEX(Sheet1!RawDataCols,$C11,BN$5)*$R11)</f>
        <v>15.5625</v>
      </c>
      <c r="BO11" s="3">
        <f>IF(BO$3=0,0,INDEX(Sheet1!RawDataCols,$C11,BO$5)*$R11)</f>
        <v>15.375</v>
      </c>
      <c r="BP11" s="3">
        <f>IF(BP$3=0,0,INDEX(Sheet1!RawDataCols,$C11,BP$5)*$R11)</f>
        <v>263</v>
      </c>
      <c r="BQ11" s="3">
        <f t="shared" si="20"/>
        <v>0</v>
      </c>
      <c r="BR11" s="3">
        <f t="shared" si="21"/>
        <v>0</v>
      </c>
      <c r="BS11" s="3">
        <f t="shared" si="22"/>
        <v>273</v>
      </c>
      <c r="BT11" s="3">
        <f t="shared" si="23"/>
        <v>273</v>
      </c>
      <c r="BU11" s="3" t="str">
        <f>INDEX(Sheet1!$BS$2:$BS$1000,MATCH($A11,Sheet1!$A$2:$A$1000,0))</f>
        <v>09</v>
      </c>
      <c r="BV11" s="3">
        <f>INDEX(Sheet1!$BT$2:$BT$1000,MATCH($A11,Sheet1!$A$2:$A$1000,0))</f>
        <v>273</v>
      </c>
    </row>
    <row r="12" spans="1:74" x14ac:dyDescent="0.2">
      <c r="A12" s="315" t="s">
        <v>460</v>
      </c>
      <c r="B12" s="3" t="e">
        <f>MATCH($A12,Sheet1!ACCOUNTNO,0)</f>
        <v>#N/A</v>
      </c>
      <c r="C12" s="3">
        <f t="shared" ref="C12" si="24">IF(ISNA($B12),65000,$B12)</f>
        <v>65000</v>
      </c>
      <c r="D12" s="3">
        <f>IF(D$3=0,0,INDEX(Sheet1!RawDataCols,$C12,D$5))</f>
        <v>0</v>
      </c>
      <c r="E12" s="3">
        <f>IF(E$3=0,0,INDEX(Sheet1!RawDataCols,$C12,E$5))</f>
        <v>0</v>
      </c>
      <c r="F12" s="3">
        <f>IF(F$3=0,0,INDEX(Sheet1!RawDataCols,$C12,F$5))</f>
        <v>0</v>
      </c>
      <c r="G12" s="3">
        <f>IF(G$3=0,0,INDEX(Sheet1!RawDataCols,$C12,G$5))</f>
        <v>0</v>
      </c>
      <c r="H12" s="3">
        <f>IF(H$3=0,0,INDEX(Sheet1!RawDataCols,$C12,H$5))</f>
        <v>0</v>
      </c>
      <c r="I12" s="3">
        <f>IF(I$3=0,0,INDEX(Sheet1!RawDataCols,$C12,I$5))</f>
        <v>0</v>
      </c>
      <c r="J12" s="3">
        <f>IF(J$3=0,0,INDEX(Sheet1!RawDataCols,$C12,J$5))</f>
        <v>0</v>
      </c>
      <c r="K12" s="3">
        <f>IF(K$3=0,0,INDEX(Sheet1!RawDataCols,$C12,K$5))</f>
        <v>0</v>
      </c>
      <c r="L12" s="3">
        <f>IF(L$3=0,0,INDEX(Sheet1!RawDataCols,$C12,L$5))</f>
        <v>0</v>
      </c>
      <c r="M12" s="3">
        <f>IF(M$3=0,0,INDEX(Sheet1!RawDataCols,$C12,M$5))</f>
        <v>0</v>
      </c>
      <c r="N12" s="3">
        <f>IF(N$3=0,0,INDEX(Sheet1!RawDataCols,$C12,N$5))</f>
        <v>0</v>
      </c>
      <c r="O12" s="3">
        <f>INDEX(Sheet1!RawDataCols,$C12,O$5)</f>
        <v>0</v>
      </c>
      <c r="P12" s="3">
        <f>INDEX(Sheet1!RawDataCols,$C12,P$5)</f>
        <v>0</v>
      </c>
      <c r="Q12" s="3">
        <f>IF(Q$3=0,0,INDEX(Sheet1!RawDataCols,$C12,Q$5))</f>
        <v>0</v>
      </c>
      <c r="R12" s="3">
        <f t="shared" ref="R12" si="25">IF(OR(GL_Cat_Code=8,GL_Cat_Code=12,GL_Cat_Code=28,GL_Cat_Code=32,GL_Cat_Code=36,GL_Cat_Code=40),-1,1)</f>
        <v>1</v>
      </c>
      <c r="S12" s="3">
        <f t="shared" ref="S12" si="26">IF(OR(GL_Cat_Code=8,GL_Cat_Code=12,GL_Cat_Code=28,GL_Cat_Code=32,GL_Cat_Code=36,GL_Cat_Code=40),1,-1)</f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ref="BH12" si="27">SUM(T12,U12,X12,AA12,AD12,AG12,AJ12,AM12,AP12,AS12,AV12,AY12,BB12)</f>
        <v>0</v>
      </c>
      <c r="BI12" s="33">
        <f t="shared" ref="BI12" si="28">SUM(V12,Y12,AB12,AE12,AH12,AK12,AN12,AQ12,AT12,AW12,AZ12,BC12)</f>
        <v>0</v>
      </c>
      <c r="BJ12" s="33">
        <f t="shared" ref="BJ12" si="29">SUM(W12,Z12,AC12,AF12,AI12,AL12,AO12,AR12,AU12,AX12,BA12,BD12)+IF(Q12&lt;&gt;"I",BP12,0)</f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ref="BQ12" si="30">IF($Q12="I",SUM(U12,X12,AA12),SUM(T12,U12,X12,AA12))</f>
        <v>0</v>
      </c>
      <c r="BR12" s="3">
        <f t="shared" ref="BR12" si="31">IF($Q12="I",SUM(AD12,AG12,AJ12),SUM(AD12,AG12,AJ12,BQ12))</f>
        <v>0</v>
      </c>
      <c r="BS12" s="3">
        <f t="shared" ref="BS12" si="32">IF($Q12="I",SUM(AM12,AP12,AS12),SUM(AM12,AP12,AS12,BR12))</f>
        <v>0</v>
      </c>
      <c r="BT12" s="3">
        <f t="shared" ref="BT12" si="33">IF($I12="I",SUM(AV12,AY12,BB12),SUM(AV12,AY12,BB12,BS12))</f>
        <v>0</v>
      </c>
      <c r="BU12" s="3" t="e">
        <f>INDEX(Sheet1!$BS$2:$BS$1000,MATCH($A12,Sheet1!$A$2:$A$1000,0))</f>
        <v>#N/A</v>
      </c>
      <c r="BV12" s="3" t="e">
        <f>INDEX(Sheet1!$BT$2:$BT$1000,MATCH($A12,Sheet1!$A$2:$A$1000,0))</f>
        <v>#N/A</v>
      </c>
    </row>
    <row r="13" spans="1:74" x14ac:dyDescent="0.2">
      <c r="A13" s="11" t="s">
        <v>443</v>
      </c>
      <c r="B13" s="3">
        <f>MATCH($A13,Sheet1!ACCOUNTNO,0)</f>
        <v>18</v>
      </c>
      <c r="C13" s="3">
        <f t="shared" ref="C13:C15" si="34">IF(ISNA($B13),65000,$B13)</f>
        <v>18</v>
      </c>
      <c r="D13" s="3" t="str">
        <f>IF(D$3=0,0,INDEX(Sheet1!RawDataCols,$C13,D$5))</f>
        <v>74100G02</v>
      </c>
      <c r="E13" s="3" t="str">
        <f>IF(E$3=0,0,INDEX(Sheet1!RawDataCols,$C13,E$5))</f>
        <v xml:space="preserve">74100          </v>
      </c>
      <c r="F13" s="3" t="str">
        <f>IF(F$3=0,0,INDEX(Sheet1!RawDataCols,$C13,F$5))</f>
        <v xml:space="preserve">G02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F001  </v>
      </c>
      <c r="N13" s="3" t="str">
        <f>IF(N$3=0,0,INDEX(Sheet1!RawDataCols,$C13,N$5))</f>
        <v>Intercompany-EPH</v>
      </c>
      <c r="O13" s="3">
        <f>INDEX(Sheet1!RawDataCols,$C13,O$5)</f>
        <v>28</v>
      </c>
      <c r="P13" s="3" t="str">
        <f>INDEX(Sheet1!RawDataCols,$C13,P$5)</f>
        <v>Current Liabilities</v>
      </c>
      <c r="Q13" s="3" t="str">
        <f>IF(Q$3=0,0,INDEX(Sheet1!RawDataCols,$C13,Q$5))</f>
        <v>B</v>
      </c>
      <c r="R13" s="3">
        <f t="shared" ref="R13:R15" si="35">IF(OR(GL_Cat_Code=8,GL_Cat_Code=12,GL_Cat_Code=28,GL_Cat_Code=32,GL_Cat_Code=36,GL_Cat_Code=40),-1,1)</f>
        <v>-1</v>
      </c>
      <c r="S13" s="3">
        <f t="shared" ref="S13:S15" si="36">IF(OR(GL_Cat_Code=8,GL_Cat_Code=12,GL_Cat_Code=28,GL_Cat_Code=32,GL_Cat_Code=36,GL_Cat_Code=40),1,-1)</f>
        <v>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:BH15" si="37">SUM(T13,U13,X13,AA13,AD13,AG13,AJ13,AM13,AP13,AS13,AV13,AY13,BB13)</f>
        <v>0</v>
      </c>
      <c r="BI13" s="33">
        <f t="shared" ref="BI13:BI15" si="38">SUM(V13,Y13,AB13,AE13,AH13,AK13,AN13,AQ13,AT13,AW13,AZ13,BC13)</f>
        <v>0</v>
      </c>
      <c r="BJ13" s="33">
        <f t="shared" ref="BJ13:BJ15" si="39">SUM(W13,Z13,AC13,AF13,AI13,AL13,AO13,AR13,AU13,AX13,BA13,BD13)+IF(Q13&lt;&gt;"I",BP13,0)</f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-0.125</v>
      </c>
      <c r="BO13" s="3">
        <f>IF(BO$3=0,0,INDEX(Sheet1!RawDataCols,$C13,BO$5)*$R13)</f>
        <v>-0.125</v>
      </c>
      <c r="BP13" s="3">
        <f>IF(BP$3=0,0,INDEX(Sheet1!RawDataCols,$C13,BP$5)*$R13)</f>
        <v>0</v>
      </c>
      <c r="BQ13" s="3">
        <f t="shared" ref="BQ13:BQ15" si="40">IF($Q13="I",SUM(U13,X13,AA13),SUM(T13,U13,X13,AA13))</f>
        <v>0</v>
      </c>
      <c r="BR13" s="3">
        <f t="shared" ref="BR13:BR15" si="41">IF($Q13="I",SUM(AD13,AG13,AJ13),SUM(AD13,AG13,AJ13,BQ13))</f>
        <v>0</v>
      </c>
      <c r="BS13" s="3">
        <f t="shared" ref="BS13:BS15" si="42">IF($Q13="I",SUM(AM13,AP13,AS13),SUM(AM13,AP13,AS13,BR13))</f>
        <v>0</v>
      </c>
      <c r="BT13" s="3">
        <f t="shared" ref="BT13:BT15" si="43">IF($I13="I",SUM(AV13,AY13,BB13),SUM(AV13,AY13,BB13,BS13))</f>
        <v>0</v>
      </c>
      <c r="BU13" s="3" t="str">
        <f>INDEX(Sheet1!$BS$2:$BS$1000,MATCH($A13,Sheet1!$A$2:$A$1000,0))</f>
        <v>30</v>
      </c>
      <c r="BV13" s="3">
        <f>INDEX(Sheet1!$BT$2:$BT$1000,MATCH($A13,Sheet1!$A$2:$A$1000,0))</f>
        <v>0</v>
      </c>
    </row>
    <row r="14" spans="1:74" x14ac:dyDescent="0.2">
      <c r="A14" s="11" t="s">
        <v>461</v>
      </c>
      <c r="B14" s="3">
        <f>MATCH($A14,Sheet1!ACCOUNTNO,0)</f>
        <v>19</v>
      </c>
      <c r="C14" s="3">
        <f t="shared" si="34"/>
        <v>19</v>
      </c>
      <c r="D14" s="3" t="str">
        <f>IF(D$3=0,0,INDEX(Sheet1!RawDataCols,$C14,D$5))</f>
        <v>74100G05</v>
      </c>
      <c r="E14" s="3" t="str">
        <f>IF(E$3=0,0,INDEX(Sheet1!RawDataCols,$C14,E$5))</f>
        <v xml:space="preserve">74100          </v>
      </c>
      <c r="F14" s="3" t="str">
        <f>IF(F$3=0,0,INDEX(Sheet1!RawDataCols,$C14,F$5))</f>
        <v xml:space="preserve">G05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F001  </v>
      </c>
      <c r="N14" s="3" t="str">
        <f>IF(N$3=0,0,INDEX(Sheet1!RawDataCols,$C14,N$5))</f>
        <v>Intercompany-GBLT</v>
      </c>
      <c r="O14" s="3">
        <f>INDEX(Sheet1!RawDataCols,$C14,O$5)</f>
        <v>28</v>
      </c>
      <c r="P14" s="3" t="str">
        <f>INDEX(Sheet1!RawDataCols,$C14,P$5)</f>
        <v>Current Liabilities</v>
      </c>
      <c r="Q14" s="3" t="str">
        <f>IF(Q$3=0,0,INDEX(Sheet1!RawDataCols,$C14,Q$5))</f>
        <v>B</v>
      </c>
      <c r="R14" s="3">
        <f t="shared" si="35"/>
        <v>-1</v>
      </c>
      <c r="S14" s="3">
        <f t="shared" si="36"/>
        <v>1</v>
      </c>
      <c r="T14" s="3">
        <f>IF(T$3=0,0,INDEX(Sheet1!RawDataCols,$C14,T$5)*$R14)</f>
        <v>3278793.92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-385953.38</v>
      </c>
      <c r="AK14" s="3">
        <f>IF(AK$3=0,0,INDEX(Sheet1!RawDataCols,$C14,AK$5)*$R14)</f>
        <v>0</v>
      </c>
      <c r="AL14" s="3">
        <f>IF(AL$3=0,0,INDEX(Sheet1!RawDataCols,$C14,AL$5)*$R14)</f>
        <v>-169498.96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400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si="37"/>
        <v>2893240.54</v>
      </c>
      <c r="BI14" s="33">
        <f t="shared" si="38"/>
        <v>0</v>
      </c>
      <c r="BJ14" s="33">
        <f t="shared" si="39"/>
        <v>3278793.92</v>
      </c>
      <c r="BK14" s="3">
        <f>IF(BK$3=0,0,INDEX(Sheet1!RawDataCols,$C14,BK$5)*$R14)</f>
        <v>0</v>
      </c>
      <c r="BL14" s="3">
        <f>IF(BL$3=0,0,INDEX(Sheet1!RawDataCols,$C14,BL$5)*$R14)</f>
        <v>409849.24</v>
      </c>
      <c r="BM14" s="3">
        <f>IF(BM$3=0,0,INDEX(Sheet1!RawDataCols,$C14,BM$5)*$R14)</f>
        <v>431036.61</v>
      </c>
      <c r="BN14" s="3">
        <f>IF(BN$3=0,0,INDEX(Sheet1!RawDataCols,$C14,BN$5)*$R14)</f>
        <v>576588.75124999997</v>
      </c>
      <c r="BO14" s="3">
        <f>IF(BO$3=0,0,INDEX(Sheet1!RawDataCols,$C14,BO$5)*$R14)</f>
        <v>576588.75124999997</v>
      </c>
      <c r="BP14" s="3">
        <f>IF(BP$3=0,0,INDEX(Sheet1!RawDataCols,$C14,BP$5)*$R14)</f>
        <v>3448292.88</v>
      </c>
      <c r="BQ14" s="3">
        <f t="shared" si="40"/>
        <v>3278793.92</v>
      </c>
      <c r="BR14" s="3">
        <f t="shared" si="41"/>
        <v>2892840.54</v>
      </c>
      <c r="BS14" s="3">
        <f t="shared" si="42"/>
        <v>2893240.54</v>
      </c>
      <c r="BT14" s="3">
        <f t="shared" si="43"/>
        <v>2893240.54</v>
      </c>
      <c r="BU14" s="3" t="str">
        <f>INDEX(Sheet1!$BS$2:$BS$1000,MATCH($A14,Sheet1!$A$2:$A$1000,0))</f>
        <v>30</v>
      </c>
      <c r="BV14" s="3">
        <f>INDEX(Sheet1!$BT$2:$BT$1000,MATCH($A14,Sheet1!$A$2:$A$1000,0))</f>
        <v>-2893240.54</v>
      </c>
    </row>
    <row r="15" spans="1:74" x14ac:dyDescent="0.2">
      <c r="A15" s="11" t="s">
        <v>445</v>
      </c>
      <c r="B15" s="3">
        <f>MATCH($A15,Sheet1!ACCOUNTNO,0)</f>
        <v>21</v>
      </c>
      <c r="C15" s="3">
        <f t="shared" si="34"/>
        <v>21</v>
      </c>
      <c r="D15" s="3" t="str">
        <f>IF(D$3=0,0,INDEX(Sheet1!RawDataCols,$C15,D$5))</f>
        <v>74100G10</v>
      </c>
      <c r="E15" s="3" t="str">
        <f>IF(E$3=0,0,INDEX(Sheet1!RawDataCols,$C15,E$5))</f>
        <v xml:space="preserve">74100          </v>
      </c>
      <c r="F15" s="3" t="str">
        <f>IF(F$3=0,0,INDEX(Sheet1!RawDataCols,$C15,F$5))</f>
        <v xml:space="preserve">G10            </v>
      </c>
      <c r="G15" s="3" t="str">
        <f>IF(G$3=0,0,INDEX(Sheet1!RawDataCols,$C15,G$5))</f>
        <v xml:space="preserve">               </v>
      </c>
      <c r="H15" s="3" t="str">
        <f>IF(H$3=0,0,INDEX(Sheet1!RawDataCols,$C15,H$5))</f>
        <v xml:space="preserve">               </v>
      </c>
      <c r="I15" s="3" t="str">
        <f>IF(I$3=0,0,INDEX(Sheet1!RawDataCols,$C15,I$5))</f>
        <v xml:space="preserve">               </v>
      </c>
      <c r="J15" s="3" t="str">
        <f>IF(J$3=0,0,INDEX(Sheet1!RawDataCols,$C15,J$5))</f>
        <v xml:space="preserve">               </v>
      </c>
      <c r="K15" s="3" t="str">
        <f>IF(K$3=0,0,INDEX(Sheet1!RawDataCols,$C15,K$5))</f>
        <v xml:space="preserve">               </v>
      </c>
      <c r="L15" s="3" t="str">
        <f>IF(L$3=0,0,INDEX(Sheet1!RawDataCols,$C15,L$5))</f>
        <v xml:space="preserve">               </v>
      </c>
      <c r="M15" s="3" t="str">
        <f>IF(M$3=0,0,INDEX(Sheet1!RawDataCols,$C15,M$5))</f>
        <v xml:space="preserve">F001  </v>
      </c>
      <c r="N15" s="3" t="str">
        <f>IF(N$3=0,0,INDEX(Sheet1!RawDataCols,$C15,N$5))</f>
        <v>Intercompany-ROOTS</v>
      </c>
      <c r="O15" s="3">
        <f>INDEX(Sheet1!RawDataCols,$C15,O$5)</f>
        <v>28</v>
      </c>
      <c r="P15" s="3" t="str">
        <f>INDEX(Sheet1!RawDataCols,$C15,P$5)</f>
        <v>Current Liabilities</v>
      </c>
      <c r="Q15" s="3" t="str">
        <f>IF(Q$3=0,0,INDEX(Sheet1!RawDataCols,$C15,Q$5))</f>
        <v>B</v>
      </c>
      <c r="R15" s="3">
        <f t="shared" si="35"/>
        <v>-1</v>
      </c>
      <c r="S15" s="3">
        <f t="shared" si="36"/>
        <v>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37"/>
        <v>0</v>
      </c>
      <c r="BI15" s="33">
        <f t="shared" si="38"/>
        <v>0</v>
      </c>
      <c r="BJ15" s="33">
        <f t="shared" si="3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1250</v>
      </c>
      <c r="BO15" s="3">
        <f>IF(BO$3=0,0,INDEX(Sheet1!RawDataCols,$C15,BO$5)*$R15)</f>
        <v>1250</v>
      </c>
      <c r="BP15" s="3">
        <f>IF(BP$3=0,0,INDEX(Sheet1!RawDataCols,$C15,BP$5)*$R15)</f>
        <v>0</v>
      </c>
      <c r="BQ15" s="3">
        <f t="shared" si="40"/>
        <v>0</v>
      </c>
      <c r="BR15" s="3">
        <f t="shared" si="41"/>
        <v>0</v>
      </c>
      <c r="BS15" s="3">
        <f t="shared" si="42"/>
        <v>0</v>
      </c>
      <c r="BT15" s="3">
        <f t="shared" si="43"/>
        <v>0</v>
      </c>
      <c r="BU15" s="3" t="str">
        <f>INDEX(Sheet1!$BS$2:$BS$1000,MATCH($A15,Sheet1!$A$2:$A$1000,0))</f>
        <v>30</v>
      </c>
      <c r="BV15" s="3">
        <f>INDEX(Sheet1!$BT$2:$BT$1000,MATCH($A15,Sheet1!$A$2:$A$1000,0))</f>
        <v>0</v>
      </c>
    </row>
    <row r="16" spans="1:74" x14ac:dyDescent="0.2">
      <c r="A16" s="11" t="s">
        <v>593</v>
      </c>
      <c r="B16" s="3">
        <f>MATCH($A16,Sheet1!ACCOUNTNO,0)</f>
        <v>6</v>
      </c>
      <c r="C16" s="3">
        <f t="shared" ref="C16:C35" si="44">IF(ISNA($B16),65000,$B16)</f>
        <v>6</v>
      </c>
      <c r="D16" s="3" t="str">
        <f>IF(D$3=0,0,INDEX(Sheet1!RawDataCols,$C16,D$5))</f>
        <v>27260A08</v>
      </c>
      <c r="E16" s="3" t="str">
        <f>IF(E$3=0,0,INDEX(Sheet1!RawDataCols,$C16,E$5))</f>
        <v xml:space="preserve">27260          </v>
      </c>
      <c r="F16" s="3" t="str">
        <f>IF(F$3=0,0,INDEX(Sheet1!RawDataCols,$C16,F$5))</f>
        <v xml:space="preserve">A08            </v>
      </c>
      <c r="G16" s="3" t="str">
        <f>IF(G$3=0,0,INDEX(Sheet1!RawDataCols,$C16,G$5))</f>
        <v xml:space="preserve">               </v>
      </c>
      <c r="H16" s="3" t="str">
        <f>IF(H$3=0,0,INDEX(Sheet1!RawDataCols,$C16,H$5))</f>
        <v xml:space="preserve">               </v>
      </c>
      <c r="I16" s="3" t="str">
        <f>IF(I$3=0,0,INDEX(Sheet1!RawDataCols,$C16,I$5))</f>
        <v xml:space="preserve">               </v>
      </c>
      <c r="J16" s="3" t="str">
        <f>IF(J$3=0,0,INDEX(Sheet1!RawDataCols,$C16,J$5))</f>
        <v xml:space="preserve">               </v>
      </c>
      <c r="K16" s="3" t="str">
        <f>IF(K$3=0,0,INDEX(Sheet1!RawDataCols,$C16,K$5))</f>
        <v xml:space="preserve">               </v>
      </c>
      <c r="L16" s="3" t="str">
        <f>IF(L$3=0,0,INDEX(Sheet1!RawDataCols,$C16,L$5))</f>
        <v xml:space="preserve">               </v>
      </c>
      <c r="M16" s="3" t="str">
        <f>IF(M$3=0,0,INDEX(Sheet1!RawDataCols,$C16,M$5))</f>
        <v xml:space="preserve">F001  </v>
      </c>
      <c r="N16" s="3" t="str">
        <f>IF(N$3=0,0,INDEX(Sheet1!RawDataCols,$C16,N$5))</f>
        <v>Rates &amp; Taxes - Land-23 Frankin St</v>
      </c>
      <c r="O16" s="3">
        <f>INDEX(Sheet1!RawDataCols,$C16,O$5)</f>
        <v>13</v>
      </c>
      <c r="P16" s="3" t="str">
        <f>INDEX(Sheet1!RawDataCols,$C16,P$5)</f>
        <v>Cost and Expenses</v>
      </c>
      <c r="Q16" s="3" t="str">
        <f>IF(Q$3=0,0,INDEX(Sheet1!RawDataCols,$C16,Q$5))</f>
        <v>I</v>
      </c>
      <c r="R16" s="3">
        <f t="shared" ref="R16:R35" si="45">IF(OR(GL_Cat_Code=8,GL_Cat_Code=12,GL_Cat_Code=28,GL_Cat_Code=32,GL_Cat_Code=36,GL_Cat_Code=40),-1,1)</f>
        <v>1</v>
      </c>
      <c r="S16" s="3">
        <f t="shared" ref="S16:S35" si="46">IF(OR(GL_Cat_Code=8,GL_Cat_Code=12,GL_Cat_Code=28,GL_Cat_Code=32,GL_Cat_Code=36,GL_Cat_Code=40),1,-1)</f>
        <v>-1</v>
      </c>
      <c r="T16" s="3">
        <f>IF(T$3=0,0,INDEX(Sheet1!RawDataCols,$C16,T$5)*$R16)</f>
        <v>0</v>
      </c>
      <c r="U16" s="3">
        <f>IF(U$3=0,0,INDEX(Sheet1!RawDataCols,$C16,U$5)*$R16)</f>
        <v>3868.21</v>
      </c>
      <c r="V16" s="3">
        <f>IF(V$3=0,0,INDEX(Sheet1!RawDataCols,$C16,V$5)*$R16)</f>
        <v>3655.72</v>
      </c>
      <c r="W16" s="3">
        <f>IF(W$3=0,0,INDEX(Sheet1!RawDataCols,$C16,W$5)*$R16)</f>
        <v>3568.75</v>
      </c>
      <c r="X16" s="3">
        <f>IF(X$3=0,0,INDEX(Sheet1!RawDataCols,$C16,X$5)*$R16)</f>
        <v>3618.64</v>
      </c>
      <c r="Y16" s="3">
        <f>IF(Y$3=0,0,INDEX(Sheet1!RawDataCols,$C16,Y$5)*$R16)</f>
        <v>3419.87</v>
      </c>
      <c r="Z16" s="3">
        <f>IF(Z$3=0,0,INDEX(Sheet1!RawDataCols,$C16,Z$5)*$R16)</f>
        <v>3223.38</v>
      </c>
      <c r="AA16" s="3">
        <f>IF(AA$3=0,0,INDEX(Sheet1!RawDataCols,$C16,AA$5)*$R16)</f>
        <v>3868.21</v>
      </c>
      <c r="AB16" s="3">
        <f>IF(AB$3=0,0,INDEX(Sheet1!RawDataCols,$C16,AB$5)*$R16)</f>
        <v>3655.72</v>
      </c>
      <c r="AC16" s="3">
        <f>IF(AC$3=0,0,INDEX(Sheet1!RawDataCols,$C16,AC$5)*$R16)</f>
        <v>3568.75</v>
      </c>
      <c r="AD16" s="3">
        <f>IF(AD$3=0,0,INDEX(Sheet1!RawDataCols,$C16,AD$5)*$R16)</f>
        <v>3743.42</v>
      </c>
      <c r="AE16" s="3">
        <f>IF(AE$3=0,0,INDEX(Sheet1!RawDataCols,$C16,AE$5)*$R16)</f>
        <v>3537.8</v>
      </c>
      <c r="AF16" s="3">
        <f>IF(AF$3=0,0,INDEX(Sheet1!RawDataCols,$C16,AF$5)*$R16)</f>
        <v>3453.63</v>
      </c>
      <c r="AG16" s="3">
        <f>IF(AG$3=0,0,INDEX(Sheet1!RawDataCols,$C16,AG$5)*$R16)</f>
        <v>3868.21</v>
      </c>
      <c r="AH16" s="3">
        <f>IF(AH$3=0,0,INDEX(Sheet1!RawDataCols,$C16,AH$5)*$R16)</f>
        <v>3655.72</v>
      </c>
      <c r="AI16" s="3">
        <f>IF(AI$3=0,0,INDEX(Sheet1!RawDataCols,$C16,AI$5)*$R16)</f>
        <v>3568.75</v>
      </c>
      <c r="AJ16" s="3">
        <f>IF(AJ$3=0,0,INDEX(Sheet1!RawDataCols,$C16,AJ$5)*$R16)</f>
        <v>3743.42</v>
      </c>
      <c r="AK16" s="3">
        <f>IF(AK$3=0,0,INDEX(Sheet1!RawDataCols,$C16,AK$5)*$R16)</f>
        <v>3537.8</v>
      </c>
      <c r="AL16" s="3">
        <f>IF(AL$3=0,0,INDEX(Sheet1!RawDataCols,$C16,AL$5)*$R16)</f>
        <v>3453.61</v>
      </c>
      <c r="AM16" s="3">
        <f>IF(AM$3=0,0,INDEX(Sheet1!RawDataCols,$C16,AM$5)*$R16)</f>
        <v>4061.62</v>
      </c>
      <c r="AN16" s="3">
        <f>IF(AN$3=0,0,INDEX(Sheet1!RawDataCols,$C16,AN$5)*$R16)</f>
        <v>4061.62</v>
      </c>
      <c r="AO16" s="3">
        <f>IF(AO$3=0,0,INDEX(Sheet1!RawDataCols,$C16,AO$5)*$R16)</f>
        <v>3655.72</v>
      </c>
      <c r="AP16" s="3">
        <f>IF(AP$3=0,0,INDEX(Sheet1!RawDataCols,$C16,AP$5)*$R16)</f>
        <v>4061.62</v>
      </c>
      <c r="AQ16" s="3">
        <f>IF(AQ$3=0,0,INDEX(Sheet1!RawDataCols,$C16,AQ$5)*$R16)</f>
        <v>4061.62</v>
      </c>
      <c r="AR16" s="3">
        <f>IF(AR$3=0,0,INDEX(Sheet1!RawDataCols,$C16,AR$5)*$R16)</f>
        <v>3655.72</v>
      </c>
      <c r="AS16" s="3">
        <f>IF(AS$3=0,0,INDEX(Sheet1!RawDataCols,$C16,AS$5)*$R16)</f>
        <v>4061.62</v>
      </c>
      <c r="AT16" s="3">
        <f>IF(AT$3=0,0,INDEX(Sheet1!RawDataCols,$C16,AT$5)*$R16)</f>
        <v>3930.6</v>
      </c>
      <c r="AU16" s="3">
        <f>IF(AU$3=0,0,INDEX(Sheet1!RawDataCols,$C16,AU$5)*$R16)</f>
        <v>3537.8</v>
      </c>
      <c r="AV16" s="3">
        <f>IF(AV$3=0,0,INDEX(Sheet1!RawDataCols,$C16,AV$5)*$R16)</f>
        <v>4061.62</v>
      </c>
      <c r="AW16" s="3">
        <f>IF(AW$3=0,0,INDEX(Sheet1!RawDataCols,$C16,AW$5)*$R16)</f>
        <v>4061.62</v>
      </c>
      <c r="AX16" s="3">
        <f>IF(AX$3=0,0,INDEX(Sheet1!RawDataCols,$C16,AX$5)*$R16)</f>
        <v>4374.0200000000004</v>
      </c>
      <c r="AY16" s="3">
        <f>IF(AY$3=0,0,INDEX(Sheet1!RawDataCols,$C16,AY$5)*$R16)</f>
        <v>4061.62</v>
      </c>
      <c r="AZ16" s="3">
        <f>IF(AZ$3=0,0,INDEX(Sheet1!RawDataCols,$C16,AZ$5)*$R16)</f>
        <v>3930.6</v>
      </c>
      <c r="BA16" s="3">
        <f>IF(BA$3=0,0,INDEX(Sheet1!RawDataCols,$C16,BA$5)*$R16)</f>
        <v>3743.42</v>
      </c>
      <c r="BB16" s="3">
        <f>IF(BB$3=0,0,INDEX(Sheet1!RawDataCols,$C16,BB$5)*$R16)</f>
        <v>4061.62</v>
      </c>
      <c r="BC16" s="3">
        <f>IF(BC$3=0,0,INDEX(Sheet1!RawDataCols,$C16,BC$5)*$R16)</f>
        <v>4061.62</v>
      </c>
      <c r="BD16" s="3">
        <f>IF(BD$3=0,0,INDEX(Sheet1!RawDataCols,$C16,BD$5)*$R16)</f>
        <v>3868.21</v>
      </c>
      <c r="BE16" s="3">
        <f>IF(BE$3=0,0,INDEX(Sheet1!RawDataCols,$C16,BE$5)*$R16)</f>
        <v>4061.62</v>
      </c>
      <c r="BF16" s="3">
        <f>IF(BF$3=0,0,INDEX(Sheet1!RawDataCols,$C16,BF$5)*$R16)</f>
        <v>4061.62</v>
      </c>
      <c r="BG16" s="179">
        <f>IF(BG$3=0,0,INDEX(Sheet1!RawDataCols,$C16,BG$5)*$R16)</f>
        <v>3868.21</v>
      </c>
      <c r="BH16" s="33">
        <f t="shared" ref="BH16:BH35" si="47">SUM(T16,U16,X16,AA16,AD16,AG16,AJ16,AM16,AP16,AS16,AV16,AY16,BB16)</f>
        <v>47079.830000000009</v>
      </c>
      <c r="BI16" s="33">
        <f t="shared" ref="BI16:BI35" si="48">SUM(V16,Y16,AB16,AE16,AH16,AK16,AN16,AQ16,AT16,AW16,AZ16,BC16)</f>
        <v>45570.310000000005</v>
      </c>
      <c r="BJ16" s="33">
        <f t="shared" ref="BJ16:BJ35" si="49">SUM(W16,Z16,AC16,AF16,AI16,AL16,AO16,AR16,AU16,AX16,BA16,BD16)+IF(Q16&lt;&gt;"I",BP16,0)</f>
        <v>43671.76</v>
      </c>
      <c r="BK16" s="3">
        <f>IF(BK$3=0,0,INDEX(Sheet1!RawDataCols,$C16,BK$5)*$R16)</f>
        <v>2697.569375</v>
      </c>
      <c r="BL16" s="3">
        <f>IF(BL$3=0,0,INDEX(Sheet1!RawDataCols,$C16,BL$5)*$R16)</f>
        <v>2619</v>
      </c>
      <c r="BM16" s="3">
        <f>IF(BM$3=0,0,INDEX(Sheet1!RawDataCols,$C16,BM$5)*$R16)</f>
        <v>2393.3518749999998</v>
      </c>
      <c r="BN16" s="3">
        <f>IF(BN$3=0,0,INDEX(Sheet1!RawDataCols,$C16,BN$5)*$R16)</f>
        <v>2132.03125</v>
      </c>
      <c r="BO16" s="3">
        <f>IF(BO$3=0,0,INDEX(Sheet1!RawDataCols,$C16,BO$5)*$R16)</f>
        <v>2008.53125</v>
      </c>
      <c r="BP16" s="3">
        <f>IF(BP$3=0,0,INDEX(Sheet1!RawDataCols,$C16,BP$5)*$R16)</f>
        <v>21067.13</v>
      </c>
      <c r="BQ16" s="3">
        <f t="shared" ref="BQ16:BQ35" si="50">IF($Q16="I",SUM(U16,X16,AA16),SUM(T16,U16,X16,AA16))</f>
        <v>11355.060000000001</v>
      </c>
      <c r="BR16" s="3">
        <f t="shared" ref="BR16:BR35" si="51">IF($Q16="I",SUM(AD16,AG16,AJ16),SUM(AD16,AG16,AJ16,BQ16))</f>
        <v>11355.05</v>
      </c>
      <c r="BS16" s="3">
        <f t="shared" ref="BS16:BS35" si="52">IF($Q16="I",SUM(AM16,AP16,AS16),SUM(AM16,AP16,AS16,BR16))</f>
        <v>12184.86</v>
      </c>
      <c r="BT16" s="3">
        <f t="shared" ref="BT16:BT35" si="53">IF($I16="I",SUM(AV16,AY16,BB16),SUM(AV16,AY16,BB16,BS16))</f>
        <v>24369.72</v>
      </c>
      <c r="BU16" s="3" t="str">
        <f>INDEX(Sheet1!$BS$2:$BS$1000,MATCH($A16,Sheet1!$A$2:$A$1000,0))</f>
        <v>14</v>
      </c>
      <c r="BV16" s="3">
        <f>INDEX(Sheet1!$BT$2:$BT$1000,MATCH($A16,Sheet1!$A$2:$A$1000,0))</f>
        <v>24369.72</v>
      </c>
    </row>
    <row r="17" spans="1:74" x14ac:dyDescent="0.2">
      <c r="A17" s="11" t="s">
        <v>594</v>
      </c>
      <c r="B17" s="3">
        <f>MATCH($A17,Sheet1!ACCOUNTNO,0)</f>
        <v>7</v>
      </c>
      <c r="C17" s="3">
        <f t="shared" si="44"/>
        <v>7</v>
      </c>
      <c r="D17" s="3" t="str">
        <f>IF(D$3=0,0,INDEX(Sheet1!RawDataCols,$C17,D$5))</f>
        <v>28180A08</v>
      </c>
      <c r="E17" s="3" t="str">
        <f>IF(E$3=0,0,INDEX(Sheet1!RawDataCols,$C17,E$5))</f>
        <v xml:space="preserve">28180          </v>
      </c>
      <c r="F17" s="3" t="str">
        <f>IF(F$3=0,0,INDEX(Sheet1!RawDataCols,$C17,F$5))</f>
        <v xml:space="preserve">A08            </v>
      </c>
      <c r="G17" s="3" t="str">
        <f>IF(G$3=0,0,INDEX(Sheet1!RawDataCols,$C17,G$5))</f>
        <v xml:space="preserve">               </v>
      </c>
      <c r="H17" s="3" t="str">
        <f>IF(H$3=0,0,INDEX(Sheet1!RawDataCols,$C17,H$5))</f>
        <v xml:space="preserve">               </v>
      </c>
      <c r="I17" s="3" t="str">
        <f>IF(I$3=0,0,INDEX(Sheet1!RawDataCols,$C17,I$5))</f>
        <v xml:space="preserve">               </v>
      </c>
      <c r="J17" s="3" t="str">
        <f>IF(J$3=0,0,INDEX(Sheet1!RawDataCols,$C17,J$5))</f>
        <v xml:space="preserve">               </v>
      </c>
      <c r="K17" s="3" t="str">
        <f>IF(K$3=0,0,INDEX(Sheet1!RawDataCols,$C17,K$5))</f>
        <v xml:space="preserve">               </v>
      </c>
      <c r="L17" s="3" t="str">
        <f>IF(L$3=0,0,INDEX(Sheet1!RawDataCols,$C17,L$5))</f>
        <v xml:space="preserve">               </v>
      </c>
      <c r="M17" s="3" t="str">
        <f>IF(M$3=0,0,INDEX(Sheet1!RawDataCols,$C17,M$5))</f>
        <v xml:space="preserve">F001  </v>
      </c>
      <c r="N17" s="3" t="str">
        <f>IF(N$3=0,0,INDEX(Sheet1!RawDataCols,$C17,N$5))</f>
        <v>Depreciation - Build Improvements-23 Frankin St</v>
      </c>
      <c r="O17" s="3">
        <f>INDEX(Sheet1!RawDataCols,$C17,O$5)</f>
        <v>13</v>
      </c>
      <c r="P17" s="3" t="str">
        <f>INDEX(Sheet1!RawDataCols,$C17,P$5)</f>
        <v>Cost and Expenses</v>
      </c>
      <c r="Q17" s="3" t="str">
        <f>IF(Q$3=0,0,INDEX(Sheet1!RawDataCols,$C17,Q$5))</f>
        <v>I</v>
      </c>
      <c r="R17" s="3">
        <f t="shared" si="45"/>
        <v>1</v>
      </c>
      <c r="S17" s="3">
        <f t="shared" si="46"/>
        <v>-1</v>
      </c>
      <c r="T17" s="3">
        <f>IF(T$3=0,0,INDEX(Sheet1!RawDataCols,$C17,T$5)*$R17)</f>
        <v>0</v>
      </c>
      <c r="U17" s="3">
        <f>IF(U$3=0,0,INDEX(Sheet1!RawDataCols,$C17,U$5)*$R17)</f>
        <v>81.62</v>
      </c>
      <c r="V17" s="3">
        <f>IF(V$3=0,0,INDEX(Sheet1!RawDataCols,$C17,V$5)*$R17)</f>
        <v>81.62</v>
      </c>
      <c r="W17" s="3">
        <f>IF(W$3=0,0,INDEX(Sheet1!RawDataCols,$C17,W$5)*$R17)</f>
        <v>81.62</v>
      </c>
      <c r="X17" s="3">
        <f>IF(X$3=0,0,INDEX(Sheet1!RawDataCols,$C17,X$5)*$R17)</f>
        <v>76.349999999999994</v>
      </c>
      <c r="Y17" s="3">
        <f>IF(Y$3=0,0,INDEX(Sheet1!RawDataCols,$C17,Y$5)*$R17)</f>
        <v>76.349999999999994</v>
      </c>
      <c r="Z17" s="3">
        <f>IF(Z$3=0,0,INDEX(Sheet1!RawDataCols,$C17,Z$5)*$R17)</f>
        <v>73.72</v>
      </c>
      <c r="AA17" s="3">
        <f>IF(AA$3=0,0,INDEX(Sheet1!RawDataCols,$C17,AA$5)*$R17)</f>
        <v>81.62</v>
      </c>
      <c r="AB17" s="3">
        <f>IF(AB$3=0,0,INDEX(Sheet1!RawDataCols,$C17,AB$5)*$R17)</f>
        <v>81.62</v>
      </c>
      <c r="AC17" s="3">
        <f>IF(AC$3=0,0,INDEX(Sheet1!RawDataCols,$C17,AC$5)*$R17)</f>
        <v>81.62</v>
      </c>
      <c r="AD17" s="3">
        <f>IF(AD$3=0,0,INDEX(Sheet1!RawDataCols,$C17,AD$5)*$R17)</f>
        <v>78.989999999999995</v>
      </c>
      <c r="AE17" s="3">
        <f>IF(AE$3=0,0,INDEX(Sheet1!RawDataCols,$C17,AE$5)*$R17)</f>
        <v>78.989999999999995</v>
      </c>
      <c r="AF17" s="3">
        <f>IF(AF$3=0,0,INDEX(Sheet1!RawDataCols,$C17,AF$5)*$R17)</f>
        <v>78.989999999999995</v>
      </c>
      <c r="AG17" s="3">
        <f>IF(AG$3=0,0,INDEX(Sheet1!RawDataCols,$C17,AG$5)*$R17)</f>
        <v>81.62</v>
      </c>
      <c r="AH17" s="3">
        <f>IF(AH$3=0,0,INDEX(Sheet1!RawDataCols,$C17,AH$5)*$R17)</f>
        <v>81.62</v>
      </c>
      <c r="AI17" s="3">
        <f>IF(AI$3=0,0,INDEX(Sheet1!RawDataCols,$C17,AI$5)*$R17)</f>
        <v>81.62</v>
      </c>
      <c r="AJ17" s="3">
        <f>IF(AJ$3=0,0,INDEX(Sheet1!RawDataCols,$C17,AJ$5)*$R17)</f>
        <v>78.989999999999995</v>
      </c>
      <c r="AK17" s="3">
        <f>IF(AK$3=0,0,INDEX(Sheet1!RawDataCols,$C17,AK$5)*$R17)</f>
        <v>78.989999999999995</v>
      </c>
      <c r="AL17" s="3">
        <f>IF(AL$3=0,0,INDEX(Sheet1!RawDataCols,$C17,AL$5)*$R17)</f>
        <v>78.989999999999995</v>
      </c>
      <c r="AM17" s="3">
        <f>IF(AM$3=0,0,INDEX(Sheet1!RawDataCols,$C17,AM$5)*$R17)</f>
        <v>81.62</v>
      </c>
      <c r="AN17" s="3">
        <f>IF(AN$3=0,0,INDEX(Sheet1!RawDataCols,$C17,AN$5)*$R17)</f>
        <v>81.62</v>
      </c>
      <c r="AO17" s="3">
        <f>IF(AO$3=0,0,INDEX(Sheet1!RawDataCols,$C17,AO$5)*$R17)</f>
        <v>81.62</v>
      </c>
      <c r="AP17" s="3">
        <f>IF(AP$3=0,0,INDEX(Sheet1!RawDataCols,$C17,AP$5)*$R17)</f>
        <v>81.62</v>
      </c>
      <c r="AQ17" s="3">
        <f>IF(AQ$3=0,0,INDEX(Sheet1!RawDataCols,$C17,AQ$5)*$R17)</f>
        <v>81.62</v>
      </c>
      <c r="AR17" s="3">
        <f>IF(AR$3=0,0,INDEX(Sheet1!RawDataCols,$C17,AR$5)*$R17)</f>
        <v>81.62</v>
      </c>
      <c r="AS17" s="3">
        <f>IF(AS$3=0,0,INDEX(Sheet1!RawDataCols,$C17,AS$5)*$R17)</f>
        <v>78.989999999999995</v>
      </c>
      <c r="AT17" s="3">
        <f>IF(AT$3=0,0,INDEX(Sheet1!RawDataCols,$C17,AT$5)*$R17)</f>
        <v>78.989999999999995</v>
      </c>
      <c r="AU17" s="3">
        <f>IF(AU$3=0,0,INDEX(Sheet1!RawDataCols,$C17,AU$5)*$R17)</f>
        <v>78.989999999999995</v>
      </c>
      <c r="AV17" s="3">
        <f>IF(AV$3=0,0,INDEX(Sheet1!RawDataCols,$C17,AV$5)*$R17)</f>
        <v>81.62</v>
      </c>
      <c r="AW17" s="3">
        <f>IF(AW$3=0,0,INDEX(Sheet1!RawDataCols,$C17,AW$5)*$R17)</f>
        <v>81.62</v>
      </c>
      <c r="AX17" s="3">
        <f>IF(AX$3=0,0,INDEX(Sheet1!RawDataCols,$C17,AX$5)*$R17)</f>
        <v>81.62</v>
      </c>
      <c r="AY17" s="3">
        <f>IF(AY$3=0,0,INDEX(Sheet1!RawDataCols,$C17,AY$5)*$R17)</f>
        <v>78.989999999999995</v>
      </c>
      <c r="AZ17" s="3">
        <f>IF(AZ$3=0,0,INDEX(Sheet1!RawDataCols,$C17,AZ$5)*$R17)</f>
        <v>78.989999999999995</v>
      </c>
      <c r="BA17" s="3">
        <f>IF(BA$3=0,0,INDEX(Sheet1!RawDataCols,$C17,BA$5)*$R17)</f>
        <v>78.989999999999995</v>
      </c>
      <c r="BB17" s="3">
        <f>IF(BB$3=0,0,INDEX(Sheet1!RawDataCols,$C17,BB$5)*$R17)</f>
        <v>81.62</v>
      </c>
      <c r="BC17" s="3">
        <f>IF(BC$3=0,0,INDEX(Sheet1!RawDataCols,$C17,BC$5)*$R17)</f>
        <v>81.62</v>
      </c>
      <c r="BD17" s="3">
        <f>IF(BD$3=0,0,INDEX(Sheet1!RawDataCols,$C17,BD$5)*$R17)</f>
        <v>81.62</v>
      </c>
      <c r="BE17" s="3">
        <f>IF(BE$3=0,0,INDEX(Sheet1!RawDataCols,$C17,BE$5)*$R17)</f>
        <v>81.62</v>
      </c>
      <c r="BF17" s="3">
        <f>IF(BF$3=0,0,INDEX(Sheet1!RawDataCols,$C17,BF$5)*$R17)</f>
        <v>81.62</v>
      </c>
      <c r="BG17" s="179">
        <f>IF(BG$3=0,0,INDEX(Sheet1!RawDataCols,$C17,BG$5)*$R17)</f>
        <v>81.62</v>
      </c>
      <c r="BH17" s="33">
        <f t="shared" si="47"/>
        <v>963.65</v>
      </c>
      <c r="BI17" s="33">
        <f t="shared" si="48"/>
        <v>963.65</v>
      </c>
      <c r="BJ17" s="33">
        <f t="shared" si="49"/>
        <v>961.0200000000001</v>
      </c>
      <c r="BK17" s="3">
        <f>IF(BK$3=0,0,INDEX(Sheet1!RawDataCols,$C17,BK$5)*$R17)</f>
        <v>60.228124999999999</v>
      </c>
      <c r="BL17" s="3">
        <f>IF(BL$3=0,0,INDEX(Sheet1!RawDataCols,$C17,BL$5)*$R17)</f>
        <v>60.063749999999999</v>
      </c>
      <c r="BM17" s="3">
        <f>IF(BM$3=0,0,INDEX(Sheet1!RawDataCols,$C17,BM$5)*$R17)</f>
        <v>60.063749999999999</v>
      </c>
      <c r="BN17" s="3">
        <f>IF(BN$3=0,0,INDEX(Sheet1!RawDataCols,$C17,BN$5)*$R17)</f>
        <v>62.173749999999998</v>
      </c>
      <c r="BO17" s="3">
        <f>IF(BO$3=0,0,INDEX(Sheet1!RawDataCols,$C17,BO$5)*$R17)</f>
        <v>42.496250000000003</v>
      </c>
      <c r="BP17" s="3">
        <f>IF(BP$3=0,0,INDEX(Sheet1!RawDataCols,$C17,BP$5)*$R17)</f>
        <v>484.46</v>
      </c>
      <c r="BQ17" s="3">
        <f t="shared" si="50"/>
        <v>239.59</v>
      </c>
      <c r="BR17" s="3">
        <f t="shared" si="51"/>
        <v>239.60000000000002</v>
      </c>
      <c r="BS17" s="3">
        <f t="shared" si="52"/>
        <v>242.23000000000002</v>
      </c>
      <c r="BT17" s="3">
        <f t="shared" si="53"/>
        <v>484.46000000000004</v>
      </c>
      <c r="BU17" s="3" t="str">
        <f>INDEX(Sheet1!$BS$2:$BS$1000,MATCH($A17,Sheet1!$A$2:$A$1000,0))</f>
        <v>15</v>
      </c>
      <c r="BV17" s="3">
        <f>INDEX(Sheet1!$BT$2:$BT$1000,MATCH($A17,Sheet1!$A$2:$A$1000,0))</f>
        <v>484.46</v>
      </c>
    </row>
    <row r="18" spans="1:74" x14ac:dyDescent="0.2">
      <c r="A18" s="315" t="s">
        <v>595</v>
      </c>
      <c r="B18" s="3" t="e">
        <f>MATCH($A18,Sheet1!ACCOUNTNO,0)</f>
        <v>#N/A</v>
      </c>
      <c r="C18" s="3">
        <f t="shared" si="44"/>
        <v>65000</v>
      </c>
      <c r="D18" s="3">
        <f>IF(D$3=0,0,INDEX(Sheet1!RawDataCols,$C18,D$5))</f>
        <v>0</v>
      </c>
      <c r="E18" s="3">
        <f>IF(E$3=0,0,INDEX(Sheet1!RawDataCols,$C18,E$5))</f>
        <v>0</v>
      </c>
      <c r="F18" s="3">
        <f>IF(F$3=0,0,INDEX(Sheet1!RawDataCols,$C18,F$5))</f>
        <v>0</v>
      </c>
      <c r="G18" s="3">
        <f>IF(G$3=0,0,INDEX(Sheet1!RawDataCols,$C18,G$5))</f>
        <v>0</v>
      </c>
      <c r="H18" s="3">
        <f>IF(H$3=0,0,INDEX(Sheet1!RawDataCols,$C18,H$5))</f>
        <v>0</v>
      </c>
      <c r="I18" s="3">
        <f>IF(I$3=0,0,INDEX(Sheet1!RawDataCols,$C18,I$5))</f>
        <v>0</v>
      </c>
      <c r="J18" s="3">
        <f>IF(J$3=0,0,INDEX(Sheet1!RawDataCols,$C18,J$5))</f>
        <v>0</v>
      </c>
      <c r="K18" s="3">
        <f>IF(K$3=0,0,INDEX(Sheet1!RawDataCols,$C18,K$5))</f>
        <v>0</v>
      </c>
      <c r="L18" s="3">
        <f>IF(L$3=0,0,INDEX(Sheet1!RawDataCols,$C18,L$5))</f>
        <v>0</v>
      </c>
      <c r="M18" s="3">
        <f>IF(M$3=0,0,INDEX(Sheet1!RawDataCols,$C18,M$5))</f>
        <v>0</v>
      </c>
      <c r="N18" s="3">
        <f>IF(N$3=0,0,INDEX(Sheet1!RawDataCols,$C18,N$5))</f>
        <v>0</v>
      </c>
      <c r="O18" s="3">
        <f>INDEX(Sheet1!RawDataCols,$C18,O$5)</f>
        <v>0</v>
      </c>
      <c r="P18" s="3">
        <f>INDEX(Sheet1!RawDataCols,$C18,P$5)</f>
        <v>0</v>
      </c>
      <c r="Q18" s="3">
        <f>IF(Q$3=0,0,INDEX(Sheet1!RawDataCols,$C18,Q$5))</f>
        <v>0</v>
      </c>
      <c r="R18" s="3">
        <f t="shared" si="45"/>
        <v>1</v>
      </c>
      <c r="S18" s="3">
        <f t="shared" si="4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47"/>
        <v>0</v>
      </c>
      <c r="BI18" s="33">
        <f t="shared" si="48"/>
        <v>0</v>
      </c>
      <c r="BJ18" s="33">
        <f t="shared" si="4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0</v>
      </c>
      <c r="BO18" s="3">
        <f>IF(BO$3=0,0,INDEX(Sheet1!RawDataCols,$C18,BO$5)*$R18)</f>
        <v>0</v>
      </c>
      <c r="BP18" s="3">
        <f>IF(BP$3=0,0,INDEX(Sheet1!RawDataCols,$C18,BP$5)*$R18)</f>
        <v>0</v>
      </c>
      <c r="BQ18" s="3">
        <f t="shared" si="50"/>
        <v>0</v>
      </c>
      <c r="BR18" s="3">
        <f t="shared" si="51"/>
        <v>0</v>
      </c>
      <c r="BS18" s="3">
        <f t="shared" si="52"/>
        <v>0</v>
      </c>
      <c r="BT18" s="3">
        <f t="shared" si="53"/>
        <v>0</v>
      </c>
      <c r="BU18" s="3" t="e">
        <f>INDEX(Sheet1!$BS$2:$BS$1000,MATCH($A18,Sheet1!$A$2:$A$1000,0))</f>
        <v>#N/A</v>
      </c>
      <c r="BV18" s="3" t="e">
        <f>INDEX(Sheet1!$BT$2:$BT$1000,MATCH($A18,Sheet1!$A$2:$A$1000,0))</f>
        <v>#N/A</v>
      </c>
    </row>
    <row r="19" spans="1:74" x14ac:dyDescent="0.2">
      <c r="A19" s="11" t="s">
        <v>596</v>
      </c>
      <c r="B19" s="3">
        <f>MATCH($A19,Sheet1!ACCOUNTNO,0)</f>
        <v>8</v>
      </c>
      <c r="C19" s="3">
        <f t="shared" si="44"/>
        <v>8</v>
      </c>
      <c r="D19" s="3" t="str">
        <f>IF(D$3=0,0,INDEX(Sheet1!RawDataCols,$C19,D$5))</f>
        <v>50100G01</v>
      </c>
      <c r="E19" s="3" t="str">
        <f>IF(E$3=0,0,INDEX(Sheet1!RawDataCols,$C19,E$5))</f>
        <v xml:space="preserve">50100          </v>
      </c>
      <c r="F19" s="3" t="str">
        <f>IF(F$3=0,0,INDEX(Sheet1!RawDataCols,$C19,F$5))</f>
        <v xml:space="preserve">G01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F001  </v>
      </c>
      <c r="N19" s="3" t="str">
        <f>IF(N$3=0,0,INDEX(Sheet1!RawDataCols,$C19,N$5))</f>
        <v>National Australia Bank-23F</v>
      </c>
      <c r="O19" s="3">
        <f>INDEX(Sheet1!RawDataCols,$C19,O$5)</f>
        <v>20</v>
      </c>
      <c r="P19" s="3" t="str">
        <f>INDEX(Sheet1!RawDataCols,$C19,P$5)</f>
        <v>Current Assets</v>
      </c>
      <c r="Q19" s="3" t="str">
        <f>IF(Q$3=0,0,INDEX(Sheet1!RawDataCols,$C19,Q$5))</f>
        <v>B</v>
      </c>
      <c r="R19" s="3">
        <f t="shared" si="45"/>
        <v>1</v>
      </c>
      <c r="S19" s="3">
        <f t="shared" si="46"/>
        <v>-1</v>
      </c>
      <c r="T19" s="3">
        <f>IF(T$3=0,0,INDEX(Sheet1!RawDataCols,$C19,T$5)*$R19)</f>
        <v>23607.09</v>
      </c>
      <c r="U19" s="3">
        <f>IF(U$3=0,0,INDEX(Sheet1!RawDataCols,$C19,U$5)*$R19)</f>
        <v>-11386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-476.6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23.4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-273.60000000000002</v>
      </c>
      <c r="AN19" s="3">
        <f>IF(AN$3=0,0,INDEX(Sheet1!RawDataCols,$C19,AN$5)*$R19)</f>
        <v>0</v>
      </c>
      <c r="AO19" s="3">
        <f>IF(AO$3=0,0,INDEX(Sheet1!RawDataCols,$C19,AO$5)*$R19)</f>
        <v>-10743</v>
      </c>
      <c r="AP19" s="3">
        <f>IF(AP$3=0,0,INDEX(Sheet1!RawDataCols,$C19,AP$5)*$R19)</f>
        <v>-22373</v>
      </c>
      <c r="AQ19" s="3">
        <f>IF(AQ$3=0,0,INDEX(Sheet1!RawDataCols,$C19,AQ$5)*$R19)</f>
        <v>0</v>
      </c>
      <c r="AR19" s="3">
        <f>IF(AR$3=0,0,INDEX(Sheet1!RawDataCols,$C19,AR$5)*$R19)</f>
        <v>10474.799999999999</v>
      </c>
      <c r="AS19" s="3">
        <f>IF(AS$3=0,0,INDEX(Sheet1!RawDataCols,$C19,AS$5)*$R19)</f>
        <v>29997.56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5663.4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17380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17380</v>
      </c>
      <c r="BH19" s="33">
        <f t="shared" si="47"/>
        <v>19572.050000000003</v>
      </c>
      <c r="BI19" s="33">
        <f t="shared" si="48"/>
        <v>0</v>
      </c>
      <c r="BJ19" s="33">
        <f t="shared" si="49"/>
        <v>23607.09</v>
      </c>
      <c r="BK19" s="3">
        <f>IF(BK$3=0,0,INDEX(Sheet1!RawDataCols,$C19,BK$5)*$R19)</f>
        <v>0</v>
      </c>
      <c r="BL19" s="3">
        <f>IF(BL$3=0,0,INDEX(Sheet1!RawDataCols,$C19,BL$5)*$R19)</f>
        <v>103.98625</v>
      </c>
      <c r="BM19" s="3">
        <f>IF(BM$3=0,0,INDEX(Sheet1!RawDataCols,$C19,BM$5)*$R19)</f>
        <v>191.56125</v>
      </c>
      <c r="BN19" s="3">
        <f>IF(BN$3=0,0,INDEX(Sheet1!RawDataCols,$C19,BN$5)*$R19)</f>
        <v>171.875</v>
      </c>
      <c r="BO19" s="3">
        <f>IF(BO$3=0,0,INDEX(Sheet1!RawDataCols,$C19,BO$5)*$R19)</f>
        <v>9.6850000000000005</v>
      </c>
      <c r="BP19" s="3">
        <f>IF(BP$3=0,0,INDEX(Sheet1!RawDataCols,$C19,BP$5)*$R19)</f>
        <v>1285.0899999999999</v>
      </c>
      <c r="BQ19" s="3">
        <f t="shared" si="50"/>
        <v>12221.09</v>
      </c>
      <c r="BR19" s="3">
        <f t="shared" si="51"/>
        <v>12221.09</v>
      </c>
      <c r="BS19" s="3">
        <f t="shared" si="52"/>
        <v>19572.050000000003</v>
      </c>
      <c r="BT19" s="3">
        <f t="shared" si="53"/>
        <v>19572.050000000003</v>
      </c>
      <c r="BU19" s="3" t="str">
        <f>INDEX(Sheet1!$BS$2:$BS$1000,MATCH($A19,Sheet1!$A$2:$A$1000,0))</f>
        <v>20</v>
      </c>
      <c r="BV19" s="3">
        <f>INDEX(Sheet1!$BT$2:$BT$1000,MATCH($A19,Sheet1!$A$2:$A$1000,0))</f>
        <v>19572.05</v>
      </c>
    </row>
    <row r="20" spans="1:74" x14ac:dyDescent="0.2">
      <c r="A20" s="315" t="s">
        <v>597</v>
      </c>
      <c r="B20" s="3" t="e">
        <f>MATCH($A20,Sheet1!ACCOUNTNO,0)</f>
        <v>#N/A</v>
      </c>
      <c r="C20" s="3">
        <f t="shared" si="4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45"/>
        <v>1</v>
      </c>
      <c r="S20" s="3">
        <f t="shared" si="4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47"/>
        <v>0</v>
      </c>
      <c r="BI20" s="33">
        <f t="shared" si="48"/>
        <v>0</v>
      </c>
      <c r="BJ20" s="33">
        <f t="shared" si="4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50"/>
        <v>0</v>
      </c>
      <c r="BR20" s="3">
        <f t="shared" si="51"/>
        <v>0</v>
      </c>
      <c r="BS20" s="3">
        <f t="shared" si="52"/>
        <v>0</v>
      </c>
      <c r="BT20" s="3">
        <f t="shared" si="5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11" t="s">
        <v>598</v>
      </c>
      <c r="B21" s="3">
        <f>MATCH($A21,Sheet1!ACCOUNTNO,0)</f>
        <v>9</v>
      </c>
      <c r="C21" s="3">
        <f t="shared" si="44"/>
        <v>9</v>
      </c>
      <c r="D21" s="3" t="str">
        <f>IF(D$3=0,0,INDEX(Sheet1!RawDataCols,$C21,D$5))</f>
        <v>52280G01</v>
      </c>
      <c r="E21" s="3" t="str">
        <f>IF(E$3=0,0,INDEX(Sheet1!RawDataCols,$C21,E$5))</f>
        <v xml:space="preserve">52280          </v>
      </c>
      <c r="F21" s="3" t="str">
        <f>IF(F$3=0,0,INDEX(Sheet1!RawDataCols,$C21,F$5))</f>
        <v xml:space="preserve">G01            </v>
      </c>
      <c r="G21" s="3" t="str">
        <f>IF(G$3=0,0,INDEX(Sheet1!RawDataCols,$C21,G$5))</f>
        <v xml:space="preserve">               </v>
      </c>
      <c r="H21" s="3" t="str">
        <f>IF(H$3=0,0,INDEX(Sheet1!RawDataCols,$C21,H$5))</f>
        <v xml:space="preserve">               </v>
      </c>
      <c r="I21" s="3" t="str">
        <f>IF(I$3=0,0,INDEX(Sheet1!RawDataCols,$C21,I$5))</f>
        <v xml:space="preserve">               </v>
      </c>
      <c r="J21" s="3" t="str">
        <f>IF(J$3=0,0,INDEX(Sheet1!RawDataCols,$C21,J$5))</f>
        <v xml:space="preserve">               </v>
      </c>
      <c r="K21" s="3" t="str">
        <f>IF(K$3=0,0,INDEX(Sheet1!RawDataCols,$C21,K$5))</f>
        <v xml:space="preserve">               </v>
      </c>
      <c r="L21" s="3" t="str">
        <f>IF(L$3=0,0,INDEX(Sheet1!RawDataCols,$C21,L$5))</f>
        <v xml:space="preserve">               </v>
      </c>
      <c r="M21" s="3" t="str">
        <f>IF(M$3=0,0,INDEX(Sheet1!RawDataCols,$C21,M$5))</f>
        <v xml:space="preserve">F001  </v>
      </c>
      <c r="N21" s="3" t="str">
        <f>IF(N$3=0,0,INDEX(Sheet1!RawDataCols,$C21,N$5))</f>
        <v>Prepaid - Land Tax-23F</v>
      </c>
      <c r="O21" s="3">
        <f>INDEX(Sheet1!RawDataCols,$C21,O$5)</f>
        <v>20</v>
      </c>
      <c r="P21" s="3" t="str">
        <f>INDEX(Sheet1!RawDataCols,$C21,P$5)</f>
        <v>Current Assets</v>
      </c>
      <c r="Q21" s="3" t="str">
        <f>IF(Q$3=0,0,INDEX(Sheet1!RawDataCols,$C21,Q$5))</f>
        <v>B</v>
      </c>
      <c r="R21" s="3">
        <f t="shared" si="45"/>
        <v>1</v>
      </c>
      <c r="S21" s="3">
        <f t="shared" si="46"/>
        <v>-1</v>
      </c>
      <c r="T21" s="3">
        <f>IF(T$3=0,0,INDEX(Sheet1!RawDataCols,$C21,T$5)*$R21)</f>
        <v>22710.11</v>
      </c>
      <c r="U21" s="3">
        <f>IF(U$3=0,0,INDEX(Sheet1!RawDataCols,$C21,U$5)*$R21)</f>
        <v>-3868.21</v>
      </c>
      <c r="V21" s="3">
        <f>IF(V$3=0,0,INDEX(Sheet1!RawDataCols,$C21,V$5)*$R21)</f>
        <v>0</v>
      </c>
      <c r="W21" s="3">
        <f>IF(W$3=0,0,INDEX(Sheet1!RawDataCols,$C21,W$5)*$R21)</f>
        <v>-3568.75</v>
      </c>
      <c r="X21" s="3">
        <f>IF(X$3=0,0,INDEX(Sheet1!RawDataCols,$C21,X$5)*$R21)</f>
        <v>-3618.64</v>
      </c>
      <c r="Y21" s="3">
        <f>IF(Y$3=0,0,INDEX(Sheet1!RawDataCols,$C21,Y$5)*$R21)</f>
        <v>0</v>
      </c>
      <c r="Z21" s="3">
        <f>IF(Z$3=0,0,INDEX(Sheet1!RawDataCols,$C21,Z$5)*$R21)</f>
        <v>-3223.38</v>
      </c>
      <c r="AA21" s="3">
        <f>IF(AA$3=0,0,INDEX(Sheet1!RawDataCols,$C21,AA$5)*$R21)</f>
        <v>-3868.21</v>
      </c>
      <c r="AB21" s="3">
        <f>IF(AB$3=0,0,INDEX(Sheet1!RawDataCols,$C21,AB$5)*$R21)</f>
        <v>0</v>
      </c>
      <c r="AC21" s="3">
        <f>IF(AC$3=0,0,INDEX(Sheet1!RawDataCols,$C21,AC$5)*$R21)</f>
        <v>-3568.75</v>
      </c>
      <c r="AD21" s="3">
        <f>IF(AD$3=0,0,INDEX(Sheet1!RawDataCols,$C21,AD$5)*$R21)</f>
        <v>-3743.42</v>
      </c>
      <c r="AE21" s="3">
        <f>IF(AE$3=0,0,INDEX(Sheet1!RawDataCols,$C21,AE$5)*$R21)</f>
        <v>0</v>
      </c>
      <c r="AF21" s="3">
        <f>IF(AF$3=0,0,INDEX(Sheet1!RawDataCols,$C21,AF$5)*$R21)</f>
        <v>-3453.63</v>
      </c>
      <c r="AG21" s="3">
        <f>IF(AG$3=0,0,INDEX(Sheet1!RawDataCols,$C21,AG$5)*$R21)</f>
        <v>-3868.21</v>
      </c>
      <c r="AH21" s="3">
        <f>IF(AH$3=0,0,INDEX(Sheet1!RawDataCols,$C21,AH$5)*$R21)</f>
        <v>0</v>
      </c>
      <c r="AI21" s="3">
        <f>IF(AI$3=0,0,INDEX(Sheet1!RawDataCols,$C21,AI$5)*$R21)</f>
        <v>-3568.75</v>
      </c>
      <c r="AJ21" s="3">
        <f>IF(AJ$3=0,0,INDEX(Sheet1!RawDataCols,$C21,AJ$5)*$R21)</f>
        <v>-3743.42</v>
      </c>
      <c r="AK21" s="3">
        <f>IF(AK$3=0,0,INDEX(Sheet1!RawDataCols,$C21,AK$5)*$R21)</f>
        <v>0</v>
      </c>
      <c r="AL21" s="3">
        <f>IF(AL$3=0,0,INDEX(Sheet1!RawDataCols,$C21,AL$5)*$R21)</f>
        <v>-3453.61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30321.74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-3743.42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-3868.21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-3868.21</v>
      </c>
      <c r="BH21" s="33">
        <f t="shared" si="47"/>
        <v>2.7284841053187847E-12</v>
      </c>
      <c r="BI21" s="33">
        <f t="shared" si="48"/>
        <v>0</v>
      </c>
      <c r="BJ21" s="33">
        <f t="shared" si="49"/>
        <v>22710.109999999997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20836.87</v>
      </c>
      <c r="BQ21" s="3">
        <f t="shared" si="50"/>
        <v>11355.050000000003</v>
      </c>
      <c r="BR21" s="3">
        <f t="shared" si="51"/>
        <v>0</v>
      </c>
      <c r="BS21" s="3">
        <f t="shared" si="52"/>
        <v>0</v>
      </c>
      <c r="BT21" s="3">
        <f t="shared" si="53"/>
        <v>0</v>
      </c>
      <c r="BU21" s="3" t="str">
        <f>INDEX(Sheet1!$BS$2:$BS$1000,MATCH($A21,Sheet1!$A$2:$A$1000,0))</f>
        <v>22</v>
      </c>
      <c r="BV21" s="3">
        <f>INDEX(Sheet1!$BT$2:$BT$1000,MATCH($A21,Sheet1!$A$2:$A$1000,0))</f>
        <v>0</v>
      </c>
    </row>
    <row r="22" spans="1:74" x14ac:dyDescent="0.2">
      <c r="A22" s="11" t="s">
        <v>599</v>
      </c>
      <c r="B22" s="3">
        <f>MATCH($A22,Sheet1!ACCOUNTNO,0)</f>
        <v>11</v>
      </c>
      <c r="C22" s="3">
        <f t="shared" si="44"/>
        <v>11</v>
      </c>
      <c r="D22" s="3" t="str">
        <f>IF(D$3=0,0,INDEX(Sheet1!RawDataCols,$C22,D$5))</f>
        <v>61160A08</v>
      </c>
      <c r="E22" s="3" t="str">
        <f>IF(E$3=0,0,INDEX(Sheet1!RawDataCols,$C22,E$5))</f>
        <v xml:space="preserve">61160          </v>
      </c>
      <c r="F22" s="3" t="str">
        <f>IF(F$3=0,0,INDEX(Sheet1!RawDataCols,$C22,F$5))</f>
        <v xml:space="preserve">A08            </v>
      </c>
      <c r="G22" s="3" t="str">
        <f>IF(G$3=0,0,INDEX(Sheet1!RawDataCols,$C22,G$5))</f>
        <v xml:space="preserve">               </v>
      </c>
      <c r="H22" s="3" t="str">
        <f>IF(H$3=0,0,INDEX(Sheet1!RawDataCols,$C22,H$5))</f>
        <v xml:space="preserve">               </v>
      </c>
      <c r="I22" s="3" t="str">
        <f>IF(I$3=0,0,INDEX(Sheet1!RawDataCols,$C22,I$5))</f>
        <v xml:space="preserve">               </v>
      </c>
      <c r="J22" s="3" t="str">
        <f>IF(J$3=0,0,INDEX(Sheet1!RawDataCols,$C22,J$5))</f>
        <v xml:space="preserve">               </v>
      </c>
      <c r="K22" s="3" t="str">
        <f>IF(K$3=0,0,INDEX(Sheet1!RawDataCols,$C22,K$5))</f>
        <v xml:space="preserve">               </v>
      </c>
      <c r="L22" s="3" t="str">
        <f>IF(L$3=0,0,INDEX(Sheet1!RawDataCols,$C22,L$5))</f>
        <v xml:space="preserve">               </v>
      </c>
      <c r="M22" s="3" t="str">
        <f>IF(M$3=0,0,INDEX(Sheet1!RawDataCols,$C22,M$5))</f>
        <v xml:space="preserve">F001  </v>
      </c>
      <c r="N22" s="3" t="str">
        <f>IF(N$3=0,0,INDEX(Sheet1!RawDataCols,$C22,N$5))</f>
        <v>Land &amp; Buildings-23 Frankin St</v>
      </c>
      <c r="O22" s="3">
        <f>INDEX(Sheet1!RawDataCols,$C22,O$5)</f>
        <v>24</v>
      </c>
      <c r="P22" s="3" t="str">
        <f>INDEX(Sheet1!RawDataCols,$C22,P$5)</f>
        <v>Fixed Assets</v>
      </c>
      <c r="Q22" s="3" t="str">
        <f>IF(Q$3=0,0,INDEX(Sheet1!RawDataCols,$C22,Q$5))</f>
        <v>B</v>
      </c>
      <c r="R22" s="3">
        <f t="shared" si="45"/>
        <v>1</v>
      </c>
      <c r="S22" s="3">
        <f t="shared" si="46"/>
        <v>-1</v>
      </c>
      <c r="T22" s="3">
        <f>IF(T$3=0,0,INDEX(Sheet1!RawDataCols,$C22,T$5)*$R22)</f>
        <v>4573292.1399999997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47"/>
        <v>4573292.1399999997</v>
      </c>
      <c r="BI22" s="33">
        <f t="shared" si="48"/>
        <v>0</v>
      </c>
      <c r="BJ22" s="33">
        <f t="shared" si="49"/>
        <v>4573292.1399999997</v>
      </c>
      <c r="BK22" s="3">
        <f>IF(BK$3=0,0,INDEX(Sheet1!RawDataCols,$C22,BK$5)*$R22)</f>
        <v>0</v>
      </c>
      <c r="BL22" s="3">
        <f>IF(BL$3=0,0,INDEX(Sheet1!RawDataCols,$C22,BL$5)*$R22)</f>
        <v>571661.51749999996</v>
      </c>
      <c r="BM22" s="3">
        <f>IF(BM$3=0,0,INDEX(Sheet1!RawDataCols,$C22,BM$5)*$R22)</f>
        <v>571661.51749999996</v>
      </c>
      <c r="BN22" s="3">
        <f>IF(BN$3=0,0,INDEX(Sheet1!RawDataCols,$C22,BN$5)*$R22)</f>
        <v>571661.51749999996</v>
      </c>
      <c r="BO22" s="3">
        <f>IF(BO$3=0,0,INDEX(Sheet1!RawDataCols,$C22,BO$5)*$R22)</f>
        <v>571661.51749999996</v>
      </c>
      <c r="BP22" s="3">
        <f>IF(BP$3=0,0,INDEX(Sheet1!RawDataCols,$C22,BP$5)*$R22)</f>
        <v>4573292.1399999997</v>
      </c>
      <c r="BQ22" s="3">
        <f t="shared" si="50"/>
        <v>4573292.1399999997</v>
      </c>
      <c r="BR22" s="3">
        <f t="shared" si="51"/>
        <v>4573292.1399999997</v>
      </c>
      <c r="BS22" s="3">
        <f t="shared" si="52"/>
        <v>4573292.1399999997</v>
      </c>
      <c r="BT22" s="3">
        <f t="shared" si="53"/>
        <v>4573292.1399999997</v>
      </c>
      <c r="BU22" s="3" t="str">
        <f>INDEX(Sheet1!$BS$2:$BS$1000,MATCH($A22,Sheet1!$A$2:$A$1000,0))</f>
        <v>23</v>
      </c>
      <c r="BV22" s="3">
        <f>INDEX(Sheet1!$BT$2:$BT$1000,MATCH($A22,Sheet1!$A$2:$A$1000,0))</f>
        <v>4573292.1399999997</v>
      </c>
    </row>
    <row r="23" spans="1:74" x14ac:dyDescent="0.2">
      <c r="A23" s="11" t="s">
        <v>600</v>
      </c>
      <c r="B23" s="3">
        <f>MATCH($A23,Sheet1!ACCOUNTNO,0)</f>
        <v>12</v>
      </c>
      <c r="C23" s="3">
        <f t="shared" si="44"/>
        <v>12</v>
      </c>
      <c r="D23" s="3" t="str">
        <f>IF(D$3=0,0,INDEX(Sheet1!RawDataCols,$C23,D$5))</f>
        <v>61180A08</v>
      </c>
      <c r="E23" s="3" t="str">
        <f>IF(E$3=0,0,INDEX(Sheet1!RawDataCols,$C23,E$5))</f>
        <v xml:space="preserve">61180          </v>
      </c>
      <c r="F23" s="3" t="str">
        <f>IF(F$3=0,0,INDEX(Sheet1!RawDataCols,$C23,F$5))</f>
        <v xml:space="preserve">A08            </v>
      </c>
      <c r="G23" s="3" t="str">
        <f>IF(G$3=0,0,INDEX(Sheet1!RawDataCols,$C23,G$5))</f>
        <v xml:space="preserve">               </v>
      </c>
      <c r="H23" s="3" t="str">
        <f>IF(H$3=0,0,INDEX(Sheet1!RawDataCols,$C23,H$5))</f>
        <v xml:space="preserve">               </v>
      </c>
      <c r="I23" s="3" t="str">
        <f>IF(I$3=0,0,INDEX(Sheet1!RawDataCols,$C23,I$5))</f>
        <v xml:space="preserve">               </v>
      </c>
      <c r="J23" s="3" t="str">
        <f>IF(J$3=0,0,INDEX(Sheet1!RawDataCols,$C23,J$5))</f>
        <v xml:space="preserve">               </v>
      </c>
      <c r="K23" s="3" t="str">
        <f>IF(K$3=0,0,INDEX(Sheet1!RawDataCols,$C23,K$5))</f>
        <v xml:space="preserve">               </v>
      </c>
      <c r="L23" s="3" t="str">
        <f>IF(L$3=0,0,INDEX(Sheet1!RawDataCols,$C23,L$5))</f>
        <v xml:space="preserve">               </v>
      </c>
      <c r="M23" s="3" t="str">
        <f>IF(M$3=0,0,INDEX(Sheet1!RawDataCols,$C23,M$5))</f>
        <v xml:space="preserve">F001  </v>
      </c>
      <c r="N23" s="3" t="str">
        <f>IF(N$3=0,0,INDEX(Sheet1!RawDataCols,$C23,N$5))</f>
        <v>Building Improvements-23 Frankin St</v>
      </c>
      <c r="O23" s="3">
        <f>INDEX(Sheet1!RawDataCols,$C23,O$5)</f>
        <v>24</v>
      </c>
      <c r="P23" s="3" t="str">
        <f>INDEX(Sheet1!RawDataCols,$C23,P$5)</f>
        <v>Fixed Assets</v>
      </c>
      <c r="Q23" s="3" t="str">
        <f>IF(Q$3=0,0,INDEX(Sheet1!RawDataCols,$C23,Q$5))</f>
        <v>B</v>
      </c>
      <c r="R23" s="3">
        <f t="shared" si="45"/>
        <v>1</v>
      </c>
      <c r="S23" s="3">
        <f t="shared" si="46"/>
        <v>-1</v>
      </c>
      <c r="T23" s="3">
        <f>IF(T$3=0,0,INDEX(Sheet1!RawDataCols,$C23,T$5)*$R23)</f>
        <v>16200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47"/>
        <v>16200</v>
      </c>
      <c r="BI23" s="33">
        <f t="shared" si="48"/>
        <v>0</v>
      </c>
      <c r="BJ23" s="33">
        <f t="shared" si="49"/>
        <v>16200</v>
      </c>
      <c r="BK23" s="3">
        <f>IF(BK$3=0,0,INDEX(Sheet1!RawDataCols,$C23,BK$5)*$R23)</f>
        <v>0</v>
      </c>
      <c r="BL23" s="3">
        <f>IF(BL$3=0,0,INDEX(Sheet1!RawDataCols,$C23,BL$5)*$R23)</f>
        <v>2025</v>
      </c>
      <c r="BM23" s="3">
        <f>IF(BM$3=0,0,INDEX(Sheet1!RawDataCols,$C23,BM$5)*$R23)</f>
        <v>2025</v>
      </c>
      <c r="BN23" s="3">
        <f>IF(BN$3=0,0,INDEX(Sheet1!RawDataCols,$C23,BN$5)*$R23)</f>
        <v>2025</v>
      </c>
      <c r="BO23" s="3">
        <f>IF(BO$3=0,0,INDEX(Sheet1!RawDataCols,$C23,BO$5)*$R23)</f>
        <v>1500</v>
      </c>
      <c r="BP23" s="3">
        <f>IF(BP$3=0,0,INDEX(Sheet1!RawDataCols,$C23,BP$5)*$R23)</f>
        <v>16200</v>
      </c>
      <c r="BQ23" s="3">
        <f t="shared" si="50"/>
        <v>16200</v>
      </c>
      <c r="BR23" s="3">
        <f t="shared" si="51"/>
        <v>16200</v>
      </c>
      <c r="BS23" s="3">
        <f t="shared" si="52"/>
        <v>16200</v>
      </c>
      <c r="BT23" s="3">
        <f t="shared" si="53"/>
        <v>16200</v>
      </c>
      <c r="BU23" s="3" t="str">
        <f>INDEX(Sheet1!$BS$2:$BS$1000,MATCH($A23,Sheet1!$A$2:$A$1000,0))</f>
        <v>23</v>
      </c>
      <c r="BV23" s="3">
        <f>INDEX(Sheet1!$BT$2:$BT$1000,MATCH($A23,Sheet1!$A$2:$A$1000,0))</f>
        <v>16200</v>
      </c>
    </row>
    <row r="24" spans="1:74" x14ac:dyDescent="0.2">
      <c r="A24" s="11" t="s">
        <v>601</v>
      </c>
      <c r="B24" s="3">
        <f>MATCH($A24,Sheet1!ACCOUNTNO,0)</f>
        <v>13</v>
      </c>
      <c r="C24" s="3">
        <f t="shared" si="44"/>
        <v>13</v>
      </c>
      <c r="D24" s="3" t="str">
        <f>IF(D$3=0,0,INDEX(Sheet1!RawDataCols,$C24,D$5))</f>
        <v>61440A08</v>
      </c>
      <c r="E24" s="3" t="str">
        <f>IF(E$3=0,0,INDEX(Sheet1!RawDataCols,$C24,E$5))</f>
        <v xml:space="preserve">61440          </v>
      </c>
      <c r="F24" s="3" t="str">
        <f>IF(F$3=0,0,INDEX(Sheet1!RawDataCols,$C24,F$5))</f>
        <v xml:space="preserve">A08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F001  </v>
      </c>
      <c r="N24" s="3" t="str">
        <f>IF(N$3=0,0,INDEX(Sheet1!RawDataCols,$C24,N$5))</f>
        <v>Less Accum Depn - Build Improvements-23 Frankin St</v>
      </c>
      <c r="O24" s="3">
        <f>INDEX(Sheet1!RawDataCols,$C24,O$5)</f>
        <v>24</v>
      </c>
      <c r="P24" s="3" t="str">
        <f>INDEX(Sheet1!RawDataCols,$C24,P$5)</f>
        <v>Fixed Assets</v>
      </c>
      <c r="Q24" s="3" t="str">
        <f>IF(Q$3=0,0,INDEX(Sheet1!RawDataCols,$C24,Q$5))</f>
        <v>B</v>
      </c>
      <c r="R24" s="3">
        <f t="shared" si="45"/>
        <v>1</v>
      </c>
      <c r="S24" s="3">
        <f t="shared" si="46"/>
        <v>-1</v>
      </c>
      <c r="T24" s="3">
        <f>IF(T$3=0,0,INDEX(Sheet1!RawDataCols,$C24,T$5)*$R24)</f>
        <v>-5685.5</v>
      </c>
      <c r="U24" s="3">
        <f>IF(U$3=0,0,INDEX(Sheet1!RawDataCols,$C24,U$5)*$R24)</f>
        <v>-81.62</v>
      </c>
      <c r="V24" s="3">
        <f>IF(V$3=0,0,INDEX(Sheet1!RawDataCols,$C24,V$5)*$R24)</f>
        <v>0</v>
      </c>
      <c r="W24" s="3">
        <f>IF(W$3=0,0,INDEX(Sheet1!RawDataCols,$C24,W$5)*$R24)</f>
        <v>-81.62</v>
      </c>
      <c r="X24" s="3">
        <f>IF(X$3=0,0,INDEX(Sheet1!RawDataCols,$C24,X$5)*$R24)</f>
        <v>-76.349999999999994</v>
      </c>
      <c r="Y24" s="3">
        <f>IF(Y$3=0,0,INDEX(Sheet1!RawDataCols,$C24,Y$5)*$R24)</f>
        <v>0</v>
      </c>
      <c r="Z24" s="3">
        <f>IF(Z$3=0,0,INDEX(Sheet1!RawDataCols,$C24,Z$5)*$R24)</f>
        <v>-73.72</v>
      </c>
      <c r="AA24" s="3">
        <f>IF(AA$3=0,0,INDEX(Sheet1!RawDataCols,$C24,AA$5)*$R24)</f>
        <v>-81.62</v>
      </c>
      <c r="AB24" s="3">
        <f>IF(AB$3=0,0,INDEX(Sheet1!RawDataCols,$C24,AB$5)*$R24)</f>
        <v>0</v>
      </c>
      <c r="AC24" s="3">
        <f>IF(AC$3=0,0,INDEX(Sheet1!RawDataCols,$C24,AC$5)*$R24)</f>
        <v>-81.62</v>
      </c>
      <c r="AD24" s="3">
        <f>IF(AD$3=0,0,INDEX(Sheet1!RawDataCols,$C24,AD$5)*$R24)</f>
        <v>-78.989999999999995</v>
      </c>
      <c r="AE24" s="3">
        <f>IF(AE$3=0,0,INDEX(Sheet1!RawDataCols,$C24,AE$5)*$R24)</f>
        <v>0</v>
      </c>
      <c r="AF24" s="3">
        <f>IF(AF$3=0,0,INDEX(Sheet1!RawDataCols,$C24,AF$5)*$R24)</f>
        <v>-78.989999999999995</v>
      </c>
      <c r="AG24" s="3">
        <f>IF(AG$3=0,0,INDEX(Sheet1!RawDataCols,$C24,AG$5)*$R24)</f>
        <v>-81.62</v>
      </c>
      <c r="AH24" s="3">
        <f>IF(AH$3=0,0,INDEX(Sheet1!RawDataCols,$C24,AH$5)*$R24)</f>
        <v>0</v>
      </c>
      <c r="AI24" s="3">
        <f>IF(AI$3=0,0,INDEX(Sheet1!RawDataCols,$C24,AI$5)*$R24)</f>
        <v>-81.62</v>
      </c>
      <c r="AJ24" s="3">
        <f>IF(AJ$3=0,0,INDEX(Sheet1!RawDataCols,$C24,AJ$5)*$R24)</f>
        <v>-78.989999999999995</v>
      </c>
      <c r="AK24" s="3">
        <f>IF(AK$3=0,0,INDEX(Sheet1!RawDataCols,$C24,AK$5)*$R24)</f>
        <v>0</v>
      </c>
      <c r="AL24" s="3">
        <f>IF(AL$3=0,0,INDEX(Sheet1!RawDataCols,$C24,AL$5)*$R24)</f>
        <v>-78.989999999999995</v>
      </c>
      <c r="AM24" s="3">
        <f>IF(AM$3=0,0,INDEX(Sheet1!RawDataCols,$C24,AM$5)*$R24)</f>
        <v>-81.62</v>
      </c>
      <c r="AN24" s="3">
        <f>IF(AN$3=0,0,INDEX(Sheet1!RawDataCols,$C24,AN$5)*$R24)</f>
        <v>0</v>
      </c>
      <c r="AO24" s="3">
        <f>IF(AO$3=0,0,INDEX(Sheet1!RawDataCols,$C24,AO$5)*$R24)</f>
        <v>-81.62</v>
      </c>
      <c r="AP24" s="3">
        <f>IF(AP$3=0,0,INDEX(Sheet1!RawDataCols,$C24,AP$5)*$R24)</f>
        <v>-81.62</v>
      </c>
      <c r="AQ24" s="3">
        <f>IF(AQ$3=0,0,INDEX(Sheet1!RawDataCols,$C24,AQ$5)*$R24)</f>
        <v>0</v>
      </c>
      <c r="AR24" s="3">
        <f>IF(AR$3=0,0,INDEX(Sheet1!RawDataCols,$C24,AR$5)*$R24)</f>
        <v>-81.62</v>
      </c>
      <c r="AS24" s="3">
        <f>IF(AS$3=0,0,INDEX(Sheet1!RawDataCols,$C24,AS$5)*$R24)</f>
        <v>-78.989999999999995</v>
      </c>
      <c r="AT24" s="3">
        <f>IF(AT$3=0,0,INDEX(Sheet1!RawDataCols,$C24,AT$5)*$R24)</f>
        <v>0</v>
      </c>
      <c r="AU24" s="3">
        <f>IF(AU$3=0,0,INDEX(Sheet1!RawDataCols,$C24,AU$5)*$R24)</f>
        <v>-78.989999999999995</v>
      </c>
      <c r="AV24" s="3">
        <f>IF(AV$3=0,0,INDEX(Sheet1!RawDataCols,$C24,AV$5)*$R24)</f>
        <v>-81.62</v>
      </c>
      <c r="AW24" s="3">
        <f>IF(AW$3=0,0,INDEX(Sheet1!RawDataCols,$C24,AW$5)*$R24)</f>
        <v>0</v>
      </c>
      <c r="AX24" s="3">
        <f>IF(AX$3=0,0,INDEX(Sheet1!RawDataCols,$C24,AX$5)*$R24)</f>
        <v>-81.62</v>
      </c>
      <c r="AY24" s="3">
        <f>IF(AY$3=0,0,INDEX(Sheet1!RawDataCols,$C24,AY$5)*$R24)</f>
        <v>-78.989999999999995</v>
      </c>
      <c r="AZ24" s="3">
        <f>IF(AZ$3=0,0,INDEX(Sheet1!RawDataCols,$C24,AZ$5)*$R24)</f>
        <v>0</v>
      </c>
      <c r="BA24" s="3">
        <f>IF(BA$3=0,0,INDEX(Sheet1!RawDataCols,$C24,BA$5)*$R24)</f>
        <v>-78.989999999999995</v>
      </c>
      <c r="BB24" s="3">
        <f>IF(BB$3=0,0,INDEX(Sheet1!RawDataCols,$C24,BB$5)*$R24)</f>
        <v>-81.62</v>
      </c>
      <c r="BC24" s="3">
        <f>IF(BC$3=0,0,INDEX(Sheet1!RawDataCols,$C24,BC$5)*$R24)</f>
        <v>0</v>
      </c>
      <c r="BD24" s="3">
        <f>IF(BD$3=0,0,INDEX(Sheet1!RawDataCols,$C24,BD$5)*$R24)</f>
        <v>-81.62</v>
      </c>
      <c r="BE24" s="3">
        <f>IF(BE$3=0,0,INDEX(Sheet1!RawDataCols,$C24,BE$5)*$R24)</f>
        <v>-81.62</v>
      </c>
      <c r="BF24" s="3">
        <f>IF(BF$3=0,0,INDEX(Sheet1!RawDataCols,$C24,BF$5)*$R24)</f>
        <v>0</v>
      </c>
      <c r="BG24" s="179">
        <f>IF(BG$3=0,0,INDEX(Sheet1!RawDataCols,$C24,BG$5)*$R24)</f>
        <v>-81.62</v>
      </c>
      <c r="BH24" s="33">
        <f t="shared" si="47"/>
        <v>-6649.1499999999987</v>
      </c>
      <c r="BI24" s="33">
        <f t="shared" si="48"/>
        <v>0</v>
      </c>
      <c r="BJ24" s="33">
        <f t="shared" si="49"/>
        <v>-5685.5</v>
      </c>
      <c r="BK24" s="3">
        <f>IF(BK$3=0,0,INDEX(Sheet1!RawDataCols,$C24,BK$5)*$R24)</f>
        <v>0</v>
      </c>
      <c r="BL24" s="3">
        <f>IF(BL$3=0,0,INDEX(Sheet1!RawDataCols,$C24,BL$5)*$R24)</f>
        <v>-650.13</v>
      </c>
      <c r="BM24" s="3">
        <f>IF(BM$3=0,0,INDEX(Sheet1!RawDataCols,$C24,BM$5)*$R24)</f>
        <v>-530.00250000000005</v>
      </c>
      <c r="BN24" s="3">
        <f>IF(BN$3=0,0,INDEX(Sheet1!RawDataCols,$C24,BN$5)*$R24)</f>
        <v>-409.875</v>
      </c>
      <c r="BO24" s="3">
        <f>IF(BO$3=0,0,INDEX(Sheet1!RawDataCols,$C24,BO$5)*$R24)</f>
        <v>-285.52749999999997</v>
      </c>
      <c r="BP24" s="3">
        <f>IF(BP$3=0,0,INDEX(Sheet1!RawDataCols,$C24,BP$5)*$R24)</f>
        <v>-4724.4799999999996</v>
      </c>
      <c r="BQ24" s="3">
        <f t="shared" si="50"/>
        <v>-5925.09</v>
      </c>
      <c r="BR24" s="3">
        <f t="shared" si="51"/>
        <v>-6164.6900000000005</v>
      </c>
      <c r="BS24" s="3">
        <f t="shared" si="52"/>
        <v>-6406.92</v>
      </c>
      <c r="BT24" s="3">
        <f t="shared" si="53"/>
        <v>-6649.15</v>
      </c>
      <c r="BU24" s="3" t="str">
        <f>INDEX(Sheet1!$BS$2:$BS$1000,MATCH($A24,Sheet1!$A$2:$A$1000,0))</f>
        <v>23</v>
      </c>
      <c r="BV24" s="3">
        <f>INDEX(Sheet1!$BT$2:$BT$1000,MATCH($A24,Sheet1!$A$2:$A$1000,0))</f>
        <v>-6649.15</v>
      </c>
    </row>
    <row r="25" spans="1:74" x14ac:dyDescent="0.2">
      <c r="A25" s="315" t="s">
        <v>602</v>
      </c>
      <c r="B25" s="3" t="e">
        <f>MATCH($A25,Sheet1!ACCOUNTNO,0)</f>
        <v>#N/A</v>
      </c>
      <c r="C25" s="3">
        <f t="shared" si="4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45"/>
        <v>1</v>
      </c>
      <c r="S25" s="3">
        <f t="shared" si="4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47"/>
        <v>0</v>
      </c>
      <c r="BI25" s="33">
        <f t="shared" si="48"/>
        <v>0</v>
      </c>
      <c r="BJ25" s="33">
        <f t="shared" si="4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50"/>
        <v>0</v>
      </c>
      <c r="BR25" s="3">
        <f t="shared" si="51"/>
        <v>0</v>
      </c>
      <c r="BS25" s="3">
        <f t="shared" si="52"/>
        <v>0</v>
      </c>
      <c r="BT25" s="3">
        <f t="shared" si="5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11" t="s">
        <v>603</v>
      </c>
      <c r="B26" s="3">
        <f>MATCH($A26,Sheet1!ACCOUNTNO,0)</f>
        <v>14</v>
      </c>
      <c r="C26" s="3">
        <f t="shared" si="44"/>
        <v>14</v>
      </c>
      <c r="D26" s="3" t="str">
        <f>IF(D$3=0,0,INDEX(Sheet1!RawDataCols,$C26,D$5))</f>
        <v>62100G07</v>
      </c>
      <c r="E26" s="3" t="str">
        <f>IF(E$3=0,0,INDEX(Sheet1!RawDataCols,$C26,E$5))</f>
        <v xml:space="preserve">62100          </v>
      </c>
      <c r="F26" s="3" t="str">
        <f>IF(F$3=0,0,INDEX(Sheet1!RawDataCols,$C26,F$5))</f>
        <v xml:space="preserve">G07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F001  </v>
      </c>
      <c r="N26" s="3" t="str">
        <f>IF(N$3=0,0,INDEX(Sheet1!RawDataCols,$C26,N$5))</f>
        <v>Intercompany-GPM</v>
      </c>
      <c r="O26" s="3">
        <f>INDEX(Sheet1!RawDataCols,$C26,O$5)</f>
        <v>26</v>
      </c>
      <c r="P26" s="3" t="str">
        <f>INDEX(Sheet1!RawDataCols,$C26,P$5)</f>
        <v>Other Assets</v>
      </c>
      <c r="Q26" s="3" t="str">
        <f>IF(Q$3=0,0,INDEX(Sheet1!RawDataCols,$C26,Q$5))</f>
        <v>B</v>
      </c>
      <c r="R26" s="3">
        <f t="shared" si="45"/>
        <v>1</v>
      </c>
      <c r="S26" s="3">
        <f t="shared" si="46"/>
        <v>-1</v>
      </c>
      <c r="T26" s="3">
        <f>IF(T$3=0,0,INDEX(Sheet1!RawDataCols,$C26,T$5)*$R26)</f>
        <v>209076.6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-209076.6</v>
      </c>
      <c r="AK26" s="3">
        <f>IF(AK$3=0,0,INDEX(Sheet1!RawDataCols,$C26,AK$5)*$R26)</f>
        <v>0</v>
      </c>
      <c r="AL26" s="3">
        <f>IF(AL$3=0,0,INDEX(Sheet1!RawDataCols,$C26,AL$5)*$R26)</f>
        <v>-872.36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47"/>
        <v>0</v>
      </c>
      <c r="BI26" s="33">
        <f t="shared" si="48"/>
        <v>0</v>
      </c>
      <c r="BJ26" s="33">
        <f t="shared" si="49"/>
        <v>209076.6</v>
      </c>
      <c r="BK26" s="3">
        <f>IF(BK$3=0,0,INDEX(Sheet1!RawDataCols,$C26,BK$5)*$R26)</f>
        <v>0</v>
      </c>
      <c r="BL26" s="3">
        <f>IF(BL$3=0,0,INDEX(Sheet1!RawDataCols,$C26,BL$5)*$R26)</f>
        <v>26134.575000000001</v>
      </c>
      <c r="BM26" s="3">
        <f>IF(BM$3=0,0,INDEX(Sheet1!RawDataCols,$C26,BM$5)*$R26)</f>
        <v>26243.62</v>
      </c>
      <c r="BN26" s="3">
        <f>IF(BN$3=0,0,INDEX(Sheet1!RawDataCols,$C26,BN$5)*$R26)</f>
        <v>151552.01624999999</v>
      </c>
      <c r="BO26" s="3">
        <f>IF(BO$3=0,0,INDEX(Sheet1!RawDataCols,$C26,BO$5)*$R26)</f>
        <v>131113.95499999999</v>
      </c>
      <c r="BP26" s="3">
        <f>IF(BP$3=0,0,INDEX(Sheet1!RawDataCols,$C26,BP$5)*$R26)</f>
        <v>209948.96</v>
      </c>
      <c r="BQ26" s="3">
        <f t="shared" si="50"/>
        <v>209076.6</v>
      </c>
      <c r="BR26" s="3">
        <f t="shared" si="51"/>
        <v>0</v>
      </c>
      <c r="BS26" s="3">
        <f t="shared" si="52"/>
        <v>0</v>
      </c>
      <c r="BT26" s="3">
        <f t="shared" si="53"/>
        <v>0</v>
      </c>
      <c r="BU26" s="3" t="str">
        <f>INDEX(Sheet1!$BS$2:$BS$1000,MATCH($A26,Sheet1!$A$2:$A$1000,0))</f>
        <v>24</v>
      </c>
      <c r="BV26" s="3">
        <f>INDEX(Sheet1!$BT$2:$BT$1000,MATCH($A26,Sheet1!$A$2:$A$1000,0))</f>
        <v>0</v>
      </c>
    </row>
    <row r="27" spans="1:74" x14ac:dyDescent="0.2">
      <c r="A27" s="11" t="s">
        <v>604</v>
      </c>
      <c r="B27" s="3">
        <f>MATCH($A27,Sheet1!ACCOUNTNO,0)</f>
        <v>15</v>
      </c>
      <c r="C27" s="3">
        <f t="shared" si="44"/>
        <v>15</v>
      </c>
      <c r="D27" s="3" t="str">
        <f>IF(D$3=0,0,INDEX(Sheet1!RawDataCols,$C27,D$5))</f>
        <v>70100G01</v>
      </c>
      <c r="E27" s="3" t="str">
        <f>IF(E$3=0,0,INDEX(Sheet1!RawDataCols,$C27,E$5))</f>
        <v xml:space="preserve">70100          </v>
      </c>
      <c r="F27" s="3" t="str">
        <f>IF(F$3=0,0,INDEX(Sheet1!RawDataCols,$C27,F$5))</f>
        <v xml:space="preserve">G01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F001  </v>
      </c>
      <c r="N27" s="3" t="str">
        <f>IF(N$3=0,0,INDEX(Sheet1!RawDataCols,$C27,N$5))</f>
        <v>Trade Creditor-23F</v>
      </c>
      <c r="O27" s="3">
        <f>INDEX(Sheet1!RawDataCols,$C27,O$5)</f>
        <v>28</v>
      </c>
      <c r="P27" s="3" t="str">
        <f>INDEX(Sheet1!RawDataCols,$C27,P$5)</f>
        <v>Current Liabilities</v>
      </c>
      <c r="Q27" s="3" t="str">
        <f>IF(Q$3=0,0,INDEX(Sheet1!RawDataCols,$C27,Q$5))</f>
        <v>B</v>
      </c>
      <c r="R27" s="3">
        <f t="shared" si="45"/>
        <v>-1</v>
      </c>
      <c r="S27" s="3">
        <f t="shared" si="46"/>
        <v>1</v>
      </c>
      <c r="T27" s="3">
        <f>IF(T$3=0,0,INDEX(Sheet1!RawDataCols,$C27,T$5)*$R27)</f>
        <v>34159</v>
      </c>
      <c r="U27" s="3">
        <f>IF(U$3=0,0,INDEX(Sheet1!RawDataCols,$C27,U$5)*$R27)</f>
        <v>-11386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-10476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-10476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-10476</v>
      </c>
      <c r="AP27" s="3">
        <f>IF(AP$3=0,0,INDEX(Sheet1!RawDataCols,$C27,AP$5)*$R27)</f>
        <v>-22773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45545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-11386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47"/>
        <v>0</v>
      </c>
      <c r="BI27" s="33">
        <f t="shared" si="48"/>
        <v>0</v>
      </c>
      <c r="BJ27" s="33">
        <f t="shared" si="49"/>
        <v>34159</v>
      </c>
      <c r="BK27" s="3">
        <f>IF(BK$3=0,0,INDEX(Sheet1!RawDataCols,$C27,BK$5)*$R27)</f>
        <v>0</v>
      </c>
      <c r="BL27" s="3">
        <f>IF(BL$3=0,0,INDEX(Sheet1!RawDataCols,$C27,BL$5)*$R27)</f>
        <v>1309.5</v>
      </c>
      <c r="BM27" s="3">
        <f>IF(BM$3=0,0,INDEX(Sheet1!RawDataCols,$C27,BM$5)*$R27)</f>
        <v>1182</v>
      </c>
      <c r="BN27" s="3">
        <f>IF(BN$3=0,0,INDEX(Sheet1!RawDataCols,$C27,BN$5)*$R27)</f>
        <v>1066.0625</v>
      </c>
      <c r="BO27" s="3">
        <f>IF(BO$3=0,0,INDEX(Sheet1!RawDataCols,$C27,BO$5)*$R27)</f>
        <v>1004.3125</v>
      </c>
      <c r="BP27" s="3">
        <f>IF(BP$3=0,0,INDEX(Sheet1!RawDataCols,$C27,BP$5)*$R27)</f>
        <v>31428</v>
      </c>
      <c r="BQ27" s="3">
        <f t="shared" si="50"/>
        <v>22773</v>
      </c>
      <c r="BR27" s="3">
        <f t="shared" si="51"/>
        <v>22773</v>
      </c>
      <c r="BS27" s="3">
        <f t="shared" si="52"/>
        <v>0</v>
      </c>
      <c r="BT27" s="3">
        <f t="shared" si="53"/>
        <v>0</v>
      </c>
      <c r="BU27" s="3" t="str">
        <f>INDEX(Sheet1!$BS$2:$BS$1000,MATCH($A27,Sheet1!$A$2:$A$1000,0))</f>
        <v>26</v>
      </c>
      <c r="BV27" s="3">
        <f>INDEX(Sheet1!$BT$2:$BT$1000,MATCH($A27,Sheet1!$A$2:$A$1000,0))</f>
        <v>0</v>
      </c>
    </row>
    <row r="28" spans="1:74" x14ac:dyDescent="0.2">
      <c r="A28" s="11" t="s">
        <v>605</v>
      </c>
      <c r="B28" s="3">
        <f>MATCH($A28,Sheet1!ACCOUNTNO,0)</f>
        <v>16</v>
      </c>
      <c r="C28" s="3">
        <f t="shared" si="44"/>
        <v>16</v>
      </c>
      <c r="D28" s="3" t="str">
        <f>IF(D$3=0,0,INDEX(Sheet1!RawDataCols,$C28,D$5))</f>
        <v>71100G01</v>
      </c>
      <c r="E28" s="3" t="str">
        <f>IF(E$3=0,0,INDEX(Sheet1!RawDataCols,$C28,E$5))</f>
        <v xml:space="preserve">71100          </v>
      </c>
      <c r="F28" s="3" t="str">
        <f>IF(F$3=0,0,INDEX(Sheet1!RawDataCols,$C28,F$5))</f>
        <v xml:space="preserve">G01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F001  </v>
      </c>
      <c r="N28" s="3" t="str">
        <f>IF(N$3=0,0,INDEX(Sheet1!RawDataCols,$C28,N$5))</f>
        <v>Accruals-23F</v>
      </c>
      <c r="O28" s="3">
        <f>INDEX(Sheet1!RawDataCols,$C28,O$5)</f>
        <v>28</v>
      </c>
      <c r="P28" s="3" t="str">
        <f>INDEX(Sheet1!RawDataCols,$C28,P$5)</f>
        <v>Current Liabilities</v>
      </c>
      <c r="Q28" s="3" t="str">
        <f>IF(Q$3=0,0,INDEX(Sheet1!RawDataCols,$C28,Q$5))</f>
        <v>B</v>
      </c>
      <c r="R28" s="3">
        <f t="shared" si="45"/>
        <v>-1</v>
      </c>
      <c r="S28" s="3">
        <f t="shared" si="46"/>
        <v>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4061.62</v>
      </c>
      <c r="AN28" s="3">
        <f>IF(AN$3=0,0,INDEX(Sheet1!RawDataCols,$C28,AN$5)*$R28)</f>
        <v>0</v>
      </c>
      <c r="AO28" s="3">
        <f>IF(AO$3=0,0,INDEX(Sheet1!RawDataCols,$C28,AO$5)*$R28)</f>
        <v>3655.72</v>
      </c>
      <c r="AP28" s="3">
        <f>IF(AP$3=0,0,INDEX(Sheet1!RawDataCols,$C28,AP$5)*$R28)</f>
        <v>4061.62</v>
      </c>
      <c r="AQ28" s="3">
        <f>IF(AQ$3=0,0,INDEX(Sheet1!RawDataCols,$C28,AQ$5)*$R28)</f>
        <v>0</v>
      </c>
      <c r="AR28" s="3">
        <f>IF(AR$3=0,0,INDEX(Sheet1!RawDataCols,$C28,AR$5)*$R28)</f>
        <v>3655.72</v>
      </c>
      <c r="AS28" s="3">
        <f>IF(AS$3=0,0,INDEX(Sheet1!RawDataCols,$C28,AS$5)*$R28)</f>
        <v>4061.62</v>
      </c>
      <c r="AT28" s="3">
        <f>IF(AT$3=0,0,INDEX(Sheet1!RawDataCols,$C28,AT$5)*$R28)</f>
        <v>0</v>
      </c>
      <c r="AU28" s="3">
        <f>IF(AU$3=0,0,INDEX(Sheet1!RawDataCols,$C28,AU$5)*$R28)</f>
        <v>3537.8</v>
      </c>
      <c r="AV28" s="3">
        <f>IF(AV$3=0,0,INDEX(Sheet1!RawDataCols,$C28,AV$5)*$R28)</f>
        <v>4061.62</v>
      </c>
      <c r="AW28" s="3">
        <f>IF(AW$3=0,0,INDEX(Sheet1!RawDataCols,$C28,AW$5)*$R28)</f>
        <v>0</v>
      </c>
      <c r="AX28" s="3">
        <f>IF(AX$3=0,0,INDEX(Sheet1!RawDataCols,$C28,AX$5)*$R28)</f>
        <v>-10849.24</v>
      </c>
      <c r="AY28" s="3">
        <f>IF(AY$3=0,0,INDEX(Sheet1!RawDataCols,$C28,AY$5)*$R28)</f>
        <v>4061.62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4061.62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4061.62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47"/>
        <v>24369.719999999998</v>
      </c>
      <c r="BI28" s="33">
        <f t="shared" si="48"/>
        <v>0</v>
      </c>
      <c r="BJ28" s="33">
        <f t="shared" si="49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50"/>
        <v>0</v>
      </c>
      <c r="BR28" s="3">
        <f t="shared" si="51"/>
        <v>0</v>
      </c>
      <c r="BS28" s="3">
        <f t="shared" si="52"/>
        <v>12184.86</v>
      </c>
      <c r="BT28" s="3">
        <f t="shared" si="53"/>
        <v>24369.72</v>
      </c>
      <c r="BU28" s="3" t="str">
        <f>INDEX(Sheet1!$BS$2:$BS$1000,MATCH($A28,Sheet1!$A$2:$A$1000,0))</f>
        <v>27</v>
      </c>
      <c r="BV28" s="3">
        <f>INDEX(Sheet1!$BT$2:$BT$1000,MATCH($A28,Sheet1!$A$2:$A$1000,0))</f>
        <v>-24369.72</v>
      </c>
    </row>
    <row r="29" spans="1:74" x14ac:dyDescent="0.2">
      <c r="A29" s="11" t="s">
        <v>606</v>
      </c>
      <c r="B29" s="3">
        <f>MATCH($A29,Sheet1!ACCOUNTNO,0)</f>
        <v>17</v>
      </c>
      <c r="C29" s="3">
        <f t="shared" si="44"/>
        <v>17</v>
      </c>
      <c r="D29" s="3" t="str">
        <f>IF(D$3=0,0,INDEX(Sheet1!RawDataCols,$C29,D$5))</f>
        <v>71120G01</v>
      </c>
      <c r="E29" s="3" t="str">
        <f>IF(E$3=0,0,INDEX(Sheet1!RawDataCols,$C29,E$5))</f>
        <v xml:space="preserve">71120          </v>
      </c>
      <c r="F29" s="3" t="str">
        <f>IF(F$3=0,0,INDEX(Sheet1!RawDataCols,$C29,F$5))</f>
        <v xml:space="preserve">G01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F001  </v>
      </c>
      <c r="N29" s="3" t="str">
        <f>IF(N$3=0,0,INDEX(Sheet1!RawDataCols,$C29,N$5))</f>
        <v>GST Paid-23F</v>
      </c>
      <c r="O29" s="3">
        <f>INDEX(Sheet1!RawDataCols,$C29,O$5)</f>
        <v>28</v>
      </c>
      <c r="P29" s="3" t="str">
        <f>INDEX(Sheet1!RawDataCols,$C29,P$5)</f>
        <v>Current Liabilities</v>
      </c>
      <c r="Q29" s="3" t="str">
        <f>IF(Q$3=0,0,INDEX(Sheet1!RawDataCols,$C29,Q$5))</f>
        <v>B</v>
      </c>
      <c r="R29" s="3">
        <f t="shared" si="45"/>
        <v>-1</v>
      </c>
      <c r="S29" s="3">
        <f t="shared" si="46"/>
        <v>1</v>
      </c>
      <c r="T29" s="3">
        <f>IF(T$3=0,0,INDEX(Sheet1!RawDataCols,$C29,T$5)*$R29)</f>
        <v>-450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-450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47"/>
        <v>-450</v>
      </c>
      <c r="BI29" s="33">
        <f t="shared" si="48"/>
        <v>0</v>
      </c>
      <c r="BJ29" s="33">
        <f t="shared" si="49"/>
        <v>-450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0</v>
      </c>
      <c r="BQ29" s="3">
        <f t="shared" si="50"/>
        <v>-450</v>
      </c>
      <c r="BR29" s="3">
        <f t="shared" si="51"/>
        <v>-450</v>
      </c>
      <c r="BS29" s="3">
        <f t="shared" si="52"/>
        <v>-450</v>
      </c>
      <c r="BT29" s="3">
        <f t="shared" si="53"/>
        <v>-450</v>
      </c>
      <c r="BU29" s="3" t="str">
        <f>INDEX(Sheet1!$BS$2:$BS$1000,MATCH($A29,Sheet1!$A$2:$A$1000,0))</f>
        <v>27</v>
      </c>
      <c r="BV29" s="3">
        <f>INDEX(Sheet1!$BT$2:$BT$1000,MATCH($A29,Sheet1!$A$2:$A$1000,0))</f>
        <v>450</v>
      </c>
    </row>
    <row r="30" spans="1:74" x14ac:dyDescent="0.2">
      <c r="A30" s="315" t="s">
        <v>607</v>
      </c>
      <c r="B30" s="3" t="e">
        <f>MATCH($A30,Sheet1!ACCOUNTNO,0)</f>
        <v>#N/A</v>
      </c>
      <c r="C30" s="3">
        <f t="shared" si="44"/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si="45"/>
        <v>1</v>
      </c>
      <c r="S30" s="3">
        <f t="shared" si="4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47"/>
        <v>0</v>
      </c>
      <c r="BI30" s="33">
        <f t="shared" si="48"/>
        <v>0</v>
      </c>
      <c r="BJ30" s="33">
        <f t="shared" si="4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50"/>
        <v>0</v>
      </c>
      <c r="BR30" s="3">
        <f t="shared" si="51"/>
        <v>0</v>
      </c>
      <c r="BS30" s="3">
        <f t="shared" si="52"/>
        <v>0</v>
      </c>
      <c r="BT30" s="3">
        <f t="shared" si="53"/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315" t="s">
        <v>608</v>
      </c>
      <c r="B31" s="3" t="e">
        <f>MATCH($A31,Sheet1!ACCOUNTNO,0)</f>
        <v>#N/A</v>
      </c>
      <c r="C31" s="3">
        <f t="shared" si="44"/>
        <v>65000</v>
      </c>
      <c r="D31" s="3">
        <f>IF(D$3=0,0,INDEX(Sheet1!RawDataCols,$C31,D$5))</f>
        <v>0</v>
      </c>
      <c r="E31" s="3">
        <f>IF(E$3=0,0,INDEX(Sheet1!RawDataCols,$C31,E$5))</f>
        <v>0</v>
      </c>
      <c r="F31" s="3">
        <f>IF(F$3=0,0,INDEX(Sheet1!RawDataCols,$C31,F$5))</f>
        <v>0</v>
      </c>
      <c r="G31" s="3">
        <f>IF(G$3=0,0,INDEX(Sheet1!RawDataCols,$C31,G$5))</f>
        <v>0</v>
      </c>
      <c r="H31" s="3">
        <f>IF(H$3=0,0,INDEX(Sheet1!RawDataCols,$C31,H$5))</f>
        <v>0</v>
      </c>
      <c r="I31" s="3">
        <f>IF(I$3=0,0,INDEX(Sheet1!RawDataCols,$C31,I$5))</f>
        <v>0</v>
      </c>
      <c r="J31" s="3">
        <f>IF(J$3=0,0,INDEX(Sheet1!RawDataCols,$C31,J$5))</f>
        <v>0</v>
      </c>
      <c r="K31" s="3">
        <f>IF(K$3=0,0,INDEX(Sheet1!RawDataCols,$C31,K$5))</f>
        <v>0</v>
      </c>
      <c r="L31" s="3">
        <f>IF(L$3=0,0,INDEX(Sheet1!RawDataCols,$C31,L$5))</f>
        <v>0</v>
      </c>
      <c r="M31" s="3">
        <f>IF(M$3=0,0,INDEX(Sheet1!RawDataCols,$C31,M$5))</f>
        <v>0</v>
      </c>
      <c r="N31" s="3">
        <f>IF(N$3=0,0,INDEX(Sheet1!RawDataCols,$C31,N$5))</f>
        <v>0</v>
      </c>
      <c r="O31" s="3">
        <f>INDEX(Sheet1!RawDataCols,$C31,O$5)</f>
        <v>0</v>
      </c>
      <c r="P31" s="3">
        <f>INDEX(Sheet1!RawDataCols,$C31,P$5)</f>
        <v>0</v>
      </c>
      <c r="Q31" s="3">
        <f>IF(Q$3=0,0,INDEX(Sheet1!RawDataCols,$C31,Q$5))</f>
        <v>0</v>
      </c>
      <c r="R31" s="3">
        <f t="shared" si="45"/>
        <v>1</v>
      </c>
      <c r="S31" s="3">
        <f t="shared" si="4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47"/>
        <v>0</v>
      </c>
      <c r="BI31" s="33">
        <f t="shared" si="48"/>
        <v>0</v>
      </c>
      <c r="BJ31" s="33">
        <f t="shared" si="4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0</v>
      </c>
      <c r="BO31" s="3">
        <f>IF(BO$3=0,0,INDEX(Sheet1!RawDataCols,$C31,BO$5)*$R31)</f>
        <v>0</v>
      </c>
      <c r="BP31" s="3">
        <f>IF(BP$3=0,0,INDEX(Sheet1!RawDataCols,$C31,BP$5)*$R31)</f>
        <v>0</v>
      </c>
      <c r="BQ31" s="3">
        <f t="shared" si="50"/>
        <v>0</v>
      </c>
      <c r="BR31" s="3">
        <f t="shared" si="51"/>
        <v>0</v>
      </c>
      <c r="BS31" s="3">
        <f t="shared" si="52"/>
        <v>0</v>
      </c>
      <c r="BT31" s="3">
        <f t="shared" si="53"/>
        <v>0</v>
      </c>
      <c r="BU31" s="3" t="e">
        <f>INDEX(Sheet1!$BS$2:$BS$1000,MATCH($A31,Sheet1!$A$2:$A$1000,0))</f>
        <v>#N/A</v>
      </c>
      <c r="BV31" s="3" t="e">
        <f>INDEX(Sheet1!$BT$2:$BT$1000,MATCH($A31,Sheet1!$A$2:$A$1000,0))</f>
        <v>#N/A</v>
      </c>
    </row>
    <row r="32" spans="1:74" x14ac:dyDescent="0.2">
      <c r="A32" s="11" t="s">
        <v>609</v>
      </c>
      <c r="B32" s="3">
        <f>MATCH($A32,Sheet1!ACCOUNTNO,0)</f>
        <v>20</v>
      </c>
      <c r="C32" s="3">
        <f t="shared" si="44"/>
        <v>20</v>
      </c>
      <c r="D32" s="3" t="str">
        <f>IF(D$3=0,0,INDEX(Sheet1!RawDataCols,$C32,D$5))</f>
        <v>74100G07</v>
      </c>
      <c r="E32" s="3" t="str">
        <f>IF(E$3=0,0,INDEX(Sheet1!RawDataCols,$C32,E$5))</f>
        <v xml:space="preserve">74100          </v>
      </c>
      <c r="F32" s="3" t="str">
        <f>IF(F$3=0,0,INDEX(Sheet1!RawDataCols,$C32,F$5))</f>
        <v xml:space="preserve">G07            </v>
      </c>
      <c r="G32" s="3" t="str">
        <f>IF(G$3=0,0,INDEX(Sheet1!RawDataCols,$C32,G$5))</f>
        <v xml:space="preserve">               </v>
      </c>
      <c r="H32" s="3" t="str">
        <f>IF(H$3=0,0,INDEX(Sheet1!RawDataCols,$C32,H$5))</f>
        <v xml:space="preserve">               </v>
      </c>
      <c r="I32" s="3" t="str">
        <f>IF(I$3=0,0,INDEX(Sheet1!RawDataCols,$C32,I$5))</f>
        <v xml:space="preserve">               </v>
      </c>
      <c r="J32" s="3" t="str">
        <f>IF(J$3=0,0,INDEX(Sheet1!RawDataCols,$C32,J$5))</f>
        <v xml:space="preserve">               </v>
      </c>
      <c r="K32" s="3" t="str">
        <f>IF(K$3=0,0,INDEX(Sheet1!RawDataCols,$C32,K$5))</f>
        <v xml:space="preserve">               </v>
      </c>
      <c r="L32" s="3" t="str">
        <f>IF(L$3=0,0,INDEX(Sheet1!RawDataCols,$C32,L$5))</f>
        <v xml:space="preserve">               </v>
      </c>
      <c r="M32" s="3" t="str">
        <f>IF(M$3=0,0,INDEX(Sheet1!RawDataCols,$C32,M$5))</f>
        <v xml:space="preserve">F001  </v>
      </c>
      <c r="N32" s="3" t="str">
        <f>IF(N$3=0,0,INDEX(Sheet1!RawDataCols,$C32,N$5))</f>
        <v>Intercompany-GPM</v>
      </c>
      <c r="O32" s="3">
        <f>INDEX(Sheet1!RawDataCols,$C32,O$5)</f>
        <v>28</v>
      </c>
      <c r="P32" s="3" t="str">
        <f>INDEX(Sheet1!RawDataCols,$C32,P$5)</f>
        <v>Current Liabilities</v>
      </c>
      <c r="Q32" s="3" t="str">
        <f>IF(Q$3=0,0,INDEX(Sheet1!RawDataCols,$C32,Q$5))</f>
        <v>B</v>
      </c>
      <c r="R32" s="3">
        <f t="shared" si="45"/>
        <v>-1</v>
      </c>
      <c r="S32" s="3">
        <f t="shared" si="46"/>
        <v>1</v>
      </c>
      <c r="T32" s="3">
        <f>IF(T$3=0,0,INDEX(Sheet1!RawDataCols,$C32,T$5)*$R32)</f>
        <v>42476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10000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10500</v>
      </c>
      <c r="AJ32" s="3">
        <f>IF(AJ$3=0,0,INDEX(Sheet1!RawDataCols,$C32,AJ$5)*$R32)</f>
        <v>-42476</v>
      </c>
      <c r="AK32" s="3">
        <f>IF(AK$3=0,0,INDEX(Sheet1!RawDataCols,$C32,AK$5)*$R32)</f>
        <v>0</v>
      </c>
      <c r="AL32" s="3">
        <f>IF(AL$3=0,0,INDEX(Sheet1!RawDataCols,$C32,AL$5)*$R32)</f>
        <v>-40450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10476</v>
      </c>
      <c r="AS32" s="3">
        <f>IF(AS$3=0,0,INDEX(Sheet1!RawDataCols,$C32,AS$5)*$R32)</f>
        <v>30000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22000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10000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10000</v>
      </c>
      <c r="BH32" s="33">
        <f t="shared" si="47"/>
        <v>30000</v>
      </c>
      <c r="BI32" s="33">
        <f t="shared" si="48"/>
        <v>0</v>
      </c>
      <c r="BJ32" s="33">
        <f t="shared" si="49"/>
        <v>42476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19950</v>
      </c>
      <c r="BQ32" s="3">
        <f t="shared" si="50"/>
        <v>42476</v>
      </c>
      <c r="BR32" s="3">
        <f t="shared" si="51"/>
        <v>0</v>
      </c>
      <c r="BS32" s="3">
        <f t="shared" si="52"/>
        <v>30000</v>
      </c>
      <c r="BT32" s="3">
        <f t="shared" si="53"/>
        <v>30000</v>
      </c>
      <c r="BU32" s="3" t="str">
        <f>INDEX(Sheet1!$BS$2:$BS$1000,MATCH($A32,Sheet1!$A$2:$A$1000,0))</f>
        <v>30</v>
      </c>
      <c r="BV32" s="3">
        <f>INDEX(Sheet1!$BT$2:$BT$1000,MATCH($A32,Sheet1!$A$2:$A$1000,0))</f>
        <v>-30000</v>
      </c>
    </row>
    <row r="33" spans="1:74" x14ac:dyDescent="0.2">
      <c r="A33" s="11" t="s">
        <v>610</v>
      </c>
      <c r="B33" s="3">
        <f>MATCH($A33,Sheet1!ACCOUNTNO,0)</f>
        <v>22</v>
      </c>
      <c r="C33" s="3">
        <f t="shared" si="44"/>
        <v>22</v>
      </c>
      <c r="D33" s="3" t="str">
        <f>IF(D$3=0,0,INDEX(Sheet1!RawDataCols,$C33,D$5))</f>
        <v>90100G01</v>
      </c>
      <c r="E33" s="3" t="str">
        <f>IF(E$3=0,0,INDEX(Sheet1!RawDataCols,$C33,E$5))</f>
        <v xml:space="preserve">90100          </v>
      </c>
      <c r="F33" s="3" t="str">
        <f>IF(F$3=0,0,INDEX(Sheet1!RawDataCols,$C33,F$5))</f>
        <v xml:space="preserve">G01            </v>
      </c>
      <c r="G33" s="3" t="str">
        <f>IF(G$3=0,0,INDEX(Sheet1!RawDataCols,$C33,G$5))</f>
        <v xml:space="preserve">               </v>
      </c>
      <c r="H33" s="3" t="str">
        <f>IF(H$3=0,0,INDEX(Sheet1!RawDataCols,$C33,H$5))</f>
        <v xml:space="preserve">               </v>
      </c>
      <c r="I33" s="3" t="str">
        <f>IF(I$3=0,0,INDEX(Sheet1!RawDataCols,$C33,I$5))</f>
        <v xml:space="preserve">               </v>
      </c>
      <c r="J33" s="3" t="str">
        <f>IF(J$3=0,0,INDEX(Sheet1!RawDataCols,$C33,J$5))</f>
        <v xml:space="preserve">               </v>
      </c>
      <c r="K33" s="3" t="str">
        <f>IF(K$3=0,0,INDEX(Sheet1!RawDataCols,$C33,K$5))</f>
        <v xml:space="preserve">               </v>
      </c>
      <c r="L33" s="3" t="str">
        <f>IF(L$3=0,0,INDEX(Sheet1!RawDataCols,$C33,L$5))</f>
        <v xml:space="preserve">               </v>
      </c>
      <c r="M33" s="3" t="str">
        <f>IF(M$3=0,0,INDEX(Sheet1!RawDataCols,$C33,M$5))</f>
        <v xml:space="preserve">F001  </v>
      </c>
      <c r="N33" s="3" t="str">
        <f>IF(N$3=0,0,INDEX(Sheet1!RawDataCols,$C33,N$5))</f>
        <v>Retained Earnings-23F</v>
      </c>
      <c r="O33" s="3">
        <f>INDEX(Sheet1!RawDataCols,$C33,O$5)</f>
        <v>40</v>
      </c>
      <c r="P33" s="3" t="str">
        <f>INDEX(Sheet1!RawDataCols,$C33,P$5)</f>
        <v>Retained Earnings</v>
      </c>
      <c r="Q33" s="3" t="str">
        <f>IF(Q$3=0,0,INDEX(Sheet1!RawDataCols,$C33,Q$5))</f>
        <v>R</v>
      </c>
      <c r="R33" s="3">
        <f t="shared" si="45"/>
        <v>-1</v>
      </c>
      <c r="S33" s="3">
        <f t="shared" si="46"/>
        <v>1</v>
      </c>
      <c r="T33" s="3">
        <f>IF(T$3=0,0,INDEX(Sheet1!RawDataCols,$C33,T$5)*$R33)</f>
        <v>1504928.67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47"/>
        <v>1504928.67</v>
      </c>
      <c r="BI33" s="33">
        <f t="shared" si="48"/>
        <v>0</v>
      </c>
      <c r="BJ33" s="33">
        <f t="shared" si="49"/>
        <v>1338983.69</v>
      </c>
      <c r="BK33" s="3">
        <f>IF(BK$3=0,0,INDEX(Sheet1!RawDataCols,$C33,BK$5)*$R33)</f>
        <v>0</v>
      </c>
      <c r="BL33" s="3">
        <f>IF(BL$3=0,0,INDEX(Sheet1!RawDataCols,$C33,BL$5)*$R33)</f>
        <v>167372.96124999999</v>
      </c>
      <c r="BM33" s="3">
        <f>IF(BM$3=0,0,INDEX(Sheet1!RawDataCols,$C33,BM$5)*$R33)</f>
        <v>146095.72</v>
      </c>
      <c r="BN33" s="3">
        <f>IF(BN$3=0,0,INDEX(Sheet1!RawDataCols,$C33,BN$5)*$R33)</f>
        <v>125156.56625</v>
      </c>
      <c r="BO33" s="3">
        <f>IF(BO$3=0,0,INDEX(Sheet1!RawDataCols,$C33,BO$5)*$R33)</f>
        <v>104561.84125</v>
      </c>
      <c r="BP33" s="3">
        <f>IF(BP$3=0,0,INDEX(Sheet1!RawDataCols,$C33,BP$5)*$R33)</f>
        <v>1338983.69</v>
      </c>
      <c r="BQ33" s="3">
        <f t="shared" si="50"/>
        <v>1504928.67</v>
      </c>
      <c r="BR33" s="3">
        <f t="shared" si="51"/>
        <v>1504928.67</v>
      </c>
      <c r="BS33" s="3">
        <f t="shared" si="52"/>
        <v>1504928.67</v>
      </c>
      <c r="BT33" s="3">
        <f t="shared" si="53"/>
        <v>1504928.67</v>
      </c>
      <c r="BU33" s="3" t="str">
        <f>INDEX(Sheet1!$BS$2:$BS$1000,MATCH($A33,Sheet1!$A$2:$A$1000,0))</f>
        <v>32</v>
      </c>
      <c r="BV33" s="3">
        <f>INDEX(Sheet1!$BT$2:$BT$1000,MATCH($A33,Sheet1!$A$2:$A$1000,0))</f>
        <v>-1677504</v>
      </c>
    </row>
    <row r="34" spans="1:74" x14ac:dyDescent="0.2">
      <c r="A34" s="315" t="s">
        <v>611</v>
      </c>
      <c r="B34" s="3" t="e">
        <f>MATCH($A34,Sheet1!ACCOUNTNO,0)</f>
        <v>#N/A</v>
      </c>
      <c r="C34" s="3">
        <f t="shared" si="44"/>
        <v>65000</v>
      </c>
      <c r="D34" s="3">
        <f>IF(D$3=0,0,INDEX(Sheet1!RawDataCols,$C34,D$5))</f>
        <v>0</v>
      </c>
      <c r="E34" s="3">
        <f>IF(E$3=0,0,INDEX(Sheet1!RawDataCols,$C34,E$5))</f>
        <v>0</v>
      </c>
      <c r="F34" s="3">
        <f>IF(F$3=0,0,INDEX(Sheet1!RawDataCols,$C34,F$5))</f>
        <v>0</v>
      </c>
      <c r="G34" s="3">
        <f>IF(G$3=0,0,INDEX(Sheet1!RawDataCols,$C34,G$5))</f>
        <v>0</v>
      </c>
      <c r="H34" s="3">
        <f>IF(H$3=0,0,INDEX(Sheet1!RawDataCols,$C34,H$5))</f>
        <v>0</v>
      </c>
      <c r="I34" s="3">
        <f>IF(I$3=0,0,INDEX(Sheet1!RawDataCols,$C34,I$5))</f>
        <v>0</v>
      </c>
      <c r="J34" s="3">
        <f>IF(J$3=0,0,INDEX(Sheet1!RawDataCols,$C34,J$5))</f>
        <v>0</v>
      </c>
      <c r="K34" s="3">
        <f>IF(K$3=0,0,INDEX(Sheet1!RawDataCols,$C34,K$5))</f>
        <v>0</v>
      </c>
      <c r="L34" s="3">
        <f>IF(L$3=0,0,INDEX(Sheet1!RawDataCols,$C34,L$5))</f>
        <v>0</v>
      </c>
      <c r="M34" s="3">
        <f>IF(M$3=0,0,INDEX(Sheet1!RawDataCols,$C34,M$5))</f>
        <v>0</v>
      </c>
      <c r="N34" s="3">
        <f>IF(N$3=0,0,INDEX(Sheet1!RawDataCols,$C34,N$5))</f>
        <v>0</v>
      </c>
      <c r="O34" s="3">
        <f>INDEX(Sheet1!RawDataCols,$C34,O$5)</f>
        <v>0</v>
      </c>
      <c r="P34" s="3">
        <f>INDEX(Sheet1!RawDataCols,$C34,P$5)</f>
        <v>0</v>
      </c>
      <c r="Q34" s="3">
        <f>IF(Q$3=0,0,INDEX(Sheet1!RawDataCols,$C34,Q$5))</f>
        <v>0</v>
      </c>
      <c r="R34" s="3">
        <f t="shared" si="45"/>
        <v>1</v>
      </c>
      <c r="S34" s="3">
        <f t="shared" si="46"/>
        <v>-1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47"/>
        <v>0</v>
      </c>
      <c r="BI34" s="33">
        <f t="shared" si="48"/>
        <v>0</v>
      </c>
      <c r="BJ34" s="33">
        <f t="shared" si="49"/>
        <v>0</v>
      </c>
      <c r="BK34" s="3">
        <f>IF(BK$3=0,0,INDEX(Sheet1!RawDataCols,$C34,BK$5)*$R34)</f>
        <v>0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0</v>
      </c>
      <c r="BP34" s="3">
        <f>IF(BP$3=0,0,INDEX(Sheet1!RawDataCols,$C34,BP$5)*$R34)</f>
        <v>0</v>
      </c>
      <c r="BQ34" s="3">
        <f t="shared" si="50"/>
        <v>0</v>
      </c>
      <c r="BR34" s="3">
        <f t="shared" si="51"/>
        <v>0</v>
      </c>
      <c r="BS34" s="3">
        <f t="shared" si="52"/>
        <v>0</v>
      </c>
      <c r="BT34" s="3">
        <f t="shared" si="53"/>
        <v>0</v>
      </c>
      <c r="BU34" s="3" t="e">
        <f>INDEX(Sheet1!$BS$2:$BS$1000,MATCH($A34,Sheet1!$A$2:$A$1000,0))</f>
        <v>#N/A</v>
      </c>
      <c r="BV34" s="3" t="e">
        <f>INDEX(Sheet1!$BT$2:$BT$1000,MATCH($A34,Sheet1!$A$2:$A$1000,0))</f>
        <v>#N/A</v>
      </c>
    </row>
    <row r="35" spans="1:74" x14ac:dyDescent="0.2">
      <c r="A35" s="11" t="s">
        <v>612</v>
      </c>
      <c r="B35" s="3">
        <f>MATCH($A35,Sheet1!ACCOUNTNO,0)</f>
        <v>23</v>
      </c>
      <c r="C35" s="3">
        <f t="shared" si="44"/>
        <v>23</v>
      </c>
      <c r="D35" s="3" t="str">
        <f>IF(D$3=0,0,INDEX(Sheet1!RawDataCols,$C35,D$5))</f>
        <v>90140G01</v>
      </c>
      <c r="E35" s="3" t="str">
        <f>IF(E$3=0,0,INDEX(Sheet1!RawDataCols,$C35,E$5))</f>
        <v xml:space="preserve">90140          </v>
      </c>
      <c r="F35" s="3" t="str">
        <f>IF(F$3=0,0,INDEX(Sheet1!RawDataCols,$C35,F$5))</f>
        <v xml:space="preserve">G01            </v>
      </c>
      <c r="G35" s="3" t="str">
        <f>IF(G$3=0,0,INDEX(Sheet1!RawDataCols,$C35,G$5))</f>
        <v xml:space="preserve">               </v>
      </c>
      <c r="H35" s="3" t="str">
        <f>IF(H$3=0,0,INDEX(Sheet1!RawDataCols,$C35,H$5))</f>
        <v xml:space="preserve">               </v>
      </c>
      <c r="I35" s="3" t="str">
        <f>IF(I$3=0,0,INDEX(Sheet1!RawDataCols,$C35,I$5))</f>
        <v xml:space="preserve">               </v>
      </c>
      <c r="J35" s="3" t="str">
        <f>IF(J$3=0,0,INDEX(Sheet1!RawDataCols,$C35,J$5))</f>
        <v xml:space="preserve">               </v>
      </c>
      <c r="K35" s="3" t="str">
        <f>IF(K$3=0,0,INDEX(Sheet1!RawDataCols,$C35,K$5))</f>
        <v xml:space="preserve">               </v>
      </c>
      <c r="L35" s="3" t="str">
        <f>IF(L$3=0,0,INDEX(Sheet1!RawDataCols,$C35,L$5))</f>
        <v xml:space="preserve">               </v>
      </c>
      <c r="M35" s="3" t="str">
        <f>IF(M$3=0,0,INDEX(Sheet1!RawDataCols,$C35,M$5))</f>
        <v xml:space="preserve">F001  </v>
      </c>
      <c r="N35" s="3" t="str">
        <f>IF(N$3=0,0,INDEX(Sheet1!RawDataCols,$C35,N$5))</f>
        <v>Issued Capital-23F</v>
      </c>
      <c r="O35" s="3">
        <f>INDEX(Sheet1!RawDataCols,$C35,O$5)</f>
        <v>40</v>
      </c>
      <c r="P35" s="3" t="str">
        <f>INDEX(Sheet1!RawDataCols,$C35,P$5)</f>
        <v>Retained Earnings</v>
      </c>
      <c r="Q35" s="3" t="str">
        <f>IF(Q$3=0,0,INDEX(Sheet1!RawDataCols,$C35,Q$5))</f>
        <v>R</v>
      </c>
      <c r="R35" s="3">
        <f t="shared" si="45"/>
        <v>-1</v>
      </c>
      <c r="S35" s="3">
        <f t="shared" si="46"/>
        <v>1</v>
      </c>
      <c r="T35" s="3">
        <f>IF(T$3=0,0,INDEX(Sheet1!RawDataCols,$C35,T$5)*$R35)</f>
        <v>1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47"/>
        <v>1</v>
      </c>
      <c r="BI35" s="33">
        <f t="shared" si="48"/>
        <v>0</v>
      </c>
      <c r="BJ35" s="33">
        <f t="shared" si="49"/>
        <v>1</v>
      </c>
      <c r="BK35" s="3">
        <f>IF(BK$3=0,0,INDEX(Sheet1!RawDataCols,$C35,BK$5)*$R35)</f>
        <v>0</v>
      </c>
      <c r="BL35" s="3">
        <f>IF(BL$3=0,0,INDEX(Sheet1!RawDataCols,$C35,BL$5)*$R35)</f>
        <v>0.125</v>
      </c>
      <c r="BM35" s="3">
        <f>IF(BM$3=0,0,INDEX(Sheet1!RawDataCols,$C35,BM$5)*$R35)</f>
        <v>0.125</v>
      </c>
      <c r="BN35" s="3">
        <f>IF(BN$3=0,0,INDEX(Sheet1!RawDataCols,$C35,BN$5)*$R35)</f>
        <v>0.125</v>
      </c>
      <c r="BO35" s="3">
        <f>IF(BO$3=0,0,INDEX(Sheet1!RawDataCols,$C35,BO$5)*$R35)</f>
        <v>0.125</v>
      </c>
      <c r="BP35" s="3">
        <f>IF(BP$3=0,0,INDEX(Sheet1!RawDataCols,$C35,BP$5)*$R35)</f>
        <v>1</v>
      </c>
      <c r="BQ35" s="3">
        <f t="shared" si="50"/>
        <v>1</v>
      </c>
      <c r="BR35" s="3">
        <f t="shared" si="51"/>
        <v>1</v>
      </c>
      <c r="BS35" s="3">
        <f t="shared" si="52"/>
        <v>1</v>
      </c>
      <c r="BT35" s="3">
        <f t="shared" si="53"/>
        <v>1</v>
      </c>
      <c r="BU35" s="3" t="str">
        <f>INDEX(Sheet1!$BS$2:$BS$1000,MATCH($A35,Sheet1!$A$2:$A$1000,0))</f>
        <v>32</v>
      </c>
      <c r="BV35" s="3">
        <f>INDEX(Sheet1!$BT$2:$BT$1000,MATCH($A35,Sheet1!$A$2:$A$1000,0))</f>
        <v>-1</v>
      </c>
    </row>
    <row r="38" spans="1:74" x14ac:dyDescent="0.2">
      <c r="A38" s="316" t="s">
        <v>463</v>
      </c>
      <c r="B38" s="3">
        <f>MATCH($A38,Sheet1!ACCOUNTNO,0)</f>
        <v>3</v>
      </c>
      <c r="C38" s="3">
        <f t="shared" ref="C38:C39" si="54">IF(ISNA($B38),65000,$B38)</f>
        <v>3</v>
      </c>
      <c r="D38" s="3" t="str">
        <f>IF(D$3=0,0,INDEX(Sheet1!RawDataCols,$C38,D$5))</f>
        <v>16100A08</v>
      </c>
      <c r="E38" s="3" t="str">
        <f>IF(E$3=0,0,INDEX(Sheet1!RawDataCols,$C38,E$5))</f>
        <v xml:space="preserve">16100          </v>
      </c>
      <c r="F38" s="3" t="str">
        <f>IF(F$3=0,0,INDEX(Sheet1!RawDataCols,$C38,F$5))</f>
        <v xml:space="preserve">A08            </v>
      </c>
      <c r="G38" s="3" t="str">
        <f>IF(G$3=0,0,INDEX(Sheet1!RawDataCols,$C38,G$5))</f>
        <v xml:space="preserve">               </v>
      </c>
      <c r="H38" s="3" t="str">
        <f>IF(H$3=0,0,INDEX(Sheet1!RawDataCols,$C38,H$5))</f>
        <v xml:space="preserve">               </v>
      </c>
      <c r="I38" s="3" t="str">
        <f>IF(I$3=0,0,INDEX(Sheet1!RawDataCols,$C38,I$5))</f>
        <v xml:space="preserve">               </v>
      </c>
      <c r="J38" s="3" t="str">
        <f>IF(J$3=0,0,INDEX(Sheet1!RawDataCols,$C38,J$5))</f>
        <v xml:space="preserve">               </v>
      </c>
      <c r="K38" s="3" t="str">
        <f>IF(K$3=0,0,INDEX(Sheet1!RawDataCols,$C38,K$5))</f>
        <v xml:space="preserve">               </v>
      </c>
      <c r="L38" s="3" t="str">
        <f>IF(L$3=0,0,INDEX(Sheet1!RawDataCols,$C38,L$5))</f>
        <v xml:space="preserve">               </v>
      </c>
      <c r="M38" s="3" t="str">
        <f>IF(M$3=0,0,INDEX(Sheet1!RawDataCols,$C38,M$5))</f>
        <v xml:space="preserve">F001  </v>
      </c>
      <c r="N38" s="3" t="str">
        <f>IF(N$3=0,0,INDEX(Sheet1!RawDataCols,$C38,N$5))</f>
        <v>Interest Received-23 Frankin St</v>
      </c>
      <c r="O38" s="3">
        <f>INDEX(Sheet1!RawDataCols,$C38,O$5)</f>
        <v>12</v>
      </c>
      <c r="P38" s="3" t="str">
        <f>INDEX(Sheet1!RawDataCols,$C38,P$5)</f>
        <v>Other Income</v>
      </c>
      <c r="Q38" s="3" t="str">
        <f>IF(Q$3=0,0,INDEX(Sheet1!RawDataCols,$C38,Q$5))</f>
        <v>I</v>
      </c>
      <c r="R38" s="3">
        <f>IF(OR(GL_Cat_Code=8,GL_Cat_Code=12,GL_Cat_Code=28,GL_Cat_Code=32,GL_Cat_Code=36,GL_Cat_Code=40),-1,1)</f>
        <v>-1</v>
      </c>
      <c r="S38" s="3">
        <f>IF(OR(GL_Cat_Code=8,GL_Cat_Code=12,GL_Cat_Code=28,GL_Cat_Code=32,GL_Cat_Code=36,GL_Cat_Code=40),1,-1)</f>
        <v>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-1.84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ref="BH38:BH39" si="55">SUM(T38,U38,X38,AA38,AD38,AG38,AJ38,AM38,AP38,AS38,AV38,AY38,BB38)</f>
        <v>-1.84</v>
      </c>
      <c r="BI38" s="33">
        <f t="shared" ref="BI38:BI39" si="56">SUM(V38,Y38,AB38,AE38,AH38,AK38,AN38,AQ38,AT38,AW38,AZ38,BC38)</f>
        <v>0</v>
      </c>
      <c r="BJ38" s="33">
        <f t="shared" ref="BJ38:BJ39" si="57">SUM(W38,Z38,AC38,AF38,AI38,AL38,AO38,AR38,AU38,AX38,BA38,BD38)+IF(Q38&lt;&gt;"I",BP38,0)</f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1.25E-3</v>
      </c>
      <c r="BN38" s="3">
        <f>IF(BN$3=0,0,INDEX(Sheet1!RawDataCols,$C38,BN$5)*$R38)</f>
        <v>1.25E-3</v>
      </c>
      <c r="BO38" s="3">
        <f>IF(BO$3=0,0,INDEX(Sheet1!RawDataCols,$C38,BO$5)*$R38)</f>
        <v>6.2500000000000001E-4</v>
      </c>
      <c r="BP38" s="3">
        <f>IF(BP$3=0,0,INDEX(Sheet1!RawDataCols,$C38,BP$5)*$R38)</f>
        <v>0</v>
      </c>
      <c r="BQ38" s="3">
        <f t="shared" ref="BQ38:BQ39" si="58">IF($Q38="I",SUM(U38,X38,AA38),SUM(T38,U38,X38,AA38))</f>
        <v>0</v>
      </c>
      <c r="BR38" s="3">
        <f t="shared" ref="BR38:BR39" si="59">IF($Q38="I",SUM(AD38,AG38,AJ38),SUM(AD38,AG38,AJ38,BQ38))</f>
        <v>0</v>
      </c>
      <c r="BS38" s="3">
        <f t="shared" ref="BS38:BS39" si="60">IF($Q38="I",SUM(AM38,AP38,AS38),SUM(AM38,AP38,AS38,BR38))</f>
        <v>-1.84</v>
      </c>
      <c r="BT38" s="3">
        <f t="shared" ref="BT38:BT39" si="61">IF($I38="I",SUM(AV38,AY38,BB38),SUM(AV38,AY38,BB38,BS38))</f>
        <v>-1.84</v>
      </c>
      <c r="BU38" s="3" t="str">
        <f>INDEX(Sheet1!$BS$2:$BS$1000,MATCH($A38,Sheet1!$A$2:$A$1000,0))</f>
        <v>06</v>
      </c>
      <c r="BV38" s="3">
        <f>INDEX(Sheet1!$BT$2:$BT$1000,MATCH($A38,Sheet1!$A$2:$A$1000,0))</f>
        <v>1.84</v>
      </c>
    </row>
    <row r="39" spans="1:74" x14ac:dyDescent="0.2">
      <c r="A39" s="316" t="s">
        <v>433</v>
      </c>
      <c r="B39" s="3">
        <f>MATCH($A39,Sheet1!ACCOUNTNO,0)</f>
        <v>10</v>
      </c>
      <c r="C39" s="3">
        <f t="shared" si="54"/>
        <v>10</v>
      </c>
      <c r="D39" s="3" t="str">
        <f>IF(D$3=0,0,INDEX(Sheet1!RawDataCols,$C39,D$5))</f>
        <v>52360S02</v>
      </c>
      <c r="E39" s="3" t="str">
        <f>IF(E$3=0,0,INDEX(Sheet1!RawDataCols,$C39,E$5))</f>
        <v xml:space="preserve">52360          </v>
      </c>
      <c r="F39" s="3" t="str">
        <f>IF(F$3=0,0,INDEX(Sheet1!RawDataCols,$C39,F$5))</f>
        <v xml:space="preserve">S02            </v>
      </c>
      <c r="G39" s="3" t="str">
        <f>IF(G$3=0,0,INDEX(Sheet1!RawDataCols,$C39,G$5))</f>
        <v xml:space="preserve">               </v>
      </c>
      <c r="H39" s="3" t="str">
        <f>IF(H$3=0,0,INDEX(Sheet1!RawDataCols,$C39,H$5))</f>
        <v xml:space="preserve">               </v>
      </c>
      <c r="I39" s="3" t="str">
        <f>IF(I$3=0,0,INDEX(Sheet1!RawDataCols,$C39,I$5))</f>
        <v xml:space="preserve">               </v>
      </c>
      <c r="J39" s="3" t="str">
        <f>IF(J$3=0,0,INDEX(Sheet1!RawDataCols,$C39,J$5))</f>
        <v xml:space="preserve">               </v>
      </c>
      <c r="K39" s="3" t="str">
        <f>IF(K$3=0,0,INDEX(Sheet1!RawDataCols,$C39,K$5))</f>
        <v xml:space="preserve">               </v>
      </c>
      <c r="L39" s="3" t="str">
        <f>IF(L$3=0,0,INDEX(Sheet1!RawDataCols,$C39,L$5))</f>
        <v xml:space="preserve">               </v>
      </c>
      <c r="M39" s="3" t="str">
        <f>IF(M$3=0,0,INDEX(Sheet1!RawDataCols,$C39,M$5))</f>
        <v xml:space="preserve">F001  </v>
      </c>
      <c r="N39" s="3" t="str">
        <f>IF(N$3=0,0,INDEX(Sheet1!RawDataCols,$C39,N$5))</f>
        <v>Suspense - Other</v>
      </c>
      <c r="O39" s="3">
        <f>INDEX(Sheet1!RawDataCols,$C39,O$5)</f>
        <v>20</v>
      </c>
      <c r="P39" s="3" t="str">
        <f>INDEX(Sheet1!RawDataCols,$C39,P$5)</f>
        <v>Current Assets</v>
      </c>
      <c r="Q39" s="3" t="str">
        <f>IF(Q$3=0,0,INDEX(Sheet1!RawDataCols,$C39,Q$5))</f>
        <v>B</v>
      </c>
      <c r="R39" s="3">
        <f>IF(OR(GL_Cat_Code=8,GL_Cat_Code=12,GL_Cat_Code=28,GL_Cat_Code=32,GL_Cat_Code=36,GL_Cat_Code=40),-1,1)</f>
        <v>1</v>
      </c>
      <c r="S39" s="3">
        <f>IF(OR(GL_Cat_Code=8,GL_Cat_Code=12,GL_Cat_Code=28,GL_Cat_Code=32,GL_Cat_Code=36,GL_Cat_Code=40),1,-1)</f>
        <v>-1</v>
      </c>
      <c r="T39" s="3">
        <f>IF(T$3=0,0,INDEX(Sheet1!RawDataCols,$C39,T$5)*$R39)</f>
        <v>-2880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4500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-7380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-7380</v>
      </c>
      <c r="BH39" s="33">
        <f t="shared" si="55"/>
        <v>-2880</v>
      </c>
      <c r="BI39" s="33">
        <f t="shared" si="56"/>
        <v>0</v>
      </c>
      <c r="BJ39" s="33">
        <f t="shared" si="57"/>
        <v>-2880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0</v>
      </c>
      <c r="BO39" s="3">
        <f>IF(BO$3=0,0,INDEX(Sheet1!RawDataCols,$C39,BO$5)*$R39)</f>
        <v>0</v>
      </c>
      <c r="BP39" s="3">
        <f>IF(BP$3=0,0,INDEX(Sheet1!RawDataCols,$C39,BP$5)*$R39)</f>
        <v>0</v>
      </c>
      <c r="BQ39" s="3">
        <f t="shared" si="58"/>
        <v>-2880</v>
      </c>
      <c r="BR39" s="3">
        <f t="shared" si="59"/>
        <v>-2880</v>
      </c>
      <c r="BS39" s="3">
        <f t="shared" si="60"/>
        <v>-2880</v>
      </c>
      <c r="BT39" s="3">
        <f t="shared" si="61"/>
        <v>-2880</v>
      </c>
      <c r="BU39" s="3" t="str">
        <f>INDEX(Sheet1!$BS$2:$BS$1000,MATCH($A39,Sheet1!$A$2:$A$1000,0))</f>
        <v>22</v>
      </c>
      <c r="BV39" s="3">
        <f>INDEX(Sheet1!$BT$2:$BT$1000,MATCH($A39,Sheet1!$A$2:$A$1000,0))</f>
        <v>-2880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23 FRANKLIN STREET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466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9" t="str">
        <f>TRIM(Sheet1!$BM$2)</f>
        <v>23 FRANKLIN STREET PTY LTD</v>
      </c>
      <c r="D4" s="289"/>
      <c r="E4" s="289"/>
      <c r="F4" s="289"/>
      <c r="G4" s="289"/>
      <c r="H4" s="289"/>
      <c r="I4" s="289"/>
      <c r="J4" s="289"/>
      <c r="K4" s="289"/>
      <c r="L4" s="289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93" t="s">
        <v>267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92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92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92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92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90"/>
      <c r="K35" s="290"/>
      <c r="L35" s="290"/>
      <c r="M35" s="291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5"/>
  <sheetViews>
    <sheetView zoomScaleNormal="100" workbookViewId="0">
      <selection activeCell="N9" sqref="N9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5" bestFit="1" customWidth="1"/>
    <col min="6" max="6" width="13.85546875" style="205" bestFit="1" customWidth="1"/>
    <col min="7" max="7" width="11.5703125" style="182" bestFit="1" customWidth="1"/>
    <col min="8" max="8" width="9.140625" style="182"/>
    <col min="9" max="10" width="12.85546875" style="205" bestFit="1" customWidth="1"/>
    <col min="11" max="11" width="13.85546875" style="205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2.5" customHeight="1" x14ac:dyDescent="0.35">
      <c r="C4" s="194"/>
      <c r="D4" s="295" t="str">
        <f>Sheet1!$BM$2</f>
        <v xml:space="preserve">23 FRANKLIN STREET PTY LTD                                  </v>
      </c>
      <c r="E4" s="296"/>
      <c r="F4" s="296"/>
      <c r="G4" s="296"/>
      <c r="H4" s="296"/>
      <c r="I4" s="296"/>
      <c r="J4" s="296"/>
      <c r="K4" s="296"/>
      <c r="L4" s="297"/>
    </row>
    <row r="5" spans="1:15" x14ac:dyDescent="0.2">
      <c r="C5" s="194"/>
      <c r="D5" s="298" t="s">
        <v>449</v>
      </c>
      <c r="E5" s="299"/>
      <c r="F5" s="299"/>
      <c r="G5" s="299"/>
      <c r="H5" s="299"/>
      <c r="I5" s="299"/>
      <c r="J5" s="299"/>
      <c r="K5" s="299"/>
      <c r="L5" s="300"/>
    </row>
    <row r="6" spans="1:15" x14ac:dyDescent="0.2">
      <c r="C6" s="194"/>
      <c r="D6" s="301" t="str">
        <f>"For The Year Ending "&amp;Lookup!A1</f>
        <v>For The Year Ending December 2020</v>
      </c>
      <c r="E6" s="302"/>
      <c r="F6" s="302"/>
      <c r="G6" s="302"/>
      <c r="H6" s="302"/>
      <c r="I6" s="302"/>
      <c r="J6" s="302"/>
      <c r="K6" s="302"/>
      <c r="L6" s="303"/>
    </row>
    <row r="7" spans="1:15" x14ac:dyDescent="0.2">
      <c r="C7" s="194"/>
      <c r="D7" s="236"/>
      <c r="E7" s="235"/>
      <c r="F7" s="235"/>
      <c r="G7" s="196"/>
      <c r="H7" s="234"/>
      <c r="I7" s="233"/>
      <c r="J7" s="233"/>
      <c r="K7" s="233"/>
      <c r="L7" s="232"/>
    </row>
    <row r="8" spans="1:15" x14ac:dyDescent="0.2">
      <c r="C8" s="194"/>
      <c r="D8" s="231" t="s">
        <v>450</v>
      </c>
      <c r="E8" s="228" t="s">
        <v>26</v>
      </c>
      <c r="F8" s="228" t="s">
        <v>451</v>
      </c>
      <c r="G8" s="230" t="s">
        <v>26</v>
      </c>
      <c r="H8" s="229"/>
      <c r="I8" s="228" t="s">
        <v>450</v>
      </c>
      <c r="J8" s="228" t="s">
        <v>26</v>
      </c>
      <c r="K8" s="228" t="s">
        <v>451</v>
      </c>
      <c r="L8" s="227" t="s">
        <v>26</v>
      </c>
    </row>
    <row r="9" spans="1:15" x14ac:dyDescent="0.2">
      <c r="C9" s="194"/>
      <c r="D9" s="226" t="s">
        <v>28</v>
      </c>
      <c r="E9" s="223" t="s">
        <v>28</v>
      </c>
      <c r="F9" s="223" t="s">
        <v>28</v>
      </c>
      <c r="G9" s="225" t="s">
        <v>452</v>
      </c>
      <c r="H9" s="224"/>
      <c r="I9" s="223" t="s">
        <v>453</v>
      </c>
      <c r="J9" s="223" t="s">
        <v>453</v>
      </c>
      <c r="K9" s="223" t="s">
        <v>453</v>
      </c>
      <c r="L9" s="222" t="s">
        <v>452</v>
      </c>
    </row>
    <row r="10" spans="1:15" x14ac:dyDescent="0.2">
      <c r="A10" s="221"/>
      <c r="C10" s="207" t="s">
        <v>473</v>
      </c>
    </row>
    <row r="11" spans="1:15" x14ac:dyDescent="0.2">
      <c r="A11" s="182" t="str">
        <f>+'01'!A2</f>
        <v>10100-A08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Rental Income-23 Frankin St                                 </v>
      </c>
      <c r="D11" s="205">
        <f>IFERROR(INDEX(Lookup!$BG$9:$BG$2401,MATCH($A11,Lookup!$A$9:$A$2401,0)),0)</f>
        <v>0</v>
      </c>
      <c r="E11" s="205">
        <f>IFERROR(INDEX(Lookup!$BF$9:$BF$2401,MATCH($A11,Lookup!$A$9:$A$2401,0)),0)</f>
        <v>0</v>
      </c>
      <c r="F11" s="205">
        <f>IFERROR(INDEX(Lookup!$BE$9:$BE$2401,MATCH($A11,Lookup!$A$9:$A$2401,0)),0)</f>
        <v>0</v>
      </c>
      <c r="G11" s="206"/>
      <c r="H11" s="206"/>
      <c r="I11" s="205">
        <f>IFERROR(INDEX(Lookup!$BJ$9:$BJ$2401,MATCH($A11,Lookup!$A$9:$A$2401,0)),0)</f>
        <v>209076.6</v>
      </c>
      <c r="J11" s="205">
        <f>IFERROR(INDEX(Lookup!$BI$9:$BI$2401,MATCH($A11,Lookup!$A$9:$A$2401,0)),0)</f>
        <v>0</v>
      </c>
      <c r="K11" s="205">
        <f>IFERROR(INDEX(Lookup!$BH$9:$BH$2401,MATCH($A11,Lookup!$A$9:$A$2401,0)),0)</f>
        <v>219352.78</v>
      </c>
      <c r="L11" s="205">
        <f>K11-J11</f>
        <v>219352.78</v>
      </c>
      <c r="O11" s="182">
        <f t="shared" ref="O11:O42" si="0">+IF(A11&gt;0,1,0)</f>
        <v>1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5">
        <f>IFERROR(INDEX(Lookup!$BG$9:$BG$2401,MATCH($A12,Lookup!$A$9:$A$2401,0)),0)</f>
        <v>0</v>
      </c>
      <c r="E12" s="205">
        <f>IFERROR(INDEX(Lookup!$BF$9:$BF$2401,MATCH($A12,Lookup!$A$9:$A$2401,0)),0)</f>
        <v>0</v>
      </c>
      <c r="F12" s="205">
        <f>IFERROR(INDEX(Lookup!$BE$9:$BE$2401,MATCH($A12,Lookup!$A$9:$A$2401,0)),0)</f>
        <v>0</v>
      </c>
      <c r="G12" s="206"/>
      <c r="H12" s="206"/>
      <c r="I12" s="205">
        <f>IFERROR(INDEX(Lookup!$BJ$9:$BJ$2401,MATCH($A12,Lookup!$A$9:$A$2401,0)),0)</f>
        <v>0</v>
      </c>
      <c r="J12" s="205">
        <f>IFERROR(INDEX(Lookup!$BI$9:$BI$2401,MATCH($A12,Lookup!$A$9:$A$2401,0)),0)</f>
        <v>0</v>
      </c>
      <c r="K12" s="205">
        <f>IFERROR(INDEX(Lookup!$BH$9:$BH$2401,MATCH($A12,Lookup!$A$9:$A$2401,0)),0)</f>
        <v>0</v>
      </c>
      <c r="L12" s="205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5">
        <f>IFERROR(INDEX(Lookup!$BG$9:$BG$2401,MATCH($A13,Lookup!$A$9:$A$2401,0)),0)</f>
        <v>0</v>
      </c>
      <c r="E13" s="205">
        <f>IFERROR(INDEX(Lookup!$BF$9:$BF$2401,MATCH($A13,Lookup!$A$9:$A$2401,0)),0)</f>
        <v>0</v>
      </c>
      <c r="F13" s="205">
        <f>IFERROR(INDEX(Lookup!$BE$9:$BE$2401,MATCH($A13,Lookup!$A$9:$A$2401,0)),0)</f>
        <v>0</v>
      </c>
      <c r="G13" s="206"/>
      <c r="H13" s="206"/>
      <c r="I13" s="205">
        <f>IFERROR(INDEX(Lookup!$BJ$9:$BJ$2401,MATCH($A13,Lookup!$A$9:$A$2401,0)),0)</f>
        <v>0</v>
      </c>
      <c r="J13" s="205">
        <f>IFERROR(INDEX(Lookup!$BI$9:$BI$2401,MATCH($A13,Lookup!$A$9:$A$2401,0)),0)</f>
        <v>0</v>
      </c>
      <c r="K13" s="205">
        <f>IFERROR(INDEX(Lookup!$BH$9:$BH$2401,MATCH($A13,Lookup!$A$9:$A$2401,0)),0)</f>
        <v>0</v>
      </c>
      <c r="L13" s="205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5">
        <f>IFERROR(INDEX(Lookup!$BG$9:$BG$2401,MATCH($A14,Lookup!$A$9:$A$2401,0)),0)</f>
        <v>0</v>
      </c>
      <c r="E14" s="205">
        <f>IFERROR(INDEX(Lookup!$BF$9:$BF$2401,MATCH($A14,Lookup!$A$9:$A$2401,0)),0)</f>
        <v>0</v>
      </c>
      <c r="F14" s="205">
        <f>IFERROR(INDEX(Lookup!$BE$9:$BE$2401,MATCH($A14,Lookup!$A$9:$A$2401,0)),0)</f>
        <v>0</v>
      </c>
      <c r="G14" s="206"/>
      <c r="H14" s="206"/>
      <c r="I14" s="205">
        <f>IFERROR(INDEX(Lookup!$BJ$9:$BJ$2401,MATCH($A14,Lookup!$A$9:$A$2401,0)),0)</f>
        <v>0</v>
      </c>
      <c r="J14" s="205">
        <f>IFERROR(INDEX(Lookup!$BI$9:$BI$2401,MATCH($A14,Lookup!$A$9:$A$2401,0)),0)</f>
        <v>0</v>
      </c>
      <c r="K14" s="205">
        <f>IFERROR(INDEX(Lookup!$BH$9:$BH$2401,MATCH($A14,Lookup!$A$9:$A$2401,0)),0)</f>
        <v>0</v>
      </c>
      <c r="L14" s="205">
        <f t="shared" si="1"/>
        <v>0</v>
      </c>
      <c r="N14" s="197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5">
        <f>IFERROR(INDEX(Lookup!$BG$9:$BG$2401,MATCH($A15,Lookup!$A$9:$A$2401,0)),0)</f>
        <v>0</v>
      </c>
      <c r="E15" s="205">
        <f>IFERROR(INDEX(Lookup!$BF$9:$BF$2401,MATCH($A15,Lookup!$A$9:$A$2401,0)),0)</f>
        <v>0</v>
      </c>
      <c r="F15" s="205">
        <f>IFERROR(INDEX(Lookup!$BE$9:$BE$2401,MATCH($A15,Lookup!$A$9:$A$2401,0)),0)</f>
        <v>0</v>
      </c>
      <c r="G15" s="206"/>
      <c r="H15" s="206"/>
      <c r="I15" s="205">
        <f>IFERROR(INDEX(Lookup!$BJ$9:$BJ$2401,MATCH($A15,Lookup!$A$9:$A$2401,0)),0)</f>
        <v>0</v>
      </c>
      <c r="J15" s="205">
        <f>IFERROR(INDEX(Lookup!$BI$9:$BI$2401,MATCH($A15,Lookup!$A$9:$A$2401,0)),0)</f>
        <v>0</v>
      </c>
      <c r="K15" s="205">
        <f>IFERROR(INDEX(Lookup!$BH$9:$BH$2401,MATCH($A15,Lookup!$A$9:$A$2401,0)),0)</f>
        <v>0</v>
      </c>
      <c r="L15" s="205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5">
        <f>IFERROR(INDEX(Lookup!$BG$9:$BG$2401,MATCH($A16,Lookup!$A$9:$A$2401,0)),0)</f>
        <v>0</v>
      </c>
      <c r="E16" s="205">
        <f>IFERROR(INDEX(Lookup!$BF$9:$BF$2401,MATCH($A16,Lookup!$A$9:$A$2401,0)),0)</f>
        <v>0</v>
      </c>
      <c r="F16" s="205">
        <f>IFERROR(INDEX(Lookup!$BE$9:$BE$2401,MATCH($A16,Lookup!$A$9:$A$2401,0)),0)</f>
        <v>0</v>
      </c>
      <c r="G16" s="206"/>
      <c r="H16" s="206"/>
      <c r="I16" s="205">
        <f>IFERROR(INDEX(Lookup!$BJ$9:$BJ$2401,MATCH($A16,Lookup!$A$9:$A$2401,0)),0)</f>
        <v>0</v>
      </c>
      <c r="J16" s="205">
        <f>IFERROR(INDEX(Lookup!$BI$9:$BI$2401,MATCH($A16,Lookup!$A$9:$A$2401,0)),0)</f>
        <v>0</v>
      </c>
      <c r="K16" s="205">
        <f>IFERROR(INDEX(Lookup!$BH$9:$BH$2401,MATCH($A16,Lookup!$A$9:$A$2401,0)),0)</f>
        <v>0</v>
      </c>
      <c r="L16" s="205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5">
        <f>IFERROR(INDEX(Lookup!$BG$9:$BG$2401,MATCH($A17,Lookup!$A$9:$A$2401,0)),0)</f>
        <v>0</v>
      </c>
      <c r="E17" s="205">
        <f>IFERROR(INDEX(Lookup!$BF$9:$BF$2401,MATCH($A17,Lookup!$A$9:$A$2401,0)),0)</f>
        <v>0</v>
      </c>
      <c r="F17" s="205">
        <f>IFERROR(INDEX(Lookup!$BE$9:$BE$2401,MATCH($A17,Lookup!$A$9:$A$2401,0)),0)</f>
        <v>0</v>
      </c>
      <c r="G17" s="206"/>
      <c r="H17" s="206"/>
      <c r="I17" s="205">
        <f>IFERROR(INDEX(Lookup!$BJ$9:$BJ$2401,MATCH($A17,Lookup!$A$9:$A$2401,0)),0)</f>
        <v>0</v>
      </c>
      <c r="J17" s="205">
        <f>IFERROR(INDEX(Lookup!$BI$9:$BI$2401,MATCH($A17,Lookup!$A$9:$A$2401,0)),0)</f>
        <v>0</v>
      </c>
      <c r="K17" s="205">
        <f>IFERROR(INDEX(Lookup!$BH$9:$BH$2401,MATCH($A17,Lookup!$A$9:$A$2401,0)),0)</f>
        <v>0</v>
      </c>
      <c r="L17" s="205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5">
        <f>IFERROR(INDEX(Lookup!$BG$9:$BG$2401,MATCH($A18,Lookup!$A$9:$A$2401,0)),0)</f>
        <v>0</v>
      </c>
      <c r="E18" s="205">
        <f>IFERROR(INDEX(Lookup!$BF$9:$BF$2401,MATCH($A18,Lookup!$A$9:$A$2401,0)),0)</f>
        <v>0</v>
      </c>
      <c r="F18" s="205">
        <f>IFERROR(INDEX(Lookup!$BE$9:$BE$2401,MATCH($A18,Lookup!$A$9:$A$2401,0)),0)</f>
        <v>0</v>
      </c>
      <c r="G18" s="206"/>
      <c r="H18" s="206"/>
      <c r="I18" s="205">
        <f>IFERROR(INDEX(Lookup!$BJ$9:$BJ$2401,MATCH($A18,Lookup!$A$9:$A$2401,0)),0)</f>
        <v>0</v>
      </c>
      <c r="J18" s="205">
        <f>IFERROR(INDEX(Lookup!$BI$9:$BI$2401,MATCH($A18,Lookup!$A$9:$A$2401,0)),0)</f>
        <v>0</v>
      </c>
      <c r="K18" s="205">
        <f>IFERROR(INDEX(Lookup!$BH$9:$BH$2401,MATCH($A18,Lookup!$A$9:$A$2401,0)),0)</f>
        <v>0</v>
      </c>
      <c r="L18" s="205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5">
        <f>IFERROR(INDEX(Lookup!$BG$9:$BG$2401,MATCH($A19,Lookup!$A$9:$A$2401,0)),0)</f>
        <v>0</v>
      </c>
      <c r="E19" s="205">
        <f>IFERROR(INDEX(Lookup!$BF$9:$BF$2401,MATCH($A19,Lookup!$A$9:$A$2401,0)),0)</f>
        <v>0</v>
      </c>
      <c r="F19" s="205">
        <f>IFERROR(INDEX(Lookup!$BE$9:$BE$2401,MATCH($A19,Lookup!$A$9:$A$2401,0)),0)</f>
        <v>0</v>
      </c>
      <c r="G19" s="206"/>
      <c r="H19" s="206"/>
      <c r="I19" s="205">
        <f>IFERROR(INDEX(Lookup!$BJ$9:$BJ$2401,MATCH($A19,Lookup!$A$9:$A$2401,0)),0)</f>
        <v>0</v>
      </c>
      <c r="J19" s="205">
        <f>IFERROR(INDEX(Lookup!$BI$9:$BI$2401,MATCH($A19,Lookup!$A$9:$A$2401,0)),0)</f>
        <v>0</v>
      </c>
      <c r="K19" s="205">
        <f>IFERROR(INDEX(Lookup!$BH$9:$BH$2401,MATCH($A19,Lookup!$A$9:$A$2401,0)),0)</f>
        <v>0</v>
      </c>
      <c r="L19" s="205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5">
        <f>IFERROR(INDEX(Lookup!$BG$9:$BG$2401,MATCH($A20,Lookup!$A$9:$A$2401,0)),0)</f>
        <v>0</v>
      </c>
      <c r="E20" s="205">
        <f>IFERROR(INDEX(Lookup!$BF$9:$BF$2401,MATCH($A20,Lookup!$A$9:$A$2401,0)),0)</f>
        <v>0</v>
      </c>
      <c r="F20" s="205">
        <f>IFERROR(INDEX(Lookup!$BE$9:$BE$2401,MATCH($A20,Lookup!$A$9:$A$2401,0)),0)</f>
        <v>0</v>
      </c>
      <c r="G20" s="206"/>
      <c r="H20" s="206"/>
      <c r="I20" s="205">
        <f>IFERROR(INDEX(Lookup!$BJ$9:$BJ$2401,MATCH($A20,Lookup!$A$9:$A$2401,0)),0)</f>
        <v>0</v>
      </c>
      <c r="J20" s="205">
        <f>IFERROR(INDEX(Lookup!$BI$9:$BI$2401,MATCH($A20,Lookup!$A$9:$A$2401,0)),0)</f>
        <v>0</v>
      </c>
      <c r="K20" s="205">
        <f>IFERROR(INDEX(Lookup!$BH$9:$BH$2401,MATCH($A20,Lookup!$A$9:$A$2401,0)),0)</f>
        <v>0</v>
      </c>
      <c r="L20" s="205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5">
        <f>IFERROR(INDEX(Lookup!$BG$9:$BG$2401,MATCH($A21,Lookup!$A$9:$A$2401,0)),0)</f>
        <v>0</v>
      </c>
      <c r="E21" s="205">
        <f>IFERROR(INDEX(Lookup!$BF$9:$BF$2401,MATCH($A21,Lookup!$A$9:$A$2401,0)),0)</f>
        <v>0</v>
      </c>
      <c r="F21" s="205">
        <f>IFERROR(INDEX(Lookup!$BE$9:$BE$2401,MATCH($A21,Lookup!$A$9:$A$2401,0)),0)</f>
        <v>0</v>
      </c>
      <c r="G21" s="206"/>
      <c r="H21" s="206"/>
      <c r="I21" s="205">
        <f>IFERROR(INDEX(Lookup!$BJ$9:$BJ$2401,MATCH($A21,Lookup!$A$9:$A$2401,0)),0)</f>
        <v>0</v>
      </c>
      <c r="J21" s="205">
        <f>IFERROR(INDEX(Lookup!$BI$9:$BI$2401,MATCH($A21,Lookup!$A$9:$A$2401,0)),0)</f>
        <v>0</v>
      </c>
      <c r="K21" s="205">
        <f>IFERROR(INDEX(Lookup!$BH$9:$BH$2401,MATCH($A21,Lookup!$A$9:$A$2401,0)),0)</f>
        <v>0</v>
      </c>
      <c r="L21" s="205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5">
        <f>IFERROR(INDEX(Lookup!$BG$9:$BG$2401,MATCH($A22,Lookup!$A$9:$A$2401,0)),0)</f>
        <v>0</v>
      </c>
      <c r="E22" s="205">
        <f>IFERROR(INDEX(Lookup!$BF$9:$BF$2401,MATCH($A22,Lookup!$A$9:$A$2401,0)),0)</f>
        <v>0</v>
      </c>
      <c r="F22" s="205">
        <f>IFERROR(INDEX(Lookup!$BE$9:$BE$2401,MATCH($A22,Lookup!$A$9:$A$2401,0)),0)</f>
        <v>0</v>
      </c>
      <c r="G22" s="206"/>
      <c r="H22" s="206"/>
      <c r="I22" s="205">
        <f>IFERROR(INDEX(Lookup!$BJ$9:$BJ$2401,MATCH($A22,Lookup!$A$9:$A$2401,0)),0)</f>
        <v>0</v>
      </c>
      <c r="J22" s="205">
        <f>IFERROR(INDEX(Lookup!$BI$9:$BI$2401,MATCH($A22,Lookup!$A$9:$A$2401,0)),0)</f>
        <v>0</v>
      </c>
      <c r="K22" s="205">
        <f>IFERROR(INDEX(Lookup!$BH$9:$BH$2401,MATCH($A22,Lookup!$A$9:$A$2401,0)),0)</f>
        <v>0</v>
      </c>
      <c r="L22" s="205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5">
        <f>IFERROR(INDEX(Lookup!$BG$9:$BG$2401,MATCH($A23,Lookup!$A$9:$A$2401,0)),0)</f>
        <v>0</v>
      </c>
      <c r="E23" s="205">
        <f>IFERROR(INDEX(Lookup!$BF$9:$BF$2401,MATCH($A23,Lookup!$A$9:$A$2401,0)),0)</f>
        <v>0</v>
      </c>
      <c r="F23" s="205">
        <f>IFERROR(INDEX(Lookup!$BE$9:$BE$2401,MATCH($A23,Lookup!$A$9:$A$2401,0)),0)</f>
        <v>0</v>
      </c>
      <c r="G23" s="206"/>
      <c r="H23" s="206"/>
      <c r="I23" s="205">
        <f>IFERROR(INDEX(Lookup!$BJ$9:$BJ$2401,MATCH($A23,Lookup!$A$9:$A$2401,0)),0)</f>
        <v>0</v>
      </c>
      <c r="J23" s="205">
        <f>IFERROR(INDEX(Lookup!$BI$9:$BI$2401,MATCH($A23,Lookup!$A$9:$A$2401,0)),0)</f>
        <v>0</v>
      </c>
      <c r="K23" s="205">
        <f>IFERROR(INDEX(Lookup!$BH$9:$BH$2401,MATCH($A23,Lookup!$A$9:$A$2401,0)),0)</f>
        <v>0</v>
      </c>
      <c r="L23" s="205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5">
        <f>IFERROR(INDEX(Lookup!$BG$9:$BG$2401,MATCH($A24,Lookup!$A$9:$A$2401,0)),0)</f>
        <v>0</v>
      </c>
      <c r="E24" s="205">
        <f>IFERROR(INDEX(Lookup!$BF$9:$BF$2401,MATCH($A24,Lookup!$A$9:$A$2401,0)),0)</f>
        <v>0</v>
      </c>
      <c r="F24" s="205">
        <f>IFERROR(INDEX(Lookup!$BE$9:$BE$2401,MATCH($A24,Lookup!$A$9:$A$2401,0)),0)</f>
        <v>0</v>
      </c>
      <c r="G24" s="206"/>
      <c r="H24" s="206"/>
      <c r="I24" s="205">
        <f>IFERROR(INDEX(Lookup!$BJ$9:$BJ$2401,MATCH($A24,Lookup!$A$9:$A$2401,0)),0)</f>
        <v>0</v>
      </c>
      <c r="J24" s="205">
        <f>IFERROR(INDEX(Lookup!$BI$9:$BI$2401,MATCH($A24,Lookup!$A$9:$A$2401,0)),0)</f>
        <v>0</v>
      </c>
      <c r="K24" s="205">
        <f>IFERROR(INDEX(Lookup!$BH$9:$BH$2401,MATCH($A24,Lookup!$A$9:$A$2401,0)),0)</f>
        <v>0</v>
      </c>
      <c r="L24" s="205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5">
        <f>IFERROR(INDEX(Lookup!$BG$9:$BG$2401,MATCH($A25,Lookup!$A$9:$A$2401,0)),0)</f>
        <v>0</v>
      </c>
      <c r="E25" s="205">
        <f>IFERROR(INDEX(Lookup!$BF$9:$BF$2401,MATCH($A25,Lookup!$A$9:$A$2401,0)),0)</f>
        <v>0</v>
      </c>
      <c r="F25" s="205">
        <f>IFERROR(INDEX(Lookup!$BE$9:$BE$2401,MATCH($A25,Lookup!$A$9:$A$2401,0)),0)</f>
        <v>0</v>
      </c>
      <c r="G25" s="206"/>
      <c r="H25" s="206"/>
      <c r="I25" s="205">
        <f>IFERROR(INDEX(Lookup!$BJ$9:$BJ$2401,MATCH($A25,Lookup!$A$9:$A$2401,0)),0)</f>
        <v>0</v>
      </c>
      <c r="J25" s="205">
        <f>IFERROR(INDEX(Lookup!$BI$9:$BI$2401,MATCH($A25,Lookup!$A$9:$A$2401,0)),0)</f>
        <v>0</v>
      </c>
      <c r="K25" s="205">
        <f>IFERROR(INDEX(Lookup!$BH$9:$BH$2401,MATCH($A25,Lookup!$A$9:$A$2401,0)),0)</f>
        <v>0</v>
      </c>
      <c r="L25" s="205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5">
        <f>IFERROR(INDEX(Lookup!$BG$9:$BG$2401,MATCH($A26,Lookup!$A$9:$A$2401,0)),0)</f>
        <v>0</v>
      </c>
      <c r="E26" s="205">
        <f>IFERROR(INDEX(Lookup!$BF$9:$BF$2401,MATCH($A26,Lookup!$A$9:$A$2401,0)),0)</f>
        <v>0</v>
      </c>
      <c r="F26" s="205">
        <f>IFERROR(INDEX(Lookup!$BE$9:$BE$2401,MATCH($A26,Lookup!$A$9:$A$2401,0)),0)</f>
        <v>0</v>
      </c>
      <c r="G26" s="206"/>
      <c r="H26" s="206"/>
      <c r="I26" s="205">
        <f>IFERROR(INDEX(Lookup!$BJ$9:$BJ$2401,MATCH($A26,Lookup!$A$9:$A$2401,0)),0)</f>
        <v>0</v>
      </c>
      <c r="J26" s="205">
        <f>IFERROR(INDEX(Lookup!$BI$9:$BI$2401,MATCH($A26,Lookup!$A$9:$A$2401,0)),0)</f>
        <v>0</v>
      </c>
      <c r="K26" s="205">
        <f>IFERROR(INDEX(Lookup!$BH$9:$BH$2401,MATCH($A26,Lookup!$A$9:$A$2401,0)),0)</f>
        <v>0</v>
      </c>
      <c r="L26" s="205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5">
        <f>IFERROR(INDEX(Lookup!$BG$9:$BG$2401,MATCH($A27,Lookup!$A$9:$A$2401,0)),0)</f>
        <v>0</v>
      </c>
      <c r="E27" s="205">
        <f>IFERROR(INDEX(Lookup!$BF$9:$BF$2401,MATCH($A27,Lookup!$A$9:$A$2401,0)),0)</f>
        <v>0</v>
      </c>
      <c r="F27" s="205">
        <f>IFERROR(INDEX(Lookup!$BE$9:$BE$2401,MATCH($A27,Lookup!$A$9:$A$2401,0)),0)</f>
        <v>0</v>
      </c>
      <c r="G27" s="206"/>
      <c r="H27" s="206"/>
      <c r="I27" s="205">
        <f>IFERROR(INDEX(Lookup!$BJ$9:$BJ$2401,MATCH($A27,Lookup!$A$9:$A$2401,0)),0)</f>
        <v>0</v>
      </c>
      <c r="J27" s="205">
        <f>IFERROR(INDEX(Lookup!$BI$9:$BI$2401,MATCH($A27,Lookup!$A$9:$A$2401,0)),0)</f>
        <v>0</v>
      </c>
      <c r="K27" s="205">
        <f>IFERROR(INDEX(Lookup!$BH$9:$BH$2401,MATCH($A27,Lookup!$A$9:$A$2401,0)),0)</f>
        <v>0</v>
      </c>
      <c r="L27" s="205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5">
        <f>IFERROR(INDEX(Lookup!$BG$9:$BG$2401,MATCH($A28,Lookup!$A$9:$A$2401,0)),0)</f>
        <v>0</v>
      </c>
      <c r="E28" s="205">
        <f>IFERROR(INDEX(Lookup!$BF$9:$BF$2401,MATCH($A28,Lookup!$A$9:$A$2401,0)),0)</f>
        <v>0</v>
      </c>
      <c r="F28" s="205">
        <f>IFERROR(INDEX(Lookup!$BE$9:$BE$2401,MATCH($A28,Lookup!$A$9:$A$2401,0)),0)</f>
        <v>0</v>
      </c>
      <c r="G28" s="206"/>
      <c r="H28" s="206"/>
      <c r="I28" s="205">
        <f>IFERROR(INDEX(Lookup!$BJ$9:$BJ$2401,MATCH($A28,Lookup!$A$9:$A$2401,0)),0)</f>
        <v>0</v>
      </c>
      <c r="J28" s="205">
        <f>IFERROR(INDEX(Lookup!$BI$9:$BI$2401,MATCH($A28,Lookup!$A$9:$A$2401,0)),0)</f>
        <v>0</v>
      </c>
      <c r="K28" s="205">
        <f>IFERROR(INDEX(Lookup!$BH$9:$BH$2401,MATCH($A28,Lookup!$A$9:$A$2401,0)),0)</f>
        <v>0</v>
      </c>
      <c r="L28" s="205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5">
        <f>IFERROR(INDEX(Lookup!$BG$9:$BG$2401,MATCH($A29,Lookup!$A$9:$A$2401,0)),0)</f>
        <v>0</v>
      </c>
      <c r="E29" s="205">
        <f>IFERROR(INDEX(Lookup!$BF$9:$BF$2401,MATCH($A29,Lookup!$A$9:$A$2401,0)),0)</f>
        <v>0</v>
      </c>
      <c r="F29" s="205">
        <f>IFERROR(INDEX(Lookup!$BE$9:$BE$2401,MATCH($A29,Lookup!$A$9:$A$2401,0)),0)</f>
        <v>0</v>
      </c>
      <c r="G29" s="206"/>
      <c r="H29" s="206"/>
      <c r="I29" s="205">
        <f>IFERROR(INDEX(Lookup!$BJ$9:$BJ$2401,MATCH($A29,Lookup!$A$9:$A$2401,0)),0)</f>
        <v>0</v>
      </c>
      <c r="J29" s="205">
        <f>IFERROR(INDEX(Lookup!$BI$9:$BI$2401,MATCH($A29,Lookup!$A$9:$A$2401,0)),0)</f>
        <v>0</v>
      </c>
      <c r="K29" s="205">
        <f>IFERROR(INDEX(Lookup!$BH$9:$BH$2401,MATCH($A29,Lookup!$A$9:$A$2401,0)),0)</f>
        <v>0</v>
      </c>
      <c r="L29" s="205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5">
        <f>IFERROR(INDEX(Lookup!$BG$9:$BG$2401,MATCH($A30,Lookup!$A$9:$A$2401,0)),0)</f>
        <v>0</v>
      </c>
      <c r="E30" s="205">
        <f>IFERROR(INDEX(Lookup!$BF$9:$BF$2401,MATCH($A30,Lookup!$A$9:$A$2401,0)),0)</f>
        <v>0</v>
      </c>
      <c r="F30" s="205">
        <f>IFERROR(INDEX(Lookup!$BE$9:$BE$2401,MATCH($A30,Lookup!$A$9:$A$2401,0)),0)</f>
        <v>0</v>
      </c>
      <c r="G30" s="206"/>
      <c r="H30" s="206"/>
      <c r="I30" s="205">
        <f>IFERROR(INDEX(Lookup!$BJ$9:$BJ$2401,MATCH($A30,Lookup!$A$9:$A$2401,0)),0)</f>
        <v>0</v>
      </c>
      <c r="J30" s="205">
        <f>IFERROR(INDEX(Lookup!$BI$9:$BI$2401,MATCH($A30,Lookup!$A$9:$A$2401,0)),0)</f>
        <v>0</v>
      </c>
      <c r="K30" s="205">
        <f>IFERROR(INDEX(Lookup!$BH$9:$BH$2401,MATCH($A30,Lookup!$A$9:$A$2401,0)),0)</f>
        <v>0</v>
      </c>
      <c r="L30" s="205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5">
        <f>IFERROR(INDEX(Lookup!$BG$9:$BG$2401,MATCH($A31,Lookup!$A$9:$A$2401,0)),0)</f>
        <v>0</v>
      </c>
      <c r="E31" s="205">
        <f>IFERROR(INDEX(Lookup!$BF$9:$BF$2401,MATCH($A31,Lookup!$A$9:$A$2401,0)),0)</f>
        <v>0</v>
      </c>
      <c r="F31" s="205">
        <f>IFERROR(INDEX(Lookup!$BE$9:$BE$2401,MATCH($A31,Lookup!$A$9:$A$2401,0)),0)</f>
        <v>0</v>
      </c>
      <c r="G31" s="206"/>
      <c r="H31" s="206"/>
      <c r="I31" s="205">
        <f>IFERROR(INDEX(Lookup!$BJ$9:$BJ$2401,MATCH($A31,Lookup!$A$9:$A$2401,0)),0)</f>
        <v>0</v>
      </c>
      <c r="J31" s="205">
        <f>IFERROR(INDEX(Lookup!$BI$9:$BI$2401,MATCH($A31,Lookup!$A$9:$A$2401,0)),0)</f>
        <v>0</v>
      </c>
      <c r="K31" s="205">
        <f>IFERROR(INDEX(Lookup!$BH$9:$BH$2401,MATCH($A31,Lookup!$A$9:$A$2401,0)),0)</f>
        <v>0</v>
      </c>
      <c r="L31" s="205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5">
        <f>IFERROR(INDEX(Lookup!$BG$9:$BG$2401,MATCH($A32,Lookup!$A$9:$A$2401,0)),0)</f>
        <v>0</v>
      </c>
      <c r="E32" s="205">
        <f>IFERROR(INDEX(Lookup!$BF$9:$BF$2401,MATCH($A32,Lookup!$A$9:$A$2401,0)),0)</f>
        <v>0</v>
      </c>
      <c r="F32" s="205">
        <f>IFERROR(INDEX(Lookup!$BE$9:$BE$2401,MATCH($A32,Lookup!$A$9:$A$2401,0)),0)</f>
        <v>0</v>
      </c>
      <c r="G32" s="206"/>
      <c r="H32" s="206"/>
      <c r="I32" s="205">
        <f>IFERROR(INDEX(Lookup!$BJ$9:$BJ$2401,MATCH($A32,Lookup!$A$9:$A$2401,0)),0)</f>
        <v>0</v>
      </c>
      <c r="J32" s="205">
        <f>IFERROR(INDEX(Lookup!$BI$9:$BI$2401,MATCH($A32,Lookup!$A$9:$A$2401,0)),0)</f>
        <v>0</v>
      </c>
      <c r="K32" s="205">
        <f>IFERROR(INDEX(Lookup!$BH$9:$BH$2401,MATCH($A32,Lookup!$A$9:$A$2401,0)),0)</f>
        <v>0</v>
      </c>
      <c r="L32" s="205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5">
        <f>IFERROR(INDEX(Lookup!$BG$9:$BG$2401,MATCH($A33,Lookup!$A$9:$A$2401,0)),0)</f>
        <v>0</v>
      </c>
      <c r="E33" s="205">
        <f>IFERROR(INDEX(Lookup!$BF$9:$BF$2401,MATCH($A33,Lookup!$A$9:$A$2401,0)),0)</f>
        <v>0</v>
      </c>
      <c r="F33" s="205">
        <f>IFERROR(INDEX(Lookup!$BE$9:$BE$2401,MATCH($A33,Lookup!$A$9:$A$2401,0)),0)</f>
        <v>0</v>
      </c>
      <c r="G33" s="206"/>
      <c r="H33" s="206"/>
      <c r="I33" s="205">
        <f>IFERROR(INDEX(Lookup!$BJ$9:$BJ$2401,MATCH($A33,Lookup!$A$9:$A$2401,0)),0)</f>
        <v>0</v>
      </c>
      <c r="J33" s="205">
        <f>IFERROR(INDEX(Lookup!$BI$9:$BI$2401,MATCH($A33,Lookup!$A$9:$A$2401,0)),0)</f>
        <v>0</v>
      </c>
      <c r="K33" s="205">
        <f>IFERROR(INDEX(Lookup!$BH$9:$BH$2401,MATCH($A33,Lookup!$A$9:$A$2401,0)),0)</f>
        <v>0</v>
      </c>
      <c r="L33" s="205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5">
        <f>IFERROR(INDEX(Lookup!$BG$9:$BG$2401,MATCH($A34,Lookup!$A$9:$A$2401,0)),0)</f>
        <v>0</v>
      </c>
      <c r="E34" s="205">
        <f>IFERROR(INDEX(Lookup!$BF$9:$BF$2401,MATCH($A34,Lookup!$A$9:$A$2401,0)),0)</f>
        <v>0</v>
      </c>
      <c r="F34" s="205">
        <f>IFERROR(INDEX(Lookup!$BE$9:$BE$2401,MATCH($A34,Lookup!$A$9:$A$2401,0)),0)</f>
        <v>0</v>
      </c>
      <c r="G34" s="206"/>
      <c r="H34" s="206"/>
      <c r="I34" s="205">
        <f>IFERROR(INDEX(Lookup!$BJ$9:$BJ$2401,MATCH($A34,Lookup!$A$9:$A$2401,0)),0)</f>
        <v>0</v>
      </c>
      <c r="J34" s="205">
        <f>IFERROR(INDEX(Lookup!$BI$9:$BI$2401,MATCH($A34,Lookup!$A$9:$A$2401,0)),0)</f>
        <v>0</v>
      </c>
      <c r="K34" s="205">
        <f>IFERROR(INDEX(Lookup!$BH$9:$BH$2401,MATCH($A34,Lookup!$A$9:$A$2401,0)),0)</f>
        <v>0</v>
      </c>
      <c r="L34" s="205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5">
        <f>IFERROR(INDEX(Lookup!$BG$9:$BG$2401,MATCH($A35,Lookup!$A$9:$A$2401,0)),0)</f>
        <v>0</v>
      </c>
      <c r="E35" s="205">
        <f>IFERROR(INDEX(Lookup!$BF$9:$BF$2401,MATCH($A35,Lookup!$A$9:$A$2401,0)),0)</f>
        <v>0</v>
      </c>
      <c r="F35" s="205">
        <f>IFERROR(INDEX(Lookup!$BE$9:$BE$2401,MATCH($A35,Lookup!$A$9:$A$2401,0)),0)</f>
        <v>0</v>
      </c>
      <c r="G35" s="206"/>
      <c r="H35" s="206"/>
      <c r="I35" s="205">
        <f>IFERROR(INDEX(Lookup!$BJ$9:$BJ$2401,MATCH($A35,Lookup!$A$9:$A$2401,0)),0)</f>
        <v>0</v>
      </c>
      <c r="J35" s="205">
        <f>IFERROR(INDEX(Lookup!$BI$9:$BI$2401,MATCH($A35,Lookup!$A$9:$A$2401,0)),0)</f>
        <v>0</v>
      </c>
      <c r="K35" s="205">
        <f>IFERROR(INDEX(Lookup!$BH$9:$BH$2401,MATCH($A35,Lookup!$A$9:$A$2401,0)),0)</f>
        <v>0</v>
      </c>
      <c r="L35" s="205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5">
        <f>IFERROR(INDEX(Lookup!$BG$9:$BG$2401,MATCH($A36,Lookup!$A$9:$A$2401,0)),0)</f>
        <v>0</v>
      </c>
      <c r="E36" s="205">
        <f>IFERROR(INDEX(Lookup!$BF$9:$BF$2401,MATCH($A36,Lookup!$A$9:$A$2401,0)),0)</f>
        <v>0</v>
      </c>
      <c r="F36" s="205">
        <f>IFERROR(INDEX(Lookup!$BE$9:$BE$2401,MATCH($A36,Lookup!$A$9:$A$2401,0)),0)</f>
        <v>0</v>
      </c>
      <c r="G36" s="206"/>
      <c r="H36" s="206"/>
      <c r="I36" s="205">
        <f>IFERROR(INDEX(Lookup!$BJ$9:$BJ$2401,MATCH($A36,Lookup!$A$9:$A$2401,0)),0)</f>
        <v>0</v>
      </c>
      <c r="J36" s="205">
        <f>IFERROR(INDEX(Lookup!$BI$9:$BI$2401,MATCH($A36,Lookup!$A$9:$A$2401,0)),0)</f>
        <v>0</v>
      </c>
      <c r="K36" s="205">
        <f>IFERROR(INDEX(Lookup!$BH$9:$BH$2401,MATCH($A36,Lookup!$A$9:$A$2401,0)),0)</f>
        <v>0</v>
      </c>
      <c r="L36" s="205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5">
        <f>IFERROR(INDEX(Lookup!$BG$9:$BG$2401,MATCH($A37,Lookup!$A$9:$A$2401,0)),0)</f>
        <v>0</v>
      </c>
      <c r="E37" s="205">
        <f>IFERROR(INDEX(Lookup!$BF$9:$BF$2401,MATCH($A37,Lookup!$A$9:$A$2401,0)),0)</f>
        <v>0</v>
      </c>
      <c r="F37" s="205">
        <f>IFERROR(INDEX(Lookup!$BE$9:$BE$2401,MATCH($A37,Lookup!$A$9:$A$2401,0)),0)</f>
        <v>0</v>
      </c>
      <c r="G37" s="206"/>
      <c r="H37" s="206"/>
      <c r="I37" s="205">
        <f>IFERROR(INDEX(Lookup!$BJ$9:$BJ$2401,MATCH($A37,Lookup!$A$9:$A$2401,0)),0)</f>
        <v>0</v>
      </c>
      <c r="J37" s="205">
        <f>IFERROR(INDEX(Lookup!$BI$9:$BI$2401,MATCH($A37,Lookup!$A$9:$A$2401,0)),0)</f>
        <v>0</v>
      </c>
      <c r="K37" s="205">
        <f>IFERROR(INDEX(Lookup!$BH$9:$BH$2401,MATCH($A37,Lookup!$A$9:$A$2401,0)),0)</f>
        <v>0</v>
      </c>
      <c r="L37" s="205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5">
        <f>IFERROR(INDEX(Lookup!$BG$9:$BG$2401,MATCH($A38,Lookup!$A$9:$A$2401,0)),0)</f>
        <v>0</v>
      </c>
      <c r="E38" s="205">
        <f>IFERROR(INDEX(Lookup!$BF$9:$BF$2401,MATCH($A38,Lookup!$A$9:$A$2401,0)),0)</f>
        <v>0</v>
      </c>
      <c r="F38" s="205">
        <f>IFERROR(INDEX(Lookup!$BE$9:$BE$2401,MATCH($A38,Lookup!$A$9:$A$2401,0)),0)</f>
        <v>0</v>
      </c>
      <c r="G38" s="206"/>
      <c r="H38" s="206"/>
      <c r="I38" s="205">
        <f>IFERROR(INDEX(Lookup!$BJ$9:$BJ$2401,MATCH($A38,Lookup!$A$9:$A$2401,0)),0)</f>
        <v>0</v>
      </c>
      <c r="J38" s="205">
        <f>IFERROR(INDEX(Lookup!$BI$9:$BI$2401,MATCH($A38,Lookup!$A$9:$A$2401,0)),0)</f>
        <v>0</v>
      </c>
      <c r="K38" s="205">
        <f>IFERROR(INDEX(Lookup!$BH$9:$BH$2401,MATCH($A38,Lookup!$A$9:$A$2401,0)),0)</f>
        <v>0</v>
      </c>
      <c r="L38" s="205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5">
        <f>IFERROR(INDEX(Lookup!$BG$9:$BG$2401,MATCH($A39,Lookup!$A$9:$A$2401,0)),0)</f>
        <v>0</v>
      </c>
      <c r="E39" s="205">
        <f>IFERROR(INDEX(Lookup!$BF$9:$BF$2401,MATCH($A39,Lookup!$A$9:$A$2401,0)),0)</f>
        <v>0</v>
      </c>
      <c r="F39" s="205">
        <f>IFERROR(INDEX(Lookup!$BE$9:$BE$2401,MATCH($A39,Lookup!$A$9:$A$2401,0)),0)</f>
        <v>0</v>
      </c>
      <c r="G39" s="206"/>
      <c r="H39" s="206"/>
      <c r="I39" s="205">
        <f>IFERROR(INDEX(Lookup!$BJ$9:$BJ$2401,MATCH($A39,Lookup!$A$9:$A$2401,0)),0)</f>
        <v>0</v>
      </c>
      <c r="J39" s="205">
        <f>IFERROR(INDEX(Lookup!$BI$9:$BI$2401,MATCH($A39,Lookup!$A$9:$A$2401,0)),0)</f>
        <v>0</v>
      </c>
      <c r="K39" s="205">
        <f>IFERROR(INDEX(Lookup!$BH$9:$BH$2401,MATCH($A39,Lookup!$A$9:$A$2401,0)),0)</f>
        <v>0</v>
      </c>
      <c r="L39" s="205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5">
        <f>IFERROR(INDEX(Lookup!$BG$9:$BG$2401,MATCH($A40,Lookup!$A$9:$A$2401,0)),0)</f>
        <v>0</v>
      </c>
      <c r="E40" s="205">
        <f>IFERROR(INDEX(Lookup!$BF$9:$BF$2401,MATCH($A40,Lookup!$A$9:$A$2401,0)),0)</f>
        <v>0</v>
      </c>
      <c r="F40" s="205">
        <f>IFERROR(INDEX(Lookup!$BE$9:$BE$2401,MATCH($A40,Lookup!$A$9:$A$2401,0)),0)</f>
        <v>0</v>
      </c>
      <c r="G40" s="206"/>
      <c r="H40" s="206"/>
      <c r="I40" s="205">
        <f>IFERROR(INDEX(Lookup!$BJ$9:$BJ$2401,MATCH($A40,Lookup!$A$9:$A$2401,0)),0)</f>
        <v>0</v>
      </c>
      <c r="J40" s="205">
        <f>IFERROR(INDEX(Lookup!$BI$9:$BI$2401,MATCH($A40,Lookup!$A$9:$A$2401,0)),0)</f>
        <v>0</v>
      </c>
      <c r="K40" s="205">
        <f>IFERROR(INDEX(Lookup!$BH$9:$BH$2401,MATCH($A40,Lookup!$A$9:$A$2401,0)),0)</f>
        <v>0</v>
      </c>
      <c r="L40" s="205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5">
        <f>IFERROR(INDEX(Lookup!$BG$9:$BG$2401,MATCH($A41,Lookup!$A$9:$A$2401,0)),0)</f>
        <v>0</v>
      </c>
      <c r="E41" s="205">
        <f>IFERROR(INDEX(Lookup!$BF$9:$BF$2401,MATCH($A41,Lookup!$A$9:$A$2401,0)),0)</f>
        <v>0</v>
      </c>
      <c r="F41" s="205">
        <f>IFERROR(INDEX(Lookup!$BE$9:$BE$2401,MATCH($A41,Lookup!$A$9:$A$2401,0)),0)</f>
        <v>0</v>
      </c>
      <c r="G41" s="206"/>
      <c r="H41" s="206"/>
      <c r="I41" s="205">
        <f>IFERROR(INDEX(Lookup!$BJ$9:$BJ$2401,MATCH($A41,Lookup!$A$9:$A$2401,0)),0)</f>
        <v>0</v>
      </c>
      <c r="J41" s="205">
        <f>IFERROR(INDEX(Lookup!$BI$9:$BI$2401,MATCH($A41,Lookup!$A$9:$A$2401,0)),0)</f>
        <v>0</v>
      </c>
      <c r="K41" s="205">
        <f>IFERROR(INDEX(Lookup!$BH$9:$BH$2401,MATCH($A41,Lookup!$A$9:$A$2401,0)),0)</f>
        <v>0</v>
      </c>
      <c r="L41" s="205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5">
        <f>IFERROR(INDEX(Lookup!$BG$9:$BG$2401,MATCH($A42,Lookup!$A$9:$A$2401,0)),0)</f>
        <v>0</v>
      </c>
      <c r="E42" s="205">
        <f>IFERROR(INDEX(Lookup!$BF$9:$BF$2401,MATCH($A42,Lookup!$A$9:$A$2401,0)),0)</f>
        <v>0</v>
      </c>
      <c r="F42" s="205">
        <f>IFERROR(INDEX(Lookup!$BE$9:$BE$2401,MATCH($A42,Lookup!$A$9:$A$2401,0)),0)</f>
        <v>0</v>
      </c>
      <c r="G42" s="206"/>
      <c r="H42" s="206"/>
      <c r="I42" s="205">
        <f>IFERROR(INDEX(Lookup!$BJ$9:$BJ$2401,MATCH($A42,Lookup!$A$9:$A$2401,0)),0)</f>
        <v>0</v>
      </c>
      <c r="J42" s="205">
        <f>IFERROR(INDEX(Lookup!$BI$9:$BI$2401,MATCH($A42,Lookup!$A$9:$A$2401,0)),0)</f>
        <v>0</v>
      </c>
      <c r="K42" s="205">
        <f>IFERROR(INDEX(Lookup!$BH$9:$BH$2401,MATCH($A42,Lookup!$A$9:$A$2401,0)),0)</f>
        <v>0</v>
      </c>
      <c r="L42" s="205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5">
        <f>IFERROR(INDEX(Lookup!$BG$9:$BG$2401,MATCH($A43,Lookup!$A$9:$A$2401,0)),0)</f>
        <v>0</v>
      </c>
      <c r="E43" s="205">
        <f>IFERROR(INDEX(Lookup!$BF$9:$BF$2401,MATCH($A43,Lookup!$A$9:$A$2401,0)),0)</f>
        <v>0</v>
      </c>
      <c r="F43" s="205">
        <f>IFERROR(INDEX(Lookup!$BE$9:$BE$2401,MATCH($A43,Lookup!$A$9:$A$2401,0)),0)</f>
        <v>0</v>
      </c>
      <c r="G43" s="206"/>
      <c r="H43" s="206"/>
      <c r="I43" s="205">
        <f>IFERROR(INDEX(Lookup!$BJ$9:$BJ$2401,MATCH($A43,Lookup!$A$9:$A$2401,0)),0)</f>
        <v>0</v>
      </c>
      <c r="J43" s="205">
        <f>IFERROR(INDEX(Lookup!$BI$9:$BI$2401,MATCH($A43,Lookup!$A$9:$A$2401,0)),0)</f>
        <v>0</v>
      </c>
      <c r="K43" s="205">
        <f>IFERROR(INDEX(Lookup!$BH$9:$BH$2401,MATCH($A43,Lookup!$A$9:$A$2401,0)),0)</f>
        <v>0</v>
      </c>
      <c r="L43" s="205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5">
        <f>IFERROR(INDEX(Lookup!$BG$9:$BG$2401,MATCH($A44,Lookup!$A$9:$A$2401,0)),0)</f>
        <v>0</v>
      </c>
      <c r="E44" s="205">
        <f>IFERROR(INDEX(Lookup!$BF$9:$BF$2401,MATCH($A44,Lookup!$A$9:$A$2401,0)),0)</f>
        <v>0</v>
      </c>
      <c r="F44" s="205">
        <f>IFERROR(INDEX(Lookup!$BE$9:$BE$2401,MATCH($A44,Lookup!$A$9:$A$2401,0)),0)</f>
        <v>0</v>
      </c>
      <c r="G44" s="206"/>
      <c r="H44" s="206"/>
      <c r="I44" s="205">
        <f>IFERROR(INDEX(Lookup!$BJ$9:$BJ$2401,MATCH($A44,Lookup!$A$9:$A$2401,0)),0)</f>
        <v>0</v>
      </c>
      <c r="J44" s="205">
        <f>IFERROR(INDEX(Lookup!$BI$9:$BI$2401,MATCH($A44,Lookup!$A$9:$A$2401,0)),0)</f>
        <v>0</v>
      </c>
      <c r="K44" s="205">
        <f>IFERROR(INDEX(Lookup!$BH$9:$BH$2401,MATCH($A44,Lookup!$A$9:$A$2401,0)),0)</f>
        <v>0</v>
      </c>
      <c r="L44" s="205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5">
        <f>IFERROR(INDEX(Lookup!$BG$9:$BG$2401,MATCH($A45,Lookup!$A$9:$A$2401,0)),0)</f>
        <v>0</v>
      </c>
      <c r="E45" s="205">
        <f>IFERROR(INDEX(Lookup!$BF$9:$BF$2401,MATCH($A45,Lookup!$A$9:$A$2401,0)),0)</f>
        <v>0</v>
      </c>
      <c r="F45" s="205">
        <f>IFERROR(INDEX(Lookup!$BE$9:$BE$2401,MATCH($A45,Lookup!$A$9:$A$2401,0)),0)</f>
        <v>0</v>
      </c>
      <c r="G45" s="206"/>
      <c r="H45" s="206"/>
      <c r="I45" s="205">
        <f>IFERROR(INDEX(Lookup!$BJ$9:$BJ$2401,MATCH($A45,Lookup!$A$9:$A$2401,0)),0)</f>
        <v>0</v>
      </c>
      <c r="J45" s="205">
        <f>IFERROR(INDEX(Lookup!$BI$9:$BI$2401,MATCH($A45,Lookup!$A$9:$A$2401,0)),0)</f>
        <v>0</v>
      </c>
      <c r="K45" s="205">
        <f>IFERROR(INDEX(Lookup!$BH$9:$BH$2401,MATCH($A45,Lookup!$A$9:$A$2401,0)),0)</f>
        <v>0</v>
      </c>
      <c r="L45" s="205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5">
        <f>IFERROR(INDEX(Lookup!$BG$9:$BG$2401,MATCH($A46,Lookup!$A$9:$A$2401,0)),0)</f>
        <v>0</v>
      </c>
      <c r="E46" s="205">
        <f>IFERROR(INDEX(Lookup!$BF$9:$BF$2401,MATCH($A46,Lookup!$A$9:$A$2401,0)),0)</f>
        <v>0</v>
      </c>
      <c r="F46" s="205">
        <f>IFERROR(INDEX(Lookup!$BE$9:$BE$2401,MATCH($A46,Lookup!$A$9:$A$2401,0)),0)</f>
        <v>0</v>
      </c>
      <c r="G46" s="206"/>
      <c r="H46" s="206"/>
      <c r="I46" s="205">
        <f>IFERROR(INDEX(Lookup!$BJ$9:$BJ$2401,MATCH($A46,Lookup!$A$9:$A$2401,0)),0)</f>
        <v>0</v>
      </c>
      <c r="J46" s="205">
        <f>IFERROR(INDEX(Lookup!$BI$9:$BI$2401,MATCH($A46,Lookup!$A$9:$A$2401,0)),0)</f>
        <v>0</v>
      </c>
      <c r="K46" s="205">
        <f>IFERROR(INDEX(Lookup!$BH$9:$BH$2401,MATCH($A46,Lookup!$A$9:$A$2401,0)),0)</f>
        <v>0</v>
      </c>
      <c r="L46" s="205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5">
        <f>IFERROR(INDEX(Lookup!$BG$9:$BG$2401,MATCH($A47,Lookup!$A$9:$A$2401,0)),0)</f>
        <v>0</v>
      </c>
      <c r="E47" s="205">
        <f>IFERROR(INDEX(Lookup!$BF$9:$BF$2401,MATCH($A47,Lookup!$A$9:$A$2401,0)),0)</f>
        <v>0</v>
      </c>
      <c r="F47" s="205">
        <f>IFERROR(INDEX(Lookup!$BE$9:$BE$2401,MATCH($A47,Lookup!$A$9:$A$2401,0)),0)</f>
        <v>0</v>
      </c>
      <c r="G47" s="206"/>
      <c r="H47" s="206"/>
      <c r="I47" s="205">
        <f>IFERROR(INDEX(Lookup!$BJ$9:$BJ$2401,MATCH($A47,Lookup!$A$9:$A$2401,0)),0)</f>
        <v>0</v>
      </c>
      <c r="J47" s="205">
        <f>IFERROR(INDEX(Lookup!$BI$9:$BI$2401,MATCH($A47,Lookup!$A$9:$A$2401,0)),0)</f>
        <v>0</v>
      </c>
      <c r="K47" s="205">
        <f>IFERROR(INDEX(Lookup!$BH$9:$BH$2401,MATCH($A47,Lookup!$A$9:$A$2401,0)),0)</f>
        <v>0</v>
      </c>
      <c r="L47" s="205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5">
        <f>IFERROR(INDEX(Lookup!$BG$9:$BG$2401,MATCH($A48,Lookup!$A$9:$A$2401,0)),0)</f>
        <v>0</v>
      </c>
      <c r="E48" s="205">
        <f>IFERROR(INDEX(Lookup!$BF$9:$BF$2401,MATCH($A48,Lookup!$A$9:$A$2401,0)),0)</f>
        <v>0</v>
      </c>
      <c r="F48" s="205">
        <f>IFERROR(INDEX(Lookup!$BE$9:$BE$2401,MATCH($A48,Lookup!$A$9:$A$2401,0)),0)</f>
        <v>0</v>
      </c>
      <c r="G48" s="206"/>
      <c r="H48" s="206"/>
      <c r="I48" s="205">
        <f>IFERROR(INDEX(Lookup!$BJ$9:$BJ$2401,MATCH($A48,Lookup!$A$9:$A$2401,0)),0)</f>
        <v>0</v>
      </c>
      <c r="J48" s="205">
        <f>IFERROR(INDEX(Lookup!$BI$9:$BI$2401,MATCH($A48,Lookup!$A$9:$A$2401,0)),0)</f>
        <v>0</v>
      </c>
      <c r="K48" s="205">
        <f>IFERROR(INDEX(Lookup!$BH$9:$BH$2401,MATCH($A48,Lookup!$A$9:$A$2401,0)),0)</f>
        <v>0</v>
      </c>
      <c r="L48" s="205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5">
        <f>IFERROR(INDEX(Lookup!$BG$9:$BG$2401,MATCH($A49,Lookup!$A$9:$A$2401,0)),0)</f>
        <v>0</v>
      </c>
      <c r="E49" s="205">
        <f>IFERROR(INDEX(Lookup!$BF$9:$BF$2401,MATCH($A49,Lookup!$A$9:$A$2401,0)),0)</f>
        <v>0</v>
      </c>
      <c r="F49" s="205">
        <f>IFERROR(INDEX(Lookup!$BE$9:$BE$2401,MATCH($A49,Lookup!$A$9:$A$2401,0)),0)</f>
        <v>0</v>
      </c>
      <c r="G49" s="206"/>
      <c r="H49" s="206"/>
      <c r="I49" s="205">
        <f>IFERROR(INDEX(Lookup!$BJ$9:$BJ$2401,MATCH($A49,Lookup!$A$9:$A$2401,0)),0)</f>
        <v>0</v>
      </c>
      <c r="J49" s="205">
        <f>IFERROR(INDEX(Lookup!$BI$9:$BI$2401,MATCH($A49,Lookup!$A$9:$A$2401,0)),0)</f>
        <v>0</v>
      </c>
      <c r="K49" s="205">
        <f>IFERROR(INDEX(Lookup!$BH$9:$BH$2401,MATCH($A49,Lookup!$A$9:$A$2401,0)),0)</f>
        <v>0</v>
      </c>
      <c r="L49" s="205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5">
        <f>IFERROR(INDEX(Lookup!$BG$9:$BG$2401,MATCH($A50,Lookup!$A$9:$A$2401,0)),0)</f>
        <v>0</v>
      </c>
      <c r="E50" s="205">
        <f>IFERROR(INDEX(Lookup!$BF$9:$BF$2401,MATCH($A50,Lookup!$A$9:$A$2401,0)),0)</f>
        <v>0</v>
      </c>
      <c r="F50" s="205">
        <f>IFERROR(INDEX(Lookup!$BE$9:$BE$2401,MATCH($A50,Lookup!$A$9:$A$2401,0)),0)</f>
        <v>0</v>
      </c>
      <c r="G50" s="206"/>
      <c r="H50" s="206"/>
      <c r="I50" s="205">
        <f>IFERROR(INDEX(Lookup!$BJ$9:$BJ$2401,MATCH($A50,Lookup!$A$9:$A$2401,0)),0)</f>
        <v>0</v>
      </c>
      <c r="J50" s="205">
        <f>IFERROR(INDEX(Lookup!$BI$9:$BI$2401,MATCH($A50,Lookup!$A$9:$A$2401,0)),0)</f>
        <v>0</v>
      </c>
      <c r="K50" s="205">
        <f>IFERROR(INDEX(Lookup!$BH$9:$BH$2401,MATCH($A50,Lookup!$A$9:$A$2401,0)),0)</f>
        <v>0</v>
      </c>
      <c r="L50" s="205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5">
        <f>IFERROR(INDEX(Lookup!$BG$9:$BG$2401,MATCH($A51,Lookup!$A$9:$A$2401,0)),0)</f>
        <v>0</v>
      </c>
      <c r="E51" s="205">
        <f>IFERROR(INDEX(Lookup!$BF$9:$BF$2401,MATCH($A51,Lookup!$A$9:$A$2401,0)),0)</f>
        <v>0</v>
      </c>
      <c r="F51" s="205">
        <f>IFERROR(INDEX(Lookup!$BE$9:$BE$2401,MATCH($A51,Lookup!$A$9:$A$2401,0)),0)</f>
        <v>0</v>
      </c>
      <c r="G51" s="206"/>
      <c r="H51" s="206"/>
      <c r="I51" s="205">
        <f>IFERROR(INDEX(Lookup!$BJ$9:$BJ$2401,MATCH($A51,Lookup!$A$9:$A$2401,0)),0)</f>
        <v>0</v>
      </c>
      <c r="J51" s="205">
        <f>IFERROR(INDEX(Lookup!$BI$9:$BI$2401,MATCH($A51,Lookup!$A$9:$A$2401,0)),0)</f>
        <v>0</v>
      </c>
      <c r="K51" s="205">
        <f>IFERROR(INDEX(Lookup!$BH$9:$BH$2401,MATCH($A51,Lookup!$A$9:$A$2401,0)),0)</f>
        <v>0</v>
      </c>
      <c r="L51" s="205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5">
        <f>IFERROR(INDEX(Lookup!$BG$9:$BG$2401,MATCH($A52,Lookup!$A$9:$A$2401,0)),0)</f>
        <v>0</v>
      </c>
      <c r="E52" s="205">
        <f>IFERROR(INDEX(Lookup!$BF$9:$BF$2401,MATCH($A52,Lookup!$A$9:$A$2401,0)),0)</f>
        <v>0</v>
      </c>
      <c r="F52" s="205">
        <f>IFERROR(INDEX(Lookup!$BE$9:$BE$2401,MATCH($A52,Lookup!$A$9:$A$2401,0)),0)</f>
        <v>0</v>
      </c>
      <c r="G52" s="206"/>
      <c r="H52" s="206"/>
      <c r="I52" s="205">
        <f>IFERROR(INDEX(Lookup!$BJ$9:$BJ$2401,MATCH($A52,Lookup!$A$9:$A$2401,0)),0)</f>
        <v>0</v>
      </c>
      <c r="J52" s="205">
        <f>IFERROR(INDEX(Lookup!$BI$9:$BI$2401,MATCH($A52,Lookup!$A$9:$A$2401,0)),0)</f>
        <v>0</v>
      </c>
      <c r="K52" s="205">
        <f>IFERROR(INDEX(Lookup!$BH$9:$BH$2401,MATCH($A52,Lookup!$A$9:$A$2401,0)),0)</f>
        <v>0</v>
      </c>
      <c r="L52" s="205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5">
        <f>IFERROR(INDEX(Lookup!$BG$9:$BG$2401,MATCH($A53,Lookup!$A$9:$A$2401,0)),0)</f>
        <v>0</v>
      </c>
      <c r="E53" s="205">
        <f>IFERROR(INDEX(Lookup!$BF$9:$BF$2401,MATCH($A53,Lookup!$A$9:$A$2401,0)),0)</f>
        <v>0</v>
      </c>
      <c r="F53" s="205">
        <f>IFERROR(INDEX(Lookup!$BE$9:$BE$2401,MATCH($A53,Lookup!$A$9:$A$2401,0)),0)</f>
        <v>0</v>
      </c>
      <c r="G53" s="206"/>
      <c r="H53" s="206"/>
      <c r="I53" s="205">
        <f>IFERROR(INDEX(Lookup!$BJ$9:$BJ$2401,MATCH($A53,Lookup!$A$9:$A$2401,0)),0)</f>
        <v>0</v>
      </c>
      <c r="J53" s="205">
        <f>IFERROR(INDEX(Lookup!$BI$9:$BI$2401,MATCH($A53,Lookup!$A$9:$A$2401,0)),0)</f>
        <v>0</v>
      </c>
      <c r="K53" s="205">
        <f>IFERROR(INDEX(Lookup!$BH$9:$BH$2401,MATCH($A53,Lookup!$A$9:$A$2401,0)),0)</f>
        <v>0</v>
      </c>
      <c r="L53" s="205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5">
        <f>IFERROR(INDEX(Lookup!$BG$9:$BG$2401,MATCH($A54,Lookup!$A$9:$A$2401,0)),0)</f>
        <v>0</v>
      </c>
      <c r="E54" s="205">
        <f>IFERROR(INDEX(Lookup!$BF$9:$BF$2401,MATCH($A54,Lookup!$A$9:$A$2401,0)),0)</f>
        <v>0</v>
      </c>
      <c r="F54" s="205">
        <f>IFERROR(INDEX(Lookup!$BE$9:$BE$2401,MATCH($A54,Lookup!$A$9:$A$2401,0)),0)</f>
        <v>0</v>
      </c>
      <c r="G54" s="206"/>
      <c r="H54" s="206"/>
      <c r="I54" s="205">
        <f>IFERROR(INDEX(Lookup!$BJ$9:$BJ$2401,MATCH($A54,Lookup!$A$9:$A$2401,0)),0)</f>
        <v>0</v>
      </c>
      <c r="J54" s="205">
        <f>IFERROR(INDEX(Lookup!$BI$9:$BI$2401,MATCH($A54,Lookup!$A$9:$A$2401,0)),0)</f>
        <v>0</v>
      </c>
      <c r="K54" s="205">
        <f>IFERROR(INDEX(Lookup!$BH$9:$BH$2401,MATCH($A54,Lookup!$A$9:$A$2401,0)),0)</f>
        <v>0</v>
      </c>
      <c r="L54" s="205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5">
        <f>IFERROR(INDEX(Lookup!$BG$9:$BG$2401,MATCH($A55,Lookup!$A$9:$A$2401,0)),0)</f>
        <v>0</v>
      </c>
      <c r="E55" s="205">
        <f>IFERROR(INDEX(Lookup!$BF$9:$BF$2401,MATCH($A55,Lookup!$A$9:$A$2401,0)),0)</f>
        <v>0</v>
      </c>
      <c r="F55" s="205">
        <f>IFERROR(INDEX(Lookup!$BE$9:$BE$2401,MATCH($A55,Lookup!$A$9:$A$2401,0)),0)</f>
        <v>0</v>
      </c>
      <c r="G55" s="206"/>
      <c r="H55" s="206"/>
      <c r="I55" s="205">
        <f>IFERROR(INDEX(Lookup!$BJ$9:$BJ$2401,MATCH($A55,Lookup!$A$9:$A$2401,0)),0)</f>
        <v>0</v>
      </c>
      <c r="J55" s="205">
        <f>IFERROR(INDEX(Lookup!$BI$9:$BI$2401,MATCH($A55,Lookup!$A$9:$A$2401,0)),0)</f>
        <v>0</v>
      </c>
      <c r="K55" s="205">
        <f>IFERROR(INDEX(Lookup!$BH$9:$BH$2401,MATCH($A55,Lookup!$A$9:$A$2401,0)),0)</f>
        <v>0</v>
      </c>
      <c r="L55" s="205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5">
        <f>IFERROR(INDEX(Lookup!$BG$9:$BG$2401,MATCH($A56,Lookup!$A$9:$A$2401,0)),0)</f>
        <v>0</v>
      </c>
      <c r="E56" s="205">
        <f>IFERROR(INDEX(Lookup!$BF$9:$BF$2401,MATCH($A56,Lookup!$A$9:$A$2401,0)),0)</f>
        <v>0</v>
      </c>
      <c r="F56" s="205">
        <f>IFERROR(INDEX(Lookup!$BE$9:$BE$2401,MATCH($A56,Lookup!$A$9:$A$2401,0)),0)</f>
        <v>0</v>
      </c>
      <c r="G56" s="206"/>
      <c r="H56" s="206"/>
      <c r="I56" s="205">
        <f>IFERROR(INDEX(Lookup!$BJ$9:$BJ$2401,MATCH($A56,Lookup!$A$9:$A$2401,0)),0)</f>
        <v>0</v>
      </c>
      <c r="J56" s="205">
        <f>IFERROR(INDEX(Lookup!$BI$9:$BI$2401,MATCH($A56,Lookup!$A$9:$A$2401,0)),0)</f>
        <v>0</v>
      </c>
      <c r="K56" s="205">
        <f>IFERROR(INDEX(Lookup!$BH$9:$BH$2401,MATCH($A56,Lookup!$A$9:$A$2401,0)),0)</f>
        <v>0</v>
      </c>
      <c r="L56" s="205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5">
        <f>IFERROR(INDEX(Lookup!$BG$9:$BG$2401,MATCH($A57,Lookup!$A$9:$A$2401,0)),0)</f>
        <v>0</v>
      </c>
      <c r="E57" s="205">
        <f>IFERROR(INDEX(Lookup!$BF$9:$BF$2401,MATCH($A57,Lookup!$A$9:$A$2401,0)),0)</f>
        <v>0</v>
      </c>
      <c r="F57" s="205">
        <f>IFERROR(INDEX(Lookup!$BE$9:$BE$2401,MATCH($A57,Lookup!$A$9:$A$2401,0)),0)</f>
        <v>0</v>
      </c>
      <c r="G57" s="206"/>
      <c r="H57" s="206"/>
      <c r="I57" s="205">
        <f>IFERROR(INDEX(Lookup!$BJ$9:$BJ$2401,MATCH($A57,Lookup!$A$9:$A$2401,0)),0)</f>
        <v>0</v>
      </c>
      <c r="J57" s="205">
        <f>IFERROR(INDEX(Lookup!$BI$9:$BI$2401,MATCH($A57,Lookup!$A$9:$A$2401,0)),0)</f>
        <v>0</v>
      </c>
      <c r="K57" s="205">
        <f>IFERROR(INDEX(Lookup!$BH$9:$BH$2401,MATCH($A57,Lookup!$A$9:$A$2401,0)),0)</f>
        <v>0</v>
      </c>
      <c r="L57" s="205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5">
        <f>IFERROR(INDEX(Lookup!$BG$9:$BG$2401,MATCH($A58,Lookup!$A$9:$A$2401,0)),0)</f>
        <v>0</v>
      </c>
      <c r="E58" s="205">
        <f>IFERROR(INDEX(Lookup!$BF$9:$BF$2401,MATCH($A58,Lookup!$A$9:$A$2401,0)),0)</f>
        <v>0</v>
      </c>
      <c r="F58" s="205">
        <f>IFERROR(INDEX(Lookup!$BE$9:$BE$2401,MATCH($A58,Lookup!$A$9:$A$2401,0)),0)</f>
        <v>0</v>
      </c>
      <c r="G58" s="206"/>
      <c r="H58" s="206"/>
      <c r="I58" s="205">
        <f>IFERROR(INDEX(Lookup!$BJ$9:$BJ$2401,MATCH($A58,Lookup!$A$9:$A$2401,0)),0)</f>
        <v>0</v>
      </c>
      <c r="J58" s="205">
        <f>IFERROR(INDEX(Lookup!$BI$9:$BI$2401,MATCH($A58,Lookup!$A$9:$A$2401,0)),0)</f>
        <v>0</v>
      </c>
      <c r="K58" s="205">
        <f>IFERROR(INDEX(Lookup!$BH$9:$BH$2401,MATCH($A58,Lookup!$A$9:$A$2401,0)),0)</f>
        <v>0</v>
      </c>
      <c r="L58" s="205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5">
        <f>IFERROR(INDEX(Lookup!$BG$9:$BG$2401,MATCH($A59,Lookup!$A$9:$A$2401,0)),0)</f>
        <v>0</v>
      </c>
      <c r="E59" s="205">
        <f>IFERROR(INDEX(Lookup!$BF$9:$BF$2401,MATCH($A59,Lookup!$A$9:$A$2401,0)),0)</f>
        <v>0</v>
      </c>
      <c r="F59" s="205">
        <f>IFERROR(INDEX(Lookup!$BE$9:$BE$2401,MATCH($A59,Lookup!$A$9:$A$2401,0)),0)</f>
        <v>0</v>
      </c>
      <c r="G59" s="206"/>
      <c r="H59" s="206"/>
      <c r="I59" s="205">
        <f>IFERROR(INDEX(Lookup!$BJ$9:$BJ$2401,MATCH($A59,Lookup!$A$9:$A$2401,0)),0)</f>
        <v>0</v>
      </c>
      <c r="J59" s="205">
        <f>IFERROR(INDEX(Lookup!$BI$9:$BI$2401,MATCH($A59,Lookup!$A$9:$A$2401,0)),0)</f>
        <v>0</v>
      </c>
      <c r="K59" s="205">
        <f>IFERROR(INDEX(Lookup!$BH$9:$BH$2401,MATCH($A59,Lookup!$A$9:$A$2401,0)),0)</f>
        <v>0</v>
      </c>
      <c r="L59" s="205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5">
        <f>IFERROR(INDEX(Lookup!$BG$9:$BG$2401,MATCH($A60,Lookup!$A$9:$A$2401,0)),0)</f>
        <v>0</v>
      </c>
      <c r="E60" s="205">
        <f>IFERROR(INDEX(Lookup!$BF$9:$BF$2401,MATCH($A60,Lookup!$A$9:$A$2401,0)),0)</f>
        <v>0</v>
      </c>
      <c r="F60" s="205">
        <f>IFERROR(INDEX(Lookup!$BE$9:$BE$2401,MATCH($A60,Lookup!$A$9:$A$2401,0)),0)</f>
        <v>0</v>
      </c>
      <c r="G60" s="206"/>
      <c r="H60" s="206"/>
      <c r="I60" s="205">
        <f>IFERROR(INDEX(Lookup!$BJ$9:$BJ$2401,MATCH($A60,Lookup!$A$9:$A$2401,0)),0)</f>
        <v>0</v>
      </c>
      <c r="J60" s="205">
        <f>IFERROR(INDEX(Lookup!$BI$9:$BI$2401,MATCH($A60,Lookup!$A$9:$A$2401,0)),0)</f>
        <v>0</v>
      </c>
      <c r="K60" s="205">
        <f>IFERROR(INDEX(Lookup!$BH$9:$BH$2401,MATCH($A60,Lookup!$A$9:$A$2401,0)),0)</f>
        <v>0</v>
      </c>
      <c r="L60" s="205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5">
        <f>IFERROR(INDEX(Lookup!$BG$9:$BG$2401,MATCH($A61,Lookup!$A$9:$A$2401,0)),0)</f>
        <v>0</v>
      </c>
      <c r="E61" s="205">
        <f>IFERROR(INDEX(Lookup!$BF$9:$BF$2401,MATCH($A61,Lookup!$A$9:$A$2401,0)),0)</f>
        <v>0</v>
      </c>
      <c r="F61" s="205">
        <f>IFERROR(INDEX(Lookup!$BE$9:$BE$2401,MATCH($A61,Lookup!$A$9:$A$2401,0)),0)</f>
        <v>0</v>
      </c>
      <c r="G61" s="206"/>
      <c r="H61" s="206"/>
      <c r="I61" s="205">
        <f>IFERROR(INDEX(Lookup!$BJ$9:$BJ$2401,MATCH($A61,Lookup!$A$9:$A$2401,0)),0)</f>
        <v>0</v>
      </c>
      <c r="J61" s="205">
        <f>IFERROR(INDEX(Lookup!$BI$9:$BI$2401,MATCH($A61,Lookup!$A$9:$A$2401,0)),0)</f>
        <v>0</v>
      </c>
      <c r="K61" s="205">
        <f>IFERROR(INDEX(Lookup!$BH$9:$BH$2401,MATCH($A61,Lookup!$A$9:$A$2401,0)),0)</f>
        <v>0</v>
      </c>
      <c r="L61" s="205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5">
        <f>IFERROR(INDEX(Lookup!$BG$9:$BG$2401,MATCH($A62,Lookup!$A$9:$A$2401,0)),0)</f>
        <v>0</v>
      </c>
      <c r="E62" s="205">
        <f>IFERROR(INDEX(Lookup!$BF$9:$BF$2401,MATCH($A62,Lookup!$A$9:$A$2401,0)),0)</f>
        <v>0</v>
      </c>
      <c r="F62" s="205">
        <f>IFERROR(INDEX(Lookup!$BE$9:$BE$2401,MATCH($A62,Lookup!$A$9:$A$2401,0)),0)</f>
        <v>0</v>
      </c>
      <c r="G62" s="206"/>
      <c r="H62" s="206"/>
      <c r="I62" s="205">
        <f>IFERROR(INDEX(Lookup!$BJ$9:$BJ$2401,MATCH($A62,Lookup!$A$9:$A$2401,0)),0)</f>
        <v>0</v>
      </c>
      <c r="J62" s="205">
        <f>IFERROR(INDEX(Lookup!$BI$9:$BI$2401,MATCH($A62,Lookup!$A$9:$A$2401,0)),0)</f>
        <v>0</v>
      </c>
      <c r="K62" s="205">
        <f>IFERROR(INDEX(Lookup!$BH$9:$BH$2401,MATCH($A62,Lookup!$A$9:$A$2401,0)),0)</f>
        <v>0</v>
      </c>
      <c r="L62" s="205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5">
        <f>IFERROR(INDEX(Lookup!$BG$9:$BG$2401,MATCH($A63,Lookup!$A$9:$A$2401,0)),0)</f>
        <v>0</v>
      </c>
      <c r="E63" s="205">
        <f>IFERROR(INDEX(Lookup!$BF$9:$BF$2401,MATCH($A63,Lookup!$A$9:$A$2401,0)),0)</f>
        <v>0</v>
      </c>
      <c r="F63" s="205">
        <f>IFERROR(INDEX(Lookup!$BE$9:$BE$2401,MATCH($A63,Lookup!$A$9:$A$2401,0)),0)</f>
        <v>0</v>
      </c>
      <c r="G63" s="206"/>
      <c r="H63" s="206"/>
      <c r="I63" s="205">
        <f>IFERROR(INDEX(Lookup!$BJ$9:$BJ$2401,MATCH($A63,Lookup!$A$9:$A$2401,0)),0)</f>
        <v>0</v>
      </c>
      <c r="J63" s="205">
        <f>IFERROR(INDEX(Lookup!$BI$9:$BI$2401,MATCH($A63,Lookup!$A$9:$A$2401,0)),0)</f>
        <v>0</v>
      </c>
      <c r="K63" s="205">
        <f>IFERROR(INDEX(Lookup!$BH$9:$BH$2401,MATCH($A63,Lookup!$A$9:$A$2401,0)),0)</f>
        <v>0</v>
      </c>
      <c r="L63" s="205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5">
        <f>IFERROR(INDEX(Lookup!$BG$9:$BG$2401,MATCH($A64,Lookup!$A$9:$A$2401,0)),0)</f>
        <v>0</v>
      </c>
      <c r="E64" s="205">
        <f>IFERROR(INDEX(Lookup!$BF$9:$BF$2401,MATCH($A64,Lookup!$A$9:$A$2401,0)),0)</f>
        <v>0</v>
      </c>
      <c r="F64" s="205">
        <f>IFERROR(INDEX(Lookup!$BE$9:$BE$2401,MATCH($A64,Lookup!$A$9:$A$2401,0)),0)</f>
        <v>0</v>
      </c>
      <c r="G64" s="206"/>
      <c r="H64" s="206"/>
      <c r="I64" s="205">
        <f>IFERROR(INDEX(Lookup!$BJ$9:$BJ$2401,MATCH($A64,Lookup!$A$9:$A$2401,0)),0)</f>
        <v>0</v>
      </c>
      <c r="J64" s="205">
        <f>IFERROR(INDEX(Lookup!$BI$9:$BI$2401,MATCH($A64,Lookup!$A$9:$A$2401,0)),0)</f>
        <v>0</v>
      </c>
      <c r="K64" s="205">
        <f>IFERROR(INDEX(Lookup!$BH$9:$BH$2401,MATCH($A64,Lookup!$A$9:$A$2401,0)),0)</f>
        <v>0</v>
      </c>
      <c r="L64" s="205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5">
        <f>IFERROR(INDEX(Lookup!$BG$9:$BG$2401,MATCH($A65,Lookup!$A$9:$A$2401,0)),0)</f>
        <v>0</v>
      </c>
      <c r="E65" s="205">
        <f>IFERROR(INDEX(Lookup!$BF$9:$BF$2401,MATCH($A65,Lookup!$A$9:$A$2401,0)),0)</f>
        <v>0</v>
      </c>
      <c r="F65" s="205">
        <f>IFERROR(INDEX(Lookup!$BE$9:$BE$2401,MATCH($A65,Lookup!$A$9:$A$2401,0)),0)</f>
        <v>0</v>
      </c>
      <c r="G65" s="206"/>
      <c r="H65" s="206"/>
      <c r="I65" s="205">
        <f>IFERROR(INDEX(Lookup!$BJ$9:$BJ$2401,MATCH($A65,Lookup!$A$9:$A$2401,0)),0)</f>
        <v>0</v>
      </c>
      <c r="J65" s="205">
        <f>IFERROR(INDEX(Lookup!$BI$9:$BI$2401,MATCH($A65,Lookup!$A$9:$A$2401,0)),0)</f>
        <v>0</v>
      </c>
      <c r="K65" s="205">
        <f>IFERROR(INDEX(Lookup!$BH$9:$BH$2401,MATCH($A65,Lookup!$A$9:$A$2401,0)),0)</f>
        <v>0</v>
      </c>
      <c r="L65" s="205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5">
        <f>IFERROR(INDEX(Lookup!$BG$9:$BG$2401,MATCH($A66,Lookup!$A$9:$A$2401,0)),0)</f>
        <v>0</v>
      </c>
      <c r="E66" s="205">
        <f>IFERROR(INDEX(Lookup!$BF$9:$BF$2401,MATCH($A66,Lookup!$A$9:$A$2401,0)),0)</f>
        <v>0</v>
      </c>
      <c r="F66" s="205">
        <f>IFERROR(INDEX(Lookup!$BE$9:$BE$2401,MATCH($A66,Lookup!$A$9:$A$2401,0)),0)</f>
        <v>0</v>
      </c>
      <c r="G66" s="206"/>
      <c r="H66" s="206"/>
      <c r="I66" s="205">
        <f>IFERROR(INDEX(Lookup!$BJ$9:$BJ$2401,MATCH($A66,Lookup!$A$9:$A$2401,0)),0)</f>
        <v>0</v>
      </c>
      <c r="J66" s="205">
        <f>IFERROR(INDEX(Lookup!$BI$9:$BI$2401,MATCH($A66,Lookup!$A$9:$A$2401,0)),0)</f>
        <v>0</v>
      </c>
      <c r="K66" s="205">
        <f>IFERROR(INDEX(Lookup!$BH$9:$BH$2401,MATCH($A66,Lookup!$A$9:$A$2401,0)),0)</f>
        <v>0</v>
      </c>
      <c r="L66" s="205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5">
        <f>IFERROR(INDEX(Lookup!$BG$9:$BG$2401,MATCH($A67,Lookup!$A$9:$A$2401,0)),0)</f>
        <v>0</v>
      </c>
      <c r="E67" s="205">
        <f>IFERROR(INDEX(Lookup!$BF$9:$BF$2401,MATCH($A67,Lookup!$A$9:$A$2401,0)),0)</f>
        <v>0</v>
      </c>
      <c r="F67" s="205">
        <f>IFERROR(INDEX(Lookup!$BE$9:$BE$2401,MATCH($A67,Lookup!$A$9:$A$2401,0)),0)</f>
        <v>0</v>
      </c>
      <c r="G67" s="206"/>
      <c r="H67" s="206"/>
      <c r="I67" s="205">
        <f>IFERROR(INDEX(Lookup!$BJ$9:$BJ$2401,MATCH($A67,Lookup!$A$9:$A$2401,0)),0)</f>
        <v>0</v>
      </c>
      <c r="J67" s="205">
        <f>IFERROR(INDEX(Lookup!$BI$9:$BI$2401,MATCH($A67,Lookup!$A$9:$A$2401,0)),0)</f>
        <v>0</v>
      </c>
      <c r="K67" s="205">
        <f>IFERROR(INDEX(Lookup!$BH$9:$BH$2401,MATCH($A67,Lookup!$A$9:$A$2401,0)),0)</f>
        <v>0</v>
      </c>
      <c r="L67" s="205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5">
        <f>IFERROR(INDEX(Lookup!$BG$9:$BG$2401,MATCH($A68,Lookup!$A$9:$A$2401,0)),0)</f>
        <v>0</v>
      </c>
      <c r="E68" s="205">
        <f>IFERROR(INDEX(Lookup!$BF$9:$BF$2401,MATCH($A68,Lookup!$A$9:$A$2401,0)),0)</f>
        <v>0</v>
      </c>
      <c r="F68" s="205">
        <f>IFERROR(INDEX(Lookup!$BE$9:$BE$2401,MATCH($A68,Lookup!$A$9:$A$2401,0)),0)</f>
        <v>0</v>
      </c>
      <c r="G68" s="206"/>
      <c r="H68" s="206"/>
      <c r="I68" s="205">
        <f>IFERROR(INDEX(Lookup!$BJ$9:$BJ$2401,MATCH($A68,Lookup!$A$9:$A$2401,0)),0)</f>
        <v>0</v>
      </c>
      <c r="J68" s="205">
        <f>IFERROR(INDEX(Lookup!$BI$9:$BI$2401,MATCH($A68,Lookup!$A$9:$A$2401,0)),0)</f>
        <v>0</v>
      </c>
      <c r="K68" s="205">
        <f>IFERROR(INDEX(Lookup!$BH$9:$BH$2401,MATCH($A68,Lookup!$A$9:$A$2401,0)),0)</f>
        <v>0</v>
      </c>
      <c r="L68" s="205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5">
        <f>IFERROR(INDEX(Lookup!$BG$9:$BG$2401,MATCH($A69,Lookup!$A$9:$A$2401,0)),0)</f>
        <v>0</v>
      </c>
      <c r="E69" s="205">
        <f>IFERROR(INDEX(Lookup!$BF$9:$BF$2401,MATCH($A69,Lookup!$A$9:$A$2401,0)),0)</f>
        <v>0</v>
      </c>
      <c r="F69" s="205">
        <f>IFERROR(INDEX(Lookup!$BE$9:$BE$2401,MATCH($A69,Lookup!$A$9:$A$2401,0)),0)</f>
        <v>0</v>
      </c>
      <c r="G69" s="206"/>
      <c r="H69" s="206"/>
      <c r="I69" s="205">
        <f>IFERROR(INDEX(Lookup!$BJ$9:$BJ$2401,MATCH($A69,Lookup!$A$9:$A$2401,0)),0)</f>
        <v>0</v>
      </c>
      <c r="J69" s="205">
        <f>IFERROR(INDEX(Lookup!$BI$9:$BI$2401,MATCH($A69,Lookup!$A$9:$A$2401,0)),0)</f>
        <v>0</v>
      </c>
      <c r="K69" s="205">
        <f>IFERROR(INDEX(Lookup!$BH$9:$BH$2401,MATCH($A69,Lookup!$A$9:$A$2401,0)),0)</f>
        <v>0</v>
      </c>
      <c r="L69" s="205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5">
        <f>IFERROR(INDEX(Lookup!$BG$9:$BG$2401,MATCH($A70,Lookup!$A$9:$A$2401,0)),0)</f>
        <v>0</v>
      </c>
      <c r="E70" s="205">
        <f>IFERROR(INDEX(Lookup!$BF$9:$BF$2401,MATCH($A70,Lookup!$A$9:$A$2401,0)),0)</f>
        <v>0</v>
      </c>
      <c r="F70" s="205">
        <f>IFERROR(INDEX(Lookup!$BE$9:$BE$2401,MATCH($A70,Lookup!$A$9:$A$2401,0)),0)</f>
        <v>0</v>
      </c>
      <c r="G70" s="206"/>
      <c r="H70" s="206"/>
      <c r="I70" s="205">
        <f>IFERROR(INDEX(Lookup!$BJ$9:$BJ$2401,MATCH($A70,Lookup!$A$9:$A$2401,0)),0)</f>
        <v>0</v>
      </c>
      <c r="J70" s="205">
        <f>IFERROR(INDEX(Lookup!$BI$9:$BI$2401,MATCH($A70,Lookup!$A$9:$A$2401,0)),0)</f>
        <v>0</v>
      </c>
      <c r="K70" s="205">
        <f>IFERROR(INDEX(Lookup!$BH$9:$BH$2401,MATCH($A70,Lookup!$A$9:$A$2401,0)),0)</f>
        <v>0</v>
      </c>
      <c r="L70" s="205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5">
        <f>IFERROR(INDEX(Lookup!$BG$9:$BG$2401,MATCH($A71,Lookup!$A$9:$A$2401,0)),0)</f>
        <v>0</v>
      </c>
      <c r="E71" s="205">
        <f>IFERROR(INDEX(Lookup!$BF$9:$BF$2401,MATCH($A71,Lookup!$A$9:$A$2401,0)),0)</f>
        <v>0</v>
      </c>
      <c r="F71" s="205">
        <f>IFERROR(INDEX(Lookup!$BE$9:$BE$2401,MATCH($A71,Lookup!$A$9:$A$2401,0)),0)</f>
        <v>0</v>
      </c>
      <c r="G71" s="206"/>
      <c r="H71" s="206"/>
      <c r="I71" s="205">
        <f>IFERROR(INDEX(Lookup!$BJ$9:$BJ$2401,MATCH($A71,Lookup!$A$9:$A$2401,0)),0)</f>
        <v>0</v>
      </c>
      <c r="J71" s="205">
        <f>IFERROR(INDEX(Lookup!$BI$9:$BI$2401,MATCH($A71,Lookup!$A$9:$A$2401,0)),0)</f>
        <v>0</v>
      </c>
      <c r="K71" s="205">
        <f>IFERROR(INDEX(Lookup!$BH$9:$BH$2401,MATCH($A71,Lookup!$A$9:$A$2401,0)),0)</f>
        <v>0</v>
      </c>
      <c r="L71" s="205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5">
        <f>IFERROR(INDEX(Lookup!$BG$9:$BG$2401,MATCH($A72,Lookup!$A$9:$A$2401,0)),0)</f>
        <v>0</v>
      </c>
      <c r="E72" s="205">
        <f>IFERROR(INDEX(Lookup!$BF$9:$BF$2401,MATCH($A72,Lookup!$A$9:$A$2401,0)),0)</f>
        <v>0</v>
      </c>
      <c r="F72" s="205">
        <f>IFERROR(INDEX(Lookup!$BE$9:$BE$2401,MATCH($A72,Lookup!$A$9:$A$2401,0)),0)</f>
        <v>0</v>
      </c>
      <c r="G72" s="206"/>
      <c r="H72" s="206"/>
      <c r="I72" s="205">
        <f>IFERROR(INDEX(Lookup!$BJ$9:$BJ$2401,MATCH($A72,Lookup!$A$9:$A$2401,0)),0)</f>
        <v>0</v>
      </c>
      <c r="J72" s="205">
        <f>IFERROR(INDEX(Lookup!$BI$9:$BI$2401,MATCH($A72,Lookup!$A$9:$A$2401,0)),0)</f>
        <v>0</v>
      </c>
      <c r="K72" s="205">
        <f>IFERROR(INDEX(Lookup!$BH$9:$BH$2401,MATCH($A72,Lookup!$A$9:$A$2401,0)),0)</f>
        <v>0</v>
      </c>
      <c r="L72" s="205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5">
        <f>IFERROR(INDEX(Lookup!$BG$9:$BG$2401,MATCH($A73,Lookup!$A$9:$A$2401,0)),0)</f>
        <v>0</v>
      </c>
      <c r="E73" s="205">
        <f>IFERROR(INDEX(Lookup!$BF$9:$BF$2401,MATCH($A73,Lookup!$A$9:$A$2401,0)),0)</f>
        <v>0</v>
      </c>
      <c r="F73" s="205">
        <f>IFERROR(INDEX(Lookup!$BE$9:$BE$2401,MATCH($A73,Lookup!$A$9:$A$2401,0)),0)</f>
        <v>0</v>
      </c>
      <c r="G73" s="206"/>
      <c r="H73" s="206"/>
      <c r="I73" s="205">
        <f>IFERROR(INDEX(Lookup!$BJ$9:$BJ$2401,MATCH($A73,Lookup!$A$9:$A$2401,0)),0)</f>
        <v>0</v>
      </c>
      <c r="J73" s="205">
        <f>IFERROR(INDEX(Lookup!$BI$9:$BI$2401,MATCH($A73,Lookup!$A$9:$A$2401,0)),0)</f>
        <v>0</v>
      </c>
      <c r="K73" s="205">
        <f>IFERROR(INDEX(Lookup!$BH$9:$BH$2401,MATCH($A73,Lookup!$A$9:$A$2401,0)),0)</f>
        <v>0</v>
      </c>
      <c r="L73" s="205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5">
        <f>IFERROR(INDEX(Lookup!$BG$9:$BG$2401,MATCH($A74,Lookup!$A$9:$A$2401,0)),0)</f>
        <v>0</v>
      </c>
      <c r="E74" s="205">
        <f>IFERROR(INDEX(Lookup!$BF$9:$BF$2401,MATCH($A74,Lookup!$A$9:$A$2401,0)),0)</f>
        <v>0</v>
      </c>
      <c r="F74" s="205">
        <f>IFERROR(INDEX(Lookup!$BE$9:$BE$2401,MATCH($A74,Lookup!$A$9:$A$2401,0)),0)</f>
        <v>0</v>
      </c>
      <c r="G74" s="206"/>
      <c r="H74" s="206"/>
      <c r="I74" s="205">
        <f>IFERROR(INDEX(Lookup!$BJ$9:$BJ$2401,MATCH($A74,Lookup!$A$9:$A$2401,0)),0)</f>
        <v>0</v>
      </c>
      <c r="J74" s="205">
        <f>IFERROR(INDEX(Lookup!$BI$9:$BI$2401,MATCH($A74,Lookup!$A$9:$A$2401,0)),0)</f>
        <v>0</v>
      </c>
      <c r="K74" s="205">
        <f>IFERROR(INDEX(Lookup!$BH$9:$BH$2401,MATCH($A74,Lookup!$A$9:$A$2401,0)),0)</f>
        <v>0</v>
      </c>
      <c r="L74" s="205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5">
        <f>IFERROR(INDEX(Lookup!$BG$9:$BG$2401,MATCH($A75,Lookup!$A$9:$A$2401,0)),0)</f>
        <v>0</v>
      </c>
      <c r="E75" s="205">
        <f>IFERROR(INDEX(Lookup!$BF$9:$BF$2401,MATCH($A75,Lookup!$A$9:$A$2401,0)),0)</f>
        <v>0</v>
      </c>
      <c r="F75" s="205">
        <f>IFERROR(INDEX(Lookup!$BE$9:$BE$2401,MATCH($A75,Lookup!$A$9:$A$2401,0)),0)</f>
        <v>0</v>
      </c>
      <c r="G75" s="206"/>
      <c r="H75" s="206"/>
      <c r="I75" s="205">
        <f>IFERROR(INDEX(Lookup!$BJ$9:$BJ$2401,MATCH($A75,Lookup!$A$9:$A$2401,0)),0)</f>
        <v>0</v>
      </c>
      <c r="J75" s="205">
        <f>IFERROR(INDEX(Lookup!$BI$9:$BI$2401,MATCH($A75,Lookup!$A$9:$A$2401,0)),0)</f>
        <v>0</v>
      </c>
      <c r="K75" s="205">
        <f>IFERROR(INDEX(Lookup!$BH$9:$BH$2401,MATCH($A75,Lookup!$A$9:$A$2401,0)),0)</f>
        <v>0</v>
      </c>
      <c r="L75" s="205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5">
        <f>IFERROR(INDEX(Lookup!$BG$9:$BG$2401,MATCH($A76,Lookup!$A$9:$A$2401,0)),0)</f>
        <v>0</v>
      </c>
      <c r="E76" s="205">
        <f>IFERROR(INDEX(Lookup!$BF$9:$BF$2401,MATCH($A76,Lookup!$A$9:$A$2401,0)),0)</f>
        <v>0</v>
      </c>
      <c r="F76" s="205">
        <f>IFERROR(INDEX(Lookup!$BE$9:$BE$2401,MATCH($A76,Lookup!$A$9:$A$2401,0)),0)</f>
        <v>0</v>
      </c>
      <c r="G76" s="206"/>
      <c r="H76" s="206"/>
      <c r="I76" s="205">
        <f>IFERROR(INDEX(Lookup!$BJ$9:$BJ$2401,MATCH($A76,Lookup!$A$9:$A$2401,0)),0)</f>
        <v>0</v>
      </c>
      <c r="J76" s="205">
        <f>IFERROR(INDEX(Lookup!$BI$9:$BI$2401,MATCH($A76,Lookup!$A$9:$A$2401,0)),0)</f>
        <v>0</v>
      </c>
      <c r="K76" s="205">
        <f>IFERROR(INDEX(Lookup!$BH$9:$BH$2401,MATCH($A76,Lookup!$A$9:$A$2401,0)),0)</f>
        <v>0</v>
      </c>
      <c r="L76" s="205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5">
        <f>IFERROR(INDEX(Lookup!$BG$9:$BG$2401,MATCH($A77,Lookup!$A$9:$A$2401,0)),0)</f>
        <v>0</v>
      </c>
      <c r="E77" s="205">
        <f>IFERROR(INDEX(Lookup!$BF$9:$BF$2401,MATCH($A77,Lookup!$A$9:$A$2401,0)),0)</f>
        <v>0</v>
      </c>
      <c r="F77" s="205">
        <f>IFERROR(INDEX(Lookup!$BE$9:$BE$2401,MATCH($A77,Lookup!$A$9:$A$2401,0)),0)</f>
        <v>0</v>
      </c>
      <c r="G77" s="206"/>
      <c r="H77" s="206"/>
      <c r="I77" s="205">
        <f>IFERROR(INDEX(Lookup!$BJ$9:$BJ$2401,MATCH($A77,Lookup!$A$9:$A$2401,0)),0)</f>
        <v>0</v>
      </c>
      <c r="J77" s="205">
        <f>IFERROR(INDEX(Lookup!$BI$9:$BI$2401,MATCH($A77,Lookup!$A$9:$A$2401,0)),0)</f>
        <v>0</v>
      </c>
      <c r="K77" s="205">
        <f>IFERROR(INDEX(Lookup!$BH$9:$BH$2401,MATCH($A77,Lookup!$A$9:$A$2401,0)),0)</f>
        <v>0</v>
      </c>
      <c r="L77" s="205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5">
        <f>IFERROR(INDEX(Lookup!$BG$9:$BG$2401,MATCH($A78,Lookup!$A$9:$A$2401,0)),0)</f>
        <v>0</v>
      </c>
      <c r="E78" s="205">
        <f>IFERROR(INDEX(Lookup!$BF$9:$BF$2401,MATCH($A78,Lookup!$A$9:$A$2401,0)),0)</f>
        <v>0</v>
      </c>
      <c r="F78" s="205">
        <f>IFERROR(INDEX(Lookup!$BE$9:$BE$2401,MATCH($A78,Lookup!$A$9:$A$2401,0)),0)</f>
        <v>0</v>
      </c>
      <c r="G78" s="206"/>
      <c r="H78" s="206"/>
      <c r="I78" s="205">
        <f>IFERROR(INDEX(Lookup!$BJ$9:$BJ$2401,MATCH($A78,Lookup!$A$9:$A$2401,0)),0)</f>
        <v>0</v>
      </c>
      <c r="J78" s="205">
        <f>IFERROR(INDEX(Lookup!$BI$9:$BI$2401,MATCH($A78,Lookup!$A$9:$A$2401,0)),0)</f>
        <v>0</v>
      </c>
      <c r="K78" s="205">
        <f>IFERROR(INDEX(Lookup!$BH$9:$BH$2401,MATCH($A78,Lookup!$A$9:$A$2401,0)),0)</f>
        <v>0</v>
      </c>
      <c r="L78" s="205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5">
        <f>IFERROR(INDEX(Lookup!$BG$9:$BG$2401,MATCH($A79,Lookup!$A$9:$A$2401,0)),0)</f>
        <v>0</v>
      </c>
      <c r="E79" s="205">
        <f>IFERROR(INDEX(Lookup!#REF!,MATCH($A79,Sheet5!$A$2:$A$1300,0)),0)</f>
        <v>0</v>
      </c>
      <c r="F79" s="205">
        <f>IFERROR(INDEX(Lookup!#REF!,MATCH($A79,Sheet5!$A$2:$A$1300,0)),0)</f>
        <v>0</v>
      </c>
      <c r="G79" s="206"/>
      <c r="H79" s="206"/>
      <c r="I79" s="205">
        <f>IFERROR(INDEX(Lookup!#REF!,MATCH($A79,Sheet5!$A$2:$A$1300,0)),0)</f>
        <v>0</v>
      </c>
      <c r="J79" s="205">
        <f>IFERROR(INDEX(Lookup!#REF!,MATCH($A79,Sheet5!$A$2:$A$1300,0)),0)</f>
        <v>0</v>
      </c>
      <c r="K79" s="205">
        <f>IFERROR(INDEX(Lookup!$BH$9:$BH$2401,MATCH($A79,Lookup!$A$9:$A$2401,0)),0)</f>
        <v>0</v>
      </c>
      <c r="L79" s="205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5">
        <f>IFERROR(INDEX(Lookup!$BG$9:$BG$2401,MATCH($A80,Lookup!$A$9:$A$2401,0)),0)</f>
        <v>0</v>
      </c>
      <c r="E80" s="205">
        <f>IFERROR(INDEX(Lookup!#REF!,MATCH($A80,Sheet5!$A$2:$A$1300,0)),0)</f>
        <v>0</v>
      </c>
      <c r="F80" s="205">
        <f>IFERROR(INDEX(Lookup!#REF!,MATCH($A80,Sheet5!$A$2:$A$1300,0)),0)</f>
        <v>0</v>
      </c>
      <c r="G80" s="206"/>
      <c r="H80" s="206"/>
      <c r="I80" s="205">
        <f>IFERROR(INDEX(Lookup!#REF!,MATCH($A80,Sheet5!$A$2:$A$1300,0)),0)</f>
        <v>0</v>
      </c>
      <c r="J80" s="205">
        <f>IFERROR(INDEX(Lookup!#REF!,MATCH($A80,Sheet5!$A$2:$A$1300,0)),0)</f>
        <v>0</v>
      </c>
      <c r="K80" s="205">
        <f>IFERROR(INDEX(Lookup!$BH$9:$BH$2401,MATCH($A80,Lookup!$A$9:$A$2401,0)),0)</f>
        <v>0</v>
      </c>
      <c r="L80" s="205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5">
        <f>IFERROR(INDEX(Lookup!$BG$9:$BG$2401,MATCH($A81,Lookup!$A$9:$A$2401,0)),0)</f>
        <v>0</v>
      </c>
      <c r="E81" s="205">
        <f>IFERROR(INDEX(Lookup!#REF!,MATCH($A81,Sheet5!$A$2:$A$1300,0)),0)</f>
        <v>0</v>
      </c>
      <c r="F81" s="205">
        <f>IFERROR(INDEX(Lookup!#REF!,MATCH($A81,Sheet5!$A$2:$A$1300,0)),0)</f>
        <v>0</v>
      </c>
      <c r="G81" s="206"/>
      <c r="H81" s="206"/>
      <c r="I81" s="205">
        <f>IFERROR(INDEX(Lookup!#REF!,MATCH($A81,Sheet5!$A$2:$A$1300,0)),0)</f>
        <v>0</v>
      </c>
      <c r="J81" s="205">
        <f>IFERROR(INDEX(Lookup!#REF!,MATCH($A81,Sheet5!$A$2:$A$1300,0)),0)</f>
        <v>0</v>
      </c>
      <c r="K81" s="205">
        <f>IFERROR(INDEX(Lookup!$BH$9:$BH$2401,MATCH($A81,Lookup!$A$9:$A$2401,0)),0)</f>
        <v>0</v>
      </c>
      <c r="L81" s="205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5">
        <f>IFERROR(INDEX(Lookup!$BG$9:$BG$2401,MATCH($A82,Lookup!$A$9:$A$2401,0)),0)</f>
        <v>0</v>
      </c>
      <c r="E82" s="205">
        <f>IFERROR(INDEX(Lookup!#REF!,MATCH($A82,Sheet5!$A$2:$A$1300,0)),0)</f>
        <v>0</v>
      </c>
      <c r="F82" s="205">
        <f>IFERROR(INDEX(Lookup!#REF!,MATCH($A82,Sheet5!$A$2:$A$1300,0)),0)</f>
        <v>0</v>
      </c>
      <c r="G82" s="206"/>
      <c r="H82" s="206"/>
      <c r="I82" s="205">
        <f>IFERROR(INDEX(Lookup!#REF!,MATCH($A82,Sheet5!$A$2:$A$1300,0)),0)</f>
        <v>0</v>
      </c>
      <c r="J82" s="205">
        <f>IFERROR(INDEX(Lookup!#REF!,MATCH($A82,Sheet5!$A$2:$A$1300,0)),0)</f>
        <v>0</v>
      </c>
      <c r="K82" s="205">
        <f>IFERROR(INDEX(Lookup!$BH$9:$BH$2401,MATCH($A82,Lookup!$A$9:$A$2401,0)),0)</f>
        <v>0</v>
      </c>
      <c r="L82" s="205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5">
        <f>IFERROR(INDEX(Lookup!$BG$9:$BG$2401,MATCH($A83,Lookup!$A$9:$A$2401,0)),0)</f>
        <v>0</v>
      </c>
      <c r="E83" s="205">
        <f>IFERROR(INDEX(Lookup!#REF!,MATCH($A83,Sheet5!$A$2:$A$1300,0)),0)</f>
        <v>0</v>
      </c>
      <c r="F83" s="205">
        <f>IFERROR(INDEX(Lookup!#REF!,MATCH($A83,Sheet5!$A$2:$A$1300,0)),0)</f>
        <v>0</v>
      </c>
      <c r="G83" s="206"/>
      <c r="H83" s="206"/>
      <c r="I83" s="205">
        <f>IFERROR(INDEX(Lookup!#REF!,MATCH($A83,Sheet5!$A$2:$A$1300,0)),0)</f>
        <v>0</v>
      </c>
      <c r="J83" s="205">
        <f>IFERROR(INDEX(Lookup!#REF!,MATCH($A83,Sheet5!$A$2:$A$1300,0)),0)</f>
        <v>0</v>
      </c>
      <c r="K83" s="205">
        <f>IFERROR(INDEX(Lookup!$BH$9:$BH$2401,MATCH($A83,Lookup!$A$9:$A$2401,0)),0)</f>
        <v>0</v>
      </c>
      <c r="L83" s="205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5">
        <f>IFERROR(INDEX(Lookup!$BG$9:$BG$2401,MATCH($A84,Lookup!$A$9:$A$2401,0)),0)</f>
        <v>0</v>
      </c>
      <c r="E84" s="205">
        <f>IFERROR(INDEX(Lookup!#REF!,MATCH($A84,Sheet5!$A$2:$A$1300,0)),0)</f>
        <v>0</v>
      </c>
      <c r="F84" s="205">
        <f>IFERROR(INDEX(Lookup!#REF!,MATCH($A84,Sheet5!$A$2:$A$1300,0)),0)</f>
        <v>0</v>
      </c>
      <c r="G84" s="206"/>
      <c r="H84" s="206"/>
      <c r="I84" s="205">
        <f>IFERROR(INDEX(Lookup!#REF!,MATCH($A84,Sheet5!$A$2:$A$1300,0)),0)</f>
        <v>0</v>
      </c>
      <c r="J84" s="205">
        <f>IFERROR(INDEX(Lookup!#REF!,MATCH($A84,Sheet5!$A$2:$A$1300,0)),0)</f>
        <v>0</v>
      </c>
      <c r="K84" s="205">
        <f>IFERROR(INDEX(Lookup!$BH$9:$BH$2401,MATCH($A84,Lookup!$A$9:$A$2401,0)),0)</f>
        <v>0</v>
      </c>
      <c r="L84" s="205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5">
        <f>IFERROR(INDEX(Lookup!$BG$9:$BG$2401,MATCH($A85,Lookup!$A$9:$A$2401,0)),0)</f>
        <v>0</v>
      </c>
      <c r="E85" s="205">
        <f>IFERROR(INDEX(Lookup!#REF!,MATCH($A85,Sheet5!$A$2:$A$1300,0)),0)</f>
        <v>0</v>
      </c>
      <c r="F85" s="205">
        <f>IFERROR(INDEX(Lookup!#REF!,MATCH($A85,Sheet5!$A$2:$A$1300,0)),0)</f>
        <v>0</v>
      </c>
      <c r="G85" s="206"/>
      <c r="H85" s="206"/>
      <c r="I85" s="205">
        <f>IFERROR(INDEX(Lookup!#REF!,MATCH($A85,Sheet5!$A$2:$A$1300,0)),0)</f>
        <v>0</v>
      </c>
      <c r="J85" s="205">
        <f>IFERROR(INDEX(Lookup!#REF!,MATCH($A85,Sheet5!$A$2:$A$1300,0)),0)</f>
        <v>0</v>
      </c>
      <c r="K85" s="205">
        <f>IFERROR(INDEX(Lookup!$BH$9:$BH$2401,MATCH($A85,Lookup!$A$9:$A$2401,0)),0)</f>
        <v>0</v>
      </c>
      <c r="L85" s="205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5">
        <f>IFERROR(INDEX(Lookup!$BG$9:$BG$2401,MATCH($A86,Lookup!$A$9:$A$2401,0)),0)</f>
        <v>0</v>
      </c>
      <c r="E86" s="205">
        <f>IFERROR(INDEX(Lookup!#REF!,MATCH($A86,Sheet5!$A$2:$A$1300,0)),0)</f>
        <v>0</v>
      </c>
      <c r="F86" s="205">
        <f>IFERROR(INDEX(Lookup!#REF!,MATCH($A86,Sheet5!$A$2:$A$1300,0)),0)</f>
        <v>0</v>
      </c>
      <c r="G86" s="206"/>
      <c r="H86" s="206"/>
      <c r="I86" s="205">
        <f>IFERROR(INDEX(Lookup!#REF!,MATCH($A86,Sheet5!$A$2:$A$1300,0)),0)</f>
        <v>0</v>
      </c>
      <c r="J86" s="205">
        <f>IFERROR(INDEX(Lookup!#REF!,MATCH($A86,Sheet5!$A$2:$A$1300,0)),0)</f>
        <v>0</v>
      </c>
      <c r="K86" s="205">
        <f>IFERROR(INDEX(Lookup!$BH$9:$BH$2401,MATCH($A86,Lookup!$A$9:$A$2401,0)),0)</f>
        <v>0</v>
      </c>
      <c r="L86" s="205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5">
        <f>IFERROR(INDEX(Lookup!$BG$9:$BG$2401,MATCH($A87,Lookup!$A$9:$A$2401,0)),0)</f>
        <v>0</v>
      </c>
      <c r="E87" s="205">
        <f>IFERROR(INDEX(Lookup!#REF!,MATCH($A87,Sheet5!$A$2:$A$1300,0)),0)</f>
        <v>0</v>
      </c>
      <c r="F87" s="205">
        <f>IFERROR(INDEX(Lookup!#REF!,MATCH($A87,Sheet5!$A$2:$A$1300,0)),0)</f>
        <v>0</v>
      </c>
      <c r="G87" s="206"/>
      <c r="H87" s="206"/>
      <c r="I87" s="205">
        <f>IFERROR(INDEX(Lookup!#REF!,MATCH($A87,Sheet5!$A$2:$A$1300,0)),0)</f>
        <v>0</v>
      </c>
      <c r="J87" s="205">
        <f>IFERROR(INDEX(Lookup!#REF!,MATCH($A87,Sheet5!$A$2:$A$1300,0)),0)</f>
        <v>0</v>
      </c>
      <c r="K87" s="205">
        <f>IFERROR(INDEX(Lookup!$BH$9:$BH$2401,MATCH($A87,Lookup!$A$9:$A$2401,0)),0)</f>
        <v>0</v>
      </c>
      <c r="L87" s="205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5">
        <f>IFERROR(INDEX(Lookup!$BG$9:$BG$2401,MATCH($A88,Lookup!$A$9:$A$2401,0)),0)</f>
        <v>0</v>
      </c>
      <c r="E88" s="205">
        <f>IFERROR(INDEX(Lookup!#REF!,MATCH($A88,Sheet5!$A$2:$A$1300,0)),0)</f>
        <v>0</v>
      </c>
      <c r="F88" s="205">
        <f>IFERROR(INDEX(Lookup!#REF!,MATCH($A88,Sheet5!$A$2:$A$1300,0)),0)</f>
        <v>0</v>
      </c>
      <c r="G88" s="206"/>
      <c r="H88" s="206"/>
      <c r="I88" s="205">
        <f>IFERROR(INDEX(Lookup!#REF!,MATCH($A88,Sheet5!$A$2:$A$1300,0)),0)</f>
        <v>0</v>
      </c>
      <c r="J88" s="205">
        <f>IFERROR(INDEX(Lookup!#REF!,MATCH($A88,Sheet5!$A$2:$A$1300,0)),0)</f>
        <v>0</v>
      </c>
      <c r="K88" s="205">
        <f>IFERROR(INDEX(Lookup!$BH$9:$BH$2401,MATCH($A88,Lookup!$A$9:$A$2401,0)),0)</f>
        <v>0</v>
      </c>
      <c r="L88" s="205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5">
        <f>IFERROR(INDEX(Lookup!$BG$9:$BG$2401,MATCH($A89,Lookup!$A$9:$A$2401,0)),0)</f>
        <v>0</v>
      </c>
      <c r="E89" s="205">
        <f>IFERROR(INDEX(Lookup!#REF!,MATCH($A89,Sheet5!$A$2:$A$1300,0)),0)</f>
        <v>0</v>
      </c>
      <c r="F89" s="205">
        <f>IFERROR(INDEX(Lookup!#REF!,MATCH($A89,Sheet5!$A$2:$A$1300,0)),0)</f>
        <v>0</v>
      </c>
      <c r="G89" s="206"/>
      <c r="H89" s="206"/>
      <c r="I89" s="205">
        <f>IFERROR(INDEX(Lookup!#REF!,MATCH($A89,Sheet5!$A$2:$A$1300,0)),0)</f>
        <v>0</v>
      </c>
      <c r="J89" s="205">
        <f>IFERROR(INDEX(Lookup!#REF!,MATCH($A89,Sheet5!$A$2:$A$1300,0)),0)</f>
        <v>0</v>
      </c>
      <c r="K89" s="205">
        <f>IFERROR(INDEX(Lookup!$BH$9:$BH$2401,MATCH($A89,Lookup!$A$9:$A$2401,0)),0)</f>
        <v>0</v>
      </c>
      <c r="L89" s="205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5">
        <f>IFERROR(INDEX(Lookup!$BG$9:$BG$2401,MATCH($A90,Lookup!$A$9:$A$2401,0)),0)</f>
        <v>0</v>
      </c>
      <c r="E90" s="205">
        <f>IFERROR(INDEX(Lookup!#REF!,MATCH($A90,Sheet5!$A$2:$A$1300,0)),0)</f>
        <v>0</v>
      </c>
      <c r="F90" s="205">
        <f>IFERROR(INDEX(Lookup!#REF!,MATCH($A90,Sheet5!$A$2:$A$1300,0)),0)</f>
        <v>0</v>
      </c>
      <c r="G90" s="206"/>
      <c r="H90" s="206"/>
      <c r="I90" s="205">
        <f>IFERROR(INDEX(Lookup!#REF!,MATCH($A90,Sheet5!$A$2:$A$1300,0)),0)</f>
        <v>0</v>
      </c>
      <c r="J90" s="205">
        <f>IFERROR(INDEX(Lookup!#REF!,MATCH($A90,Sheet5!$A$2:$A$1300,0)),0)</f>
        <v>0</v>
      </c>
      <c r="K90" s="205">
        <f>IFERROR(INDEX(Lookup!$BH$9:$BH$2401,MATCH($A90,Lookup!$A$9:$A$2401,0)),0)</f>
        <v>0</v>
      </c>
      <c r="L90" s="205">
        <f t="shared" si="4"/>
        <v>0</v>
      </c>
      <c r="O90" s="182">
        <f t="shared" si="3"/>
        <v>0</v>
      </c>
    </row>
    <row r="91" spans="1:15" x14ac:dyDescent="0.2">
      <c r="G91" s="206"/>
      <c r="H91" s="206"/>
      <c r="L91" s="205"/>
      <c r="O91" s="182">
        <v>1</v>
      </c>
    </row>
    <row r="92" spans="1:15" x14ac:dyDescent="0.2">
      <c r="A92" s="220"/>
      <c r="B92" s="220"/>
      <c r="C92" s="213" t="s">
        <v>456</v>
      </c>
      <c r="D92" s="211">
        <f>SUM(D11:D90)</f>
        <v>0</v>
      </c>
      <c r="E92" s="211">
        <f>SUM(E11:E90)</f>
        <v>0</v>
      </c>
      <c r="F92" s="211">
        <f>SUM(F11:F90)</f>
        <v>0</v>
      </c>
      <c r="G92" s="219"/>
      <c r="H92" s="219"/>
      <c r="I92" s="211">
        <f>SUM(I11:I90)</f>
        <v>209076.6</v>
      </c>
      <c r="J92" s="211">
        <f>SUM(J11:J90)</f>
        <v>0</v>
      </c>
      <c r="K92" s="211">
        <f>SUM(K11:K90)</f>
        <v>219352.78</v>
      </c>
      <c r="L92" s="211">
        <f>SUM(L11:L90)</f>
        <v>219352.78</v>
      </c>
      <c r="O92" s="182">
        <v>1</v>
      </c>
    </row>
    <row r="93" spans="1:15" x14ac:dyDescent="0.2">
      <c r="C93" s="207" t="s">
        <v>470</v>
      </c>
      <c r="D93" s="217"/>
      <c r="G93" s="206"/>
      <c r="H93" s="206"/>
      <c r="L93" s="205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5">
        <f>IFERROR(INDEX(Lookup!$BG$9:$BG$2401,MATCH($A94,Lookup!$A$9:$A$2401,0)),0)</f>
        <v>0</v>
      </c>
      <c r="E94" s="205">
        <f>IFERROR(INDEX(Lookup!$BF$9:$BF$2401,MATCH($A94,Lookup!$A$9:$A$2401,0)),0)</f>
        <v>0</v>
      </c>
      <c r="F94" s="205">
        <f>IFERROR(INDEX(Lookup!$BE$9:$BE$2401,MATCH($A94,Lookup!$A$9:$A$2401,0)),0)</f>
        <v>0</v>
      </c>
      <c r="G94" s="206"/>
      <c r="H94" s="206"/>
      <c r="I94" s="205">
        <f>IFERROR(INDEX(Lookup!$BJ$9:$BJ$2401,MATCH($A94,Lookup!$A$9:$A$2401,0)),0)</f>
        <v>0</v>
      </c>
      <c r="J94" s="205">
        <f>IFERROR(INDEX(Lookup!$BI$9:$BI$2401,MATCH($A94,Lookup!$A$9:$A$2401,0)),0)</f>
        <v>0</v>
      </c>
      <c r="K94" s="205">
        <f>IFERROR(INDEX(Lookup!$BH$9:$BH$2401,MATCH($A94,Lookup!$A$9:$A$2401,0)),0)</f>
        <v>0</v>
      </c>
      <c r="L94" s="205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5">
        <f>IFERROR(INDEX(Lookup!$BG$9:$BG$2401,MATCH($A95,Lookup!$A$9:$A$2401,0)),0)</f>
        <v>0</v>
      </c>
      <c r="E95" s="205">
        <f>IFERROR(INDEX(Lookup!$BF$9:$BF$2401,MATCH($A95,Lookup!$A$9:$A$2401,0)),0)</f>
        <v>0</v>
      </c>
      <c r="F95" s="205">
        <f>IFERROR(INDEX(Lookup!$BE$9:$BE$2401,MATCH($A95,Lookup!$A$9:$A$2401,0)),0)</f>
        <v>0</v>
      </c>
      <c r="G95" s="206"/>
      <c r="H95" s="206"/>
      <c r="I95" s="205">
        <f>IFERROR(INDEX(Lookup!$BJ$9:$BJ$2401,MATCH($A95,Lookup!$A$9:$A$2401,0)),0)</f>
        <v>0</v>
      </c>
      <c r="J95" s="205">
        <f>IFERROR(INDEX(Lookup!$BI$9:$BI$2401,MATCH($A95,Lookup!$A$9:$A$2401,0)),0)</f>
        <v>0</v>
      </c>
      <c r="K95" s="205">
        <f>IFERROR(INDEX(Lookup!$BH$9:$BH$2401,MATCH($A95,Lookup!$A$9:$A$2401,0)),0)</f>
        <v>0</v>
      </c>
      <c r="L95" s="205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5">
        <f>IFERROR(INDEX(Lookup!$BG$9:$BG$2401,MATCH($A96,Lookup!$A$9:$A$2401,0)),0)</f>
        <v>0</v>
      </c>
      <c r="E96" s="205">
        <f>IFERROR(INDEX(Lookup!$BF$9:$BF$2401,MATCH($A96,Lookup!$A$9:$A$2401,0)),0)</f>
        <v>0</v>
      </c>
      <c r="F96" s="205">
        <f>IFERROR(INDEX(Lookup!$BE$9:$BE$2401,MATCH($A96,Lookup!$A$9:$A$2401,0)),0)</f>
        <v>0</v>
      </c>
      <c r="G96" s="206"/>
      <c r="H96" s="206"/>
      <c r="I96" s="205">
        <f>IFERROR(INDEX(Lookup!$BJ$9:$BJ$2401,MATCH($A96,Lookup!$A$9:$A$2401,0)),0)</f>
        <v>0</v>
      </c>
      <c r="J96" s="205">
        <f>IFERROR(INDEX(Lookup!$BI$9:$BI$2401,MATCH($A96,Lookup!$A$9:$A$2401,0)),0)</f>
        <v>0</v>
      </c>
      <c r="K96" s="205">
        <f>IFERROR(INDEX(Lookup!$BH$9:$BH$2401,MATCH($A96,Lookup!$A$9:$A$2401,0)),0)</f>
        <v>0</v>
      </c>
      <c r="L96" s="205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5">
        <f>IFERROR(INDEX(Lookup!$BG$9:$BG$2401,MATCH($A97,Lookup!$A$9:$A$2401,0)),0)</f>
        <v>0</v>
      </c>
      <c r="E97" s="205">
        <f>IFERROR(INDEX(Lookup!$BF$9:$BF$2401,MATCH($A97,Lookup!$A$9:$A$2401,0)),0)</f>
        <v>0</v>
      </c>
      <c r="F97" s="205">
        <f>IFERROR(INDEX(Lookup!$BE$9:$BE$2401,MATCH($A97,Lookup!$A$9:$A$2401,0)),0)</f>
        <v>0</v>
      </c>
      <c r="G97" s="206"/>
      <c r="H97" s="206"/>
      <c r="I97" s="205">
        <f>IFERROR(INDEX(Lookup!$BJ$9:$BJ$2401,MATCH($A97,Lookup!$A$9:$A$2401,0)),0)</f>
        <v>0</v>
      </c>
      <c r="J97" s="205">
        <f>IFERROR(INDEX(Lookup!$BI$9:$BI$2401,MATCH($A97,Lookup!$A$9:$A$2401,0)),0)</f>
        <v>0</v>
      </c>
      <c r="K97" s="205">
        <f>IFERROR(INDEX(Lookup!$BH$9:$BH$2401,MATCH($A97,Lookup!$A$9:$A$2401,0)),0)</f>
        <v>0</v>
      </c>
      <c r="L97" s="205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5">
        <f>IFERROR(INDEX(Lookup!$BG$9:$BG$2401,MATCH($A98,Lookup!$A$9:$A$2401,0)),0)</f>
        <v>0</v>
      </c>
      <c r="E98" s="205">
        <f>IFERROR(INDEX(Lookup!$BF$9:$BF$2401,MATCH($A98,Lookup!$A$9:$A$2401,0)),0)</f>
        <v>0</v>
      </c>
      <c r="F98" s="205">
        <f>IFERROR(INDEX(Lookup!$BE$9:$BE$2401,MATCH($A98,Lookup!$A$9:$A$2401,0)),0)</f>
        <v>0</v>
      </c>
      <c r="G98" s="206"/>
      <c r="H98" s="206"/>
      <c r="I98" s="205">
        <f>IFERROR(INDEX(Lookup!$BJ$9:$BJ$2401,MATCH($A98,Lookup!$A$9:$A$2401,0)),0)</f>
        <v>0</v>
      </c>
      <c r="J98" s="205">
        <f>IFERROR(INDEX(Lookup!$BI$9:$BI$2401,MATCH($A98,Lookup!$A$9:$A$2401,0)),0)</f>
        <v>0</v>
      </c>
      <c r="K98" s="205">
        <f>IFERROR(INDEX(Lookup!$BH$9:$BH$2401,MATCH($A98,Lookup!$A$9:$A$2401,0)),0)</f>
        <v>0</v>
      </c>
      <c r="L98" s="205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5">
        <f>IFERROR(INDEX(Lookup!$BG$9:$BG$2401,MATCH($A99,Lookup!$A$9:$A$2401,0)),0)</f>
        <v>0</v>
      </c>
      <c r="E99" s="205">
        <f>IFERROR(INDEX(Lookup!$BF$9:$BF$2401,MATCH($A99,Lookup!$A$9:$A$2401,0)),0)</f>
        <v>0</v>
      </c>
      <c r="F99" s="205">
        <f>IFERROR(INDEX(Lookup!$BE$9:$BE$2401,MATCH($A99,Lookup!$A$9:$A$2401,0)),0)</f>
        <v>0</v>
      </c>
      <c r="G99" s="206"/>
      <c r="H99" s="206"/>
      <c r="I99" s="205">
        <f>IFERROR(INDEX(Lookup!$BJ$9:$BJ$2401,MATCH($A99,Lookup!$A$9:$A$2401,0)),0)</f>
        <v>0</v>
      </c>
      <c r="J99" s="205">
        <f>IFERROR(INDEX(Lookup!$BI$9:$BI$2401,MATCH($A99,Lookup!$A$9:$A$2401,0)),0)</f>
        <v>0</v>
      </c>
      <c r="K99" s="205">
        <f>IFERROR(INDEX(Lookup!$BH$9:$BH$2401,MATCH($A99,Lookup!$A$9:$A$2401,0)),0)</f>
        <v>0</v>
      </c>
      <c r="L99" s="205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5">
        <f>IFERROR(INDEX(Lookup!$BG$9:$BG$2401,MATCH($A100,Lookup!$A$9:$A$2401,0)),0)</f>
        <v>0</v>
      </c>
      <c r="E100" s="205">
        <f>IFERROR(INDEX(Lookup!$BF$9:$BF$2401,MATCH($A100,Lookup!$A$9:$A$2401,0)),0)</f>
        <v>0</v>
      </c>
      <c r="F100" s="205">
        <f>IFERROR(INDEX(Lookup!$BE$9:$BE$2401,MATCH($A100,Lookup!$A$9:$A$2401,0)),0)</f>
        <v>0</v>
      </c>
      <c r="G100" s="206"/>
      <c r="H100" s="206"/>
      <c r="I100" s="205">
        <f>IFERROR(INDEX(Lookup!$BJ$9:$BJ$2401,MATCH($A100,Lookup!$A$9:$A$2401,0)),0)</f>
        <v>0</v>
      </c>
      <c r="J100" s="205">
        <f>IFERROR(INDEX(Lookup!$BI$9:$BI$2401,MATCH($A100,Lookup!$A$9:$A$2401,0)),0)</f>
        <v>0</v>
      </c>
      <c r="K100" s="205">
        <f>IFERROR(INDEX(Lookup!$BH$9:$BH$2401,MATCH($A100,Lookup!$A$9:$A$2401,0)),0)</f>
        <v>0</v>
      </c>
      <c r="L100" s="205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5">
        <f>IFERROR(INDEX(Lookup!$BG$9:$BG$2401,MATCH($A101,Lookup!$A$9:$A$2401,0)),0)</f>
        <v>0</v>
      </c>
      <c r="E101" s="205">
        <f>IFERROR(INDEX(Lookup!$BF$9:$BF$2401,MATCH($A101,Lookup!$A$9:$A$2401,0)),0)</f>
        <v>0</v>
      </c>
      <c r="F101" s="205">
        <f>IFERROR(INDEX(Lookup!$BE$9:$BE$2401,MATCH($A101,Lookup!$A$9:$A$2401,0)),0)</f>
        <v>0</v>
      </c>
      <c r="G101" s="206"/>
      <c r="H101" s="206"/>
      <c r="I101" s="205">
        <f>IFERROR(INDEX(Lookup!$BJ$9:$BJ$2401,MATCH($A101,Lookup!$A$9:$A$2401,0)),0)</f>
        <v>0</v>
      </c>
      <c r="J101" s="205">
        <f>IFERROR(INDEX(Lookup!$BI$9:$BI$2401,MATCH($A101,Lookup!$A$9:$A$2401,0)),0)</f>
        <v>0</v>
      </c>
      <c r="K101" s="205">
        <f>IFERROR(INDEX(Lookup!$BH$9:$BH$2401,MATCH($A101,Lookup!$A$9:$A$2401,0)),0)</f>
        <v>0</v>
      </c>
      <c r="L101" s="205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5">
        <f>IFERROR(INDEX(Lookup!$BG$9:$BG$2401,MATCH($A102,Lookup!$A$9:$A$2401,0)),0)</f>
        <v>0</v>
      </c>
      <c r="E102" s="205">
        <f>IFERROR(INDEX(Lookup!$BF$9:$BF$2401,MATCH($A102,Lookup!$A$9:$A$2401,0)),0)</f>
        <v>0</v>
      </c>
      <c r="F102" s="205">
        <f>IFERROR(INDEX(Lookup!$BE$9:$BE$2401,MATCH($A102,Lookup!$A$9:$A$2401,0)),0)</f>
        <v>0</v>
      </c>
      <c r="G102" s="206"/>
      <c r="H102" s="206"/>
      <c r="I102" s="205">
        <f>IFERROR(INDEX(Lookup!$BJ$9:$BJ$2401,MATCH($A102,Lookup!$A$9:$A$2401,0)),0)</f>
        <v>0</v>
      </c>
      <c r="J102" s="205">
        <f>IFERROR(INDEX(Lookup!$BI$9:$BI$2401,MATCH($A102,Lookup!$A$9:$A$2401,0)),0)</f>
        <v>0</v>
      </c>
      <c r="K102" s="205">
        <f>IFERROR(INDEX(Lookup!$BH$9:$BH$2401,MATCH($A102,Lookup!$A$9:$A$2401,0)),0)</f>
        <v>0</v>
      </c>
      <c r="L102" s="205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5">
        <f>IFERROR(INDEX(Lookup!$BG$9:$BG$2401,MATCH($A103,Lookup!$A$9:$A$2401,0)),0)</f>
        <v>0</v>
      </c>
      <c r="E103" s="205">
        <f>IFERROR(INDEX(Lookup!$BF$9:$BF$2401,MATCH($A103,Lookup!$A$9:$A$2401,0)),0)</f>
        <v>0</v>
      </c>
      <c r="F103" s="205">
        <f>IFERROR(INDEX(Lookup!$BE$9:$BE$2401,MATCH($A103,Lookup!$A$9:$A$2401,0)),0)</f>
        <v>0</v>
      </c>
      <c r="G103" s="206"/>
      <c r="H103" s="206"/>
      <c r="I103" s="205">
        <f>IFERROR(INDEX(Lookup!$BJ$9:$BJ$2401,MATCH($A103,Lookup!$A$9:$A$2401,0)),0)</f>
        <v>0</v>
      </c>
      <c r="J103" s="205">
        <f>IFERROR(INDEX(Lookup!$BI$9:$BI$2401,MATCH($A103,Lookup!$A$9:$A$2401,0)),0)</f>
        <v>0</v>
      </c>
      <c r="K103" s="205">
        <f>IFERROR(INDEX(Lookup!$BH$9:$BH$2401,MATCH($A103,Lookup!$A$9:$A$2401,0)),0)</f>
        <v>0</v>
      </c>
      <c r="L103" s="205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5">
        <f>IFERROR(INDEX(Lookup!$BG$9:$BG$2401,MATCH($A104,Lookup!$A$9:$A$2401,0)),0)</f>
        <v>0</v>
      </c>
      <c r="E104" s="205">
        <f>IFERROR(INDEX(Lookup!$BF$9:$BF$2401,MATCH($A104,Lookup!$A$9:$A$2401,0)),0)</f>
        <v>0</v>
      </c>
      <c r="F104" s="205">
        <f>IFERROR(INDEX(Lookup!$BE$9:$BE$2401,MATCH($A104,Lookup!$A$9:$A$2401,0)),0)</f>
        <v>0</v>
      </c>
      <c r="G104" s="206"/>
      <c r="H104" s="206"/>
      <c r="I104" s="205">
        <f>IFERROR(INDEX(Lookup!$BJ$9:$BJ$2401,MATCH($A104,Lookup!$A$9:$A$2401,0)),0)</f>
        <v>0</v>
      </c>
      <c r="J104" s="205">
        <f>IFERROR(INDEX(Lookup!$BI$9:$BI$2401,MATCH($A104,Lookup!$A$9:$A$2401,0)),0)</f>
        <v>0</v>
      </c>
      <c r="K104" s="205">
        <f>IFERROR(INDEX(Lookup!$BH$9:$BH$2401,MATCH($A104,Lookup!$A$9:$A$2401,0)),0)</f>
        <v>0</v>
      </c>
      <c r="L104" s="205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5">
        <f>IFERROR(INDEX(Lookup!$BG$9:$BG$2401,MATCH($A105,Lookup!$A$9:$A$2401,0)),0)</f>
        <v>0</v>
      </c>
      <c r="E105" s="205">
        <f>IFERROR(INDEX(Lookup!$BF$9:$BF$2401,MATCH($A105,Lookup!$A$9:$A$2401,0)),0)</f>
        <v>0</v>
      </c>
      <c r="F105" s="205">
        <f>IFERROR(INDEX(Lookup!$BE$9:$BE$2401,MATCH($A105,Lookup!$A$9:$A$2401,0)),0)</f>
        <v>0</v>
      </c>
      <c r="G105" s="206"/>
      <c r="H105" s="206"/>
      <c r="I105" s="205">
        <f>IFERROR(INDEX(Lookup!$BJ$9:$BJ$2401,MATCH($A105,Lookup!$A$9:$A$2401,0)),0)</f>
        <v>0</v>
      </c>
      <c r="J105" s="205">
        <f>IFERROR(INDEX(Lookup!$BI$9:$BI$2401,MATCH($A105,Lookup!$A$9:$A$2401,0)),0)</f>
        <v>0</v>
      </c>
      <c r="K105" s="205">
        <f>IFERROR(INDEX(Lookup!$BH$9:$BH$2401,MATCH($A105,Lookup!$A$9:$A$2401,0)),0)</f>
        <v>0</v>
      </c>
      <c r="L105" s="205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5">
        <f>IFERROR(INDEX(Lookup!$BG$9:$BG$2401,MATCH($A106,Lookup!$A$9:$A$2401,0)),0)</f>
        <v>0</v>
      </c>
      <c r="E106" s="205">
        <f>IFERROR(INDEX(Lookup!$BF$9:$BF$2401,MATCH($A106,Lookup!$A$9:$A$2401,0)),0)</f>
        <v>0</v>
      </c>
      <c r="F106" s="205">
        <f>IFERROR(INDEX(Lookup!$BE$9:$BE$2401,MATCH($A106,Lookup!$A$9:$A$2401,0)),0)</f>
        <v>0</v>
      </c>
      <c r="G106" s="206"/>
      <c r="H106" s="206"/>
      <c r="I106" s="205">
        <f>IFERROR(INDEX(Lookup!$BJ$9:$BJ$2401,MATCH($A106,Lookup!$A$9:$A$2401,0)),0)</f>
        <v>0</v>
      </c>
      <c r="J106" s="205">
        <f>IFERROR(INDEX(Lookup!$BI$9:$BI$2401,MATCH($A106,Lookup!$A$9:$A$2401,0)),0)</f>
        <v>0</v>
      </c>
      <c r="K106" s="205">
        <f>IFERROR(INDEX(Lookup!$BH$9:$BH$2401,MATCH($A106,Lookup!$A$9:$A$2401,0)),0)</f>
        <v>0</v>
      </c>
      <c r="L106" s="205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5">
        <f>IFERROR(INDEX(Lookup!$BG$9:$BG$2401,MATCH($A107,Lookup!$A$9:$A$2401,0)),0)</f>
        <v>0</v>
      </c>
      <c r="E107" s="205">
        <f>IFERROR(INDEX(Lookup!$BF$9:$BF$2401,MATCH($A107,Lookup!$A$9:$A$2401,0)),0)</f>
        <v>0</v>
      </c>
      <c r="F107" s="205">
        <f>IFERROR(INDEX(Lookup!$BE$9:$BE$2401,MATCH($A107,Lookup!$A$9:$A$2401,0)),0)</f>
        <v>0</v>
      </c>
      <c r="G107" s="206"/>
      <c r="H107" s="206"/>
      <c r="I107" s="205">
        <f>IFERROR(INDEX(Lookup!$BJ$9:$BJ$2401,MATCH($A107,Lookup!$A$9:$A$2401,0)),0)</f>
        <v>0</v>
      </c>
      <c r="J107" s="205">
        <f>IFERROR(INDEX(Lookup!$BI$9:$BI$2401,MATCH($A107,Lookup!$A$9:$A$2401,0)),0)</f>
        <v>0</v>
      </c>
      <c r="K107" s="205">
        <f>IFERROR(INDEX(Lookup!$BH$9:$BH$2401,MATCH($A107,Lookup!$A$9:$A$2401,0)),0)</f>
        <v>0</v>
      </c>
      <c r="L107" s="205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5">
        <f>IFERROR(INDEX(Lookup!$BG$9:$BG$2401,MATCH($A108,Lookup!$A$9:$A$2401,0)),0)</f>
        <v>0</v>
      </c>
      <c r="E108" s="205">
        <f>IFERROR(INDEX(Lookup!$BF$9:$BF$2401,MATCH($A108,Lookup!$A$9:$A$2401,0)),0)</f>
        <v>0</v>
      </c>
      <c r="F108" s="205">
        <f>IFERROR(INDEX(Lookup!$BE$9:$BE$2401,MATCH($A108,Lookup!$A$9:$A$2401,0)),0)</f>
        <v>0</v>
      </c>
      <c r="G108" s="206"/>
      <c r="H108" s="206"/>
      <c r="I108" s="205">
        <f>IFERROR(INDEX(Lookup!$BJ$9:$BJ$2401,MATCH($A108,Lookup!$A$9:$A$2401,0)),0)</f>
        <v>0</v>
      </c>
      <c r="J108" s="205">
        <f>IFERROR(INDEX(Lookup!$BI$9:$BI$2401,MATCH($A108,Lookup!$A$9:$A$2401,0)),0)</f>
        <v>0</v>
      </c>
      <c r="K108" s="205">
        <f>IFERROR(INDEX(Lookup!$BH$9:$BH$2401,MATCH($A108,Lookup!$A$9:$A$2401,0)),0)</f>
        <v>0</v>
      </c>
      <c r="L108" s="205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5">
        <f>IFERROR(INDEX(Lookup!$BG$9:$BG$2401,MATCH($A109,Lookup!$A$9:$A$2401,0)),0)</f>
        <v>0</v>
      </c>
      <c r="E109" s="205">
        <f>IFERROR(INDEX(Lookup!$BF$9:$BF$2401,MATCH($A109,Lookup!$A$9:$A$2401,0)),0)</f>
        <v>0</v>
      </c>
      <c r="F109" s="205">
        <f>IFERROR(INDEX(Lookup!$BE$9:$BE$2401,MATCH($A109,Lookup!$A$9:$A$2401,0)),0)</f>
        <v>0</v>
      </c>
      <c r="G109" s="206"/>
      <c r="H109" s="206"/>
      <c r="I109" s="205">
        <f>IFERROR(INDEX(Lookup!$BJ$9:$BJ$2401,MATCH($A109,Lookup!$A$9:$A$2401,0)),0)</f>
        <v>0</v>
      </c>
      <c r="J109" s="205">
        <f>IFERROR(INDEX(Lookup!$BI$9:$BI$2401,MATCH($A109,Lookup!$A$9:$A$2401,0)),0)</f>
        <v>0</v>
      </c>
      <c r="K109" s="205">
        <f>IFERROR(INDEX(Lookup!$BH$9:$BH$2401,MATCH($A109,Lookup!$A$9:$A$2401,0)),0)</f>
        <v>0</v>
      </c>
      <c r="L109" s="205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5">
        <f>IFERROR(INDEX(Lookup!$BG$9:$BG$2401,MATCH($A110,Lookup!$A$9:$A$2401,0)),0)</f>
        <v>0</v>
      </c>
      <c r="E110" s="205">
        <f>IFERROR(INDEX(Lookup!$BF$9:$BF$2401,MATCH($A110,Lookup!$A$9:$A$2401,0)),0)</f>
        <v>0</v>
      </c>
      <c r="F110" s="205">
        <f>IFERROR(INDEX(Lookup!$BE$9:$BE$2401,MATCH($A110,Lookup!$A$9:$A$2401,0)),0)</f>
        <v>0</v>
      </c>
      <c r="G110" s="206"/>
      <c r="H110" s="206"/>
      <c r="I110" s="205">
        <f>IFERROR(INDEX(Lookup!$BJ$9:$BJ$2401,MATCH($A110,Lookup!$A$9:$A$2401,0)),0)</f>
        <v>0</v>
      </c>
      <c r="J110" s="205">
        <f>IFERROR(INDEX(Lookup!$BI$9:$BI$2401,MATCH($A110,Lookup!$A$9:$A$2401,0)),0)</f>
        <v>0</v>
      </c>
      <c r="K110" s="205">
        <f>IFERROR(INDEX(Lookup!$BH$9:$BH$2401,MATCH($A110,Lookup!$A$9:$A$2401,0)),0)</f>
        <v>0</v>
      </c>
      <c r="L110" s="205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5">
        <f>IFERROR(INDEX(Lookup!$BG$9:$BG$2401,MATCH($A111,Lookup!$A$9:$A$2401,0)),0)</f>
        <v>0</v>
      </c>
      <c r="E111" s="205">
        <f>IFERROR(INDEX(Lookup!$BF$9:$BF$2401,MATCH($A111,Lookup!$A$9:$A$2401,0)),0)</f>
        <v>0</v>
      </c>
      <c r="F111" s="205">
        <f>IFERROR(INDEX(Lookup!$BE$9:$BE$2401,MATCH($A111,Lookup!$A$9:$A$2401,0)),0)</f>
        <v>0</v>
      </c>
      <c r="G111" s="206"/>
      <c r="H111" s="206"/>
      <c r="I111" s="205">
        <f>IFERROR(INDEX(Lookup!$BJ$9:$BJ$2401,MATCH($A111,Lookup!$A$9:$A$2401,0)),0)</f>
        <v>0</v>
      </c>
      <c r="J111" s="205">
        <f>IFERROR(INDEX(Lookup!$BI$9:$BI$2401,MATCH($A111,Lookup!$A$9:$A$2401,0)),0)</f>
        <v>0</v>
      </c>
      <c r="K111" s="205">
        <f>IFERROR(INDEX(Lookup!$BH$9:$BH$2401,MATCH($A111,Lookup!$A$9:$A$2401,0)),0)</f>
        <v>0</v>
      </c>
      <c r="L111" s="205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5">
        <f>IFERROR(INDEX(Lookup!$BG$9:$BG$2401,MATCH($A112,Lookup!$A$9:$A$2401,0)),0)</f>
        <v>0</v>
      </c>
      <c r="E112" s="205">
        <f>IFERROR(INDEX(Lookup!$BF$9:$BF$2401,MATCH($A112,Lookup!$A$9:$A$2401,0)),0)</f>
        <v>0</v>
      </c>
      <c r="F112" s="205">
        <f>IFERROR(INDEX(Lookup!$BE$9:$BE$2401,MATCH($A112,Lookup!$A$9:$A$2401,0)),0)</f>
        <v>0</v>
      </c>
      <c r="G112" s="206"/>
      <c r="H112" s="206"/>
      <c r="I112" s="205">
        <f>IFERROR(INDEX(Lookup!$BJ$9:$BJ$2401,MATCH($A112,Lookup!$A$9:$A$2401,0)),0)</f>
        <v>0</v>
      </c>
      <c r="J112" s="205">
        <f>IFERROR(INDEX(Lookup!$BI$9:$BI$2401,MATCH($A112,Lookup!$A$9:$A$2401,0)),0)</f>
        <v>0</v>
      </c>
      <c r="K112" s="205">
        <f>IFERROR(INDEX(Lookup!$BH$9:$BH$2401,MATCH($A112,Lookup!$A$9:$A$2401,0)),0)</f>
        <v>0</v>
      </c>
      <c r="L112" s="205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5">
        <f>IFERROR(INDEX(Lookup!$BG$9:$BG$2401,MATCH($A113,Lookup!$A$9:$A$2401,0)),0)</f>
        <v>0</v>
      </c>
      <c r="E113" s="205">
        <f>IFERROR(INDEX(Lookup!$BF$9:$BF$2401,MATCH($A113,Lookup!$A$9:$A$2401,0)),0)</f>
        <v>0</v>
      </c>
      <c r="F113" s="205">
        <f>IFERROR(INDEX(Lookup!$BE$9:$BE$2401,MATCH($A113,Lookup!$A$9:$A$2401,0)),0)</f>
        <v>0</v>
      </c>
      <c r="G113" s="206"/>
      <c r="H113" s="206"/>
      <c r="I113" s="205">
        <f>IFERROR(INDEX(Lookup!$BJ$9:$BJ$2401,MATCH($A113,Lookup!$A$9:$A$2401,0)),0)</f>
        <v>0</v>
      </c>
      <c r="J113" s="205">
        <f>IFERROR(INDEX(Lookup!$BI$9:$BI$2401,MATCH($A113,Lookup!$A$9:$A$2401,0)),0)</f>
        <v>0</v>
      </c>
      <c r="K113" s="205">
        <f>IFERROR(INDEX(Lookup!$BH$9:$BH$2401,MATCH($A113,Lookup!$A$9:$A$2401,0)),0)</f>
        <v>0</v>
      </c>
      <c r="L113" s="205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5">
        <f>IFERROR(INDEX(Lookup!$BG$9:$BG$2401,MATCH($A114,Lookup!$A$9:$A$2401,0)),0)</f>
        <v>0</v>
      </c>
      <c r="E114" s="205">
        <f>IFERROR(INDEX(Lookup!$BF$9:$BF$2401,MATCH($A114,Lookup!$A$9:$A$2401,0)),0)</f>
        <v>0</v>
      </c>
      <c r="F114" s="205">
        <f>IFERROR(INDEX(Lookup!$BE$9:$BE$2401,MATCH($A114,Lookup!$A$9:$A$2401,0)),0)</f>
        <v>0</v>
      </c>
      <c r="G114" s="206"/>
      <c r="H114" s="206"/>
      <c r="I114" s="205">
        <f>IFERROR(INDEX(Lookup!$BJ$9:$BJ$2401,MATCH($A114,Lookup!$A$9:$A$2401,0)),0)</f>
        <v>0</v>
      </c>
      <c r="J114" s="205">
        <f>IFERROR(INDEX(Lookup!$BI$9:$BI$2401,MATCH($A114,Lookup!$A$9:$A$2401,0)),0)</f>
        <v>0</v>
      </c>
      <c r="K114" s="205">
        <f>IFERROR(INDEX(Lookup!$BH$9:$BH$2401,MATCH($A114,Lookup!$A$9:$A$2401,0)),0)</f>
        <v>0</v>
      </c>
      <c r="L114" s="205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5">
        <f>IFERROR(INDEX(Lookup!$BG$9:$BG$2401,MATCH($A115,Lookup!$A$9:$A$2401,0)),0)</f>
        <v>0</v>
      </c>
      <c r="E115" s="205">
        <f>IFERROR(INDEX(Lookup!$BF$9:$BF$2401,MATCH($A115,Lookup!$A$9:$A$2401,0)),0)</f>
        <v>0</v>
      </c>
      <c r="F115" s="205">
        <f>IFERROR(INDEX(Lookup!$BE$9:$BE$2401,MATCH($A115,Lookup!$A$9:$A$2401,0)),0)</f>
        <v>0</v>
      </c>
      <c r="G115" s="206"/>
      <c r="H115" s="206"/>
      <c r="I115" s="205">
        <f>IFERROR(INDEX(Lookup!$BJ$9:$BJ$2401,MATCH($A115,Lookup!$A$9:$A$2401,0)),0)</f>
        <v>0</v>
      </c>
      <c r="J115" s="205">
        <f>IFERROR(INDEX(Lookup!$BI$9:$BI$2401,MATCH($A115,Lookup!$A$9:$A$2401,0)),0)</f>
        <v>0</v>
      </c>
      <c r="K115" s="205">
        <f>IFERROR(INDEX(Lookup!$BH$9:$BH$2401,MATCH($A115,Lookup!$A$9:$A$2401,0)),0)</f>
        <v>0</v>
      </c>
      <c r="L115" s="205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5">
        <f>IFERROR(INDEX(Lookup!$BG$9:$BG$2401,MATCH($A116,Lookup!$A$9:$A$2401,0)),0)</f>
        <v>0</v>
      </c>
      <c r="E116" s="205">
        <f>IFERROR(INDEX(Lookup!$BF$9:$BF$2401,MATCH($A116,Lookup!$A$9:$A$2401,0)),0)</f>
        <v>0</v>
      </c>
      <c r="F116" s="205">
        <f>IFERROR(INDEX(Lookup!$BE$9:$BE$2401,MATCH($A116,Lookup!$A$9:$A$2401,0)),0)</f>
        <v>0</v>
      </c>
      <c r="G116" s="206"/>
      <c r="H116" s="206"/>
      <c r="I116" s="205">
        <f>IFERROR(INDEX(Lookup!$BJ$9:$BJ$2401,MATCH($A116,Lookup!$A$9:$A$2401,0)),0)</f>
        <v>0</v>
      </c>
      <c r="J116" s="205">
        <f>IFERROR(INDEX(Lookup!$BI$9:$BI$2401,MATCH($A116,Lookup!$A$9:$A$2401,0)),0)</f>
        <v>0</v>
      </c>
      <c r="K116" s="205">
        <f>IFERROR(INDEX(Lookup!$BH$9:$BH$2401,MATCH($A116,Lookup!$A$9:$A$2401,0)),0)</f>
        <v>0</v>
      </c>
      <c r="L116" s="205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5">
        <f>IFERROR(INDEX(Lookup!$BG$9:$BG$2401,MATCH($A117,Lookup!$A$9:$A$2401,0)),0)</f>
        <v>0</v>
      </c>
      <c r="E117" s="205">
        <f>IFERROR(INDEX(Lookup!$BF$9:$BF$2401,MATCH($A117,Lookup!$A$9:$A$2401,0)),0)</f>
        <v>0</v>
      </c>
      <c r="F117" s="205">
        <f>IFERROR(INDEX(Lookup!$BE$9:$BE$2401,MATCH($A117,Lookup!$A$9:$A$2401,0)),0)</f>
        <v>0</v>
      </c>
      <c r="G117" s="206"/>
      <c r="H117" s="206"/>
      <c r="I117" s="205">
        <f>IFERROR(INDEX(Lookup!$BJ$9:$BJ$2401,MATCH($A117,Lookup!$A$9:$A$2401,0)),0)</f>
        <v>0</v>
      </c>
      <c r="J117" s="205">
        <f>IFERROR(INDEX(Lookup!$BI$9:$BI$2401,MATCH($A117,Lookup!$A$9:$A$2401,0)),0)</f>
        <v>0</v>
      </c>
      <c r="K117" s="205">
        <f>IFERROR(INDEX(Lookup!$BH$9:$BH$2401,MATCH($A117,Lookup!$A$9:$A$2401,0)),0)</f>
        <v>0</v>
      </c>
      <c r="L117" s="205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5">
        <f>IFERROR(INDEX(Lookup!$BG$9:$BG$2401,MATCH($A118,Lookup!$A$9:$A$2401,0)),0)</f>
        <v>0</v>
      </c>
      <c r="E118" s="205">
        <f>IFERROR(INDEX(Lookup!$BF$9:$BF$2401,MATCH($A118,Lookup!$A$9:$A$2401,0)),0)</f>
        <v>0</v>
      </c>
      <c r="F118" s="205">
        <f>IFERROR(INDEX(Lookup!$BE$9:$BE$2401,MATCH($A118,Lookup!$A$9:$A$2401,0)),0)</f>
        <v>0</v>
      </c>
      <c r="G118" s="206"/>
      <c r="H118" s="206"/>
      <c r="I118" s="205">
        <f>IFERROR(INDEX(Lookup!$BJ$9:$BJ$2401,MATCH($A118,Lookup!$A$9:$A$2401,0)),0)</f>
        <v>0</v>
      </c>
      <c r="J118" s="205">
        <f>IFERROR(INDEX(Lookup!$BI$9:$BI$2401,MATCH($A118,Lookup!$A$9:$A$2401,0)),0)</f>
        <v>0</v>
      </c>
      <c r="K118" s="205">
        <f>IFERROR(INDEX(Lookup!$BH$9:$BH$2401,MATCH($A118,Lookup!$A$9:$A$2401,0)),0)</f>
        <v>0</v>
      </c>
      <c r="L118" s="205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5">
        <f>IFERROR(INDEX(Lookup!$BG$9:$BG$2401,MATCH($A119,Lookup!$A$9:$A$2401,0)),0)</f>
        <v>0</v>
      </c>
      <c r="E119" s="205">
        <f>IFERROR(INDEX(Lookup!$BF$9:$BF$2401,MATCH($A119,Lookup!$A$9:$A$2401,0)),0)</f>
        <v>0</v>
      </c>
      <c r="F119" s="205">
        <f>IFERROR(INDEX(Lookup!$BE$9:$BE$2401,MATCH($A119,Lookup!$A$9:$A$2401,0)),0)</f>
        <v>0</v>
      </c>
      <c r="G119" s="206"/>
      <c r="H119" s="206"/>
      <c r="I119" s="205">
        <f>IFERROR(INDEX(Lookup!$BJ$9:$BJ$2401,MATCH($A119,Lookup!$A$9:$A$2401,0)),0)</f>
        <v>0</v>
      </c>
      <c r="J119" s="205">
        <f>IFERROR(INDEX(Lookup!$BI$9:$BI$2401,MATCH($A119,Lookup!$A$9:$A$2401,0)),0)</f>
        <v>0</v>
      </c>
      <c r="K119" s="205">
        <f>IFERROR(INDEX(Lookup!$BH$9:$BH$2401,MATCH($A119,Lookup!$A$9:$A$2401,0)),0)</f>
        <v>0</v>
      </c>
      <c r="L119" s="205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5">
        <f>IFERROR(INDEX(Lookup!$BG$9:$BG$2401,MATCH($A120,Lookup!$A$9:$A$2401,0)),0)</f>
        <v>0</v>
      </c>
      <c r="E120" s="205">
        <f>IFERROR(INDEX(Lookup!$BF$9:$BF$2401,MATCH($A120,Lookup!$A$9:$A$2401,0)),0)</f>
        <v>0</v>
      </c>
      <c r="F120" s="205">
        <f>IFERROR(INDEX(Lookup!$BE$9:$BE$2401,MATCH($A120,Lookup!$A$9:$A$2401,0)),0)</f>
        <v>0</v>
      </c>
      <c r="G120" s="206"/>
      <c r="H120" s="206"/>
      <c r="I120" s="205">
        <f>IFERROR(INDEX(Lookup!$BJ$9:$BJ$2401,MATCH($A120,Lookup!$A$9:$A$2401,0)),0)</f>
        <v>0</v>
      </c>
      <c r="J120" s="205">
        <f>IFERROR(INDEX(Lookup!$BI$9:$BI$2401,MATCH($A120,Lookup!$A$9:$A$2401,0)),0)</f>
        <v>0</v>
      </c>
      <c r="K120" s="205">
        <f>IFERROR(INDEX(Lookup!$BH$9:$BH$2401,MATCH($A120,Lookup!$A$9:$A$2401,0)),0)</f>
        <v>0</v>
      </c>
      <c r="L120" s="205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5">
        <f>IFERROR(INDEX(Lookup!$BG$9:$BG$2401,MATCH($A121,Lookup!$A$9:$A$2401,0)),0)</f>
        <v>0</v>
      </c>
      <c r="E121" s="205">
        <f>IFERROR(INDEX(Lookup!$BF$9:$BF$2401,MATCH($A121,Lookup!$A$9:$A$2401,0)),0)</f>
        <v>0</v>
      </c>
      <c r="F121" s="205">
        <f>IFERROR(INDEX(Lookup!$BE$9:$BE$2401,MATCH($A121,Lookup!$A$9:$A$2401,0)),0)</f>
        <v>0</v>
      </c>
      <c r="G121" s="206"/>
      <c r="H121" s="206"/>
      <c r="I121" s="205">
        <f>IFERROR(INDEX(Lookup!$BJ$9:$BJ$2401,MATCH($A121,Lookup!$A$9:$A$2401,0)),0)</f>
        <v>0</v>
      </c>
      <c r="J121" s="205">
        <f>IFERROR(INDEX(Lookup!$BI$9:$BI$2401,MATCH($A121,Lookup!$A$9:$A$2401,0)),0)</f>
        <v>0</v>
      </c>
      <c r="K121" s="205">
        <f>IFERROR(INDEX(Lookup!$BH$9:$BH$2401,MATCH($A121,Lookup!$A$9:$A$2401,0)),0)</f>
        <v>0</v>
      </c>
      <c r="L121" s="205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5">
        <f>IFERROR(INDEX(Lookup!$BG$9:$BG$2401,MATCH($A122,Lookup!$A$9:$A$2401,0)),0)</f>
        <v>0</v>
      </c>
      <c r="E122" s="205">
        <f>IFERROR(INDEX(Lookup!$BF$9:$BF$2401,MATCH($A122,Lookup!$A$9:$A$2401,0)),0)</f>
        <v>0</v>
      </c>
      <c r="F122" s="205">
        <f>IFERROR(INDEX(Lookup!$BE$9:$BE$2401,MATCH($A122,Lookup!$A$9:$A$2401,0)),0)</f>
        <v>0</v>
      </c>
      <c r="G122" s="206"/>
      <c r="H122" s="206"/>
      <c r="I122" s="205">
        <f>IFERROR(INDEX(Lookup!$BJ$9:$BJ$2401,MATCH($A122,Lookup!$A$9:$A$2401,0)),0)</f>
        <v>0</v>
      </c>
      <c r="J122" s="205">
        <f>IFERROR(INDEX(Lookup!$BI$9:$BI$2401,MATCH($A122,Lookup!$A$9:$A$2401,0)),0)</f>
        <v>0</v>
      </c>
      <c r="K122" s="205">
        <f>IFERROR(INDEX(Lookup!$BH$9:$BH$2401,MATCH($A122,Lookup!$A$9:$A$2401,0)),0)</f>
        <v>0</v>
      </c>
      <c r="L122" s="205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5">
        <f>IFERROR(INDEX(Lookup!$BG$9:$BG$2401,MATCH($A123,Lookup!$A$9:$A$2401,0)),0)</f>
        <v>0</v>
      </c>
      <c r="E123" s="205">
        <f>IFERROR(INDEX(Lookup!$BF$9:$BF$2401,MATCH($A123,Lookup!$A$9:$A$2401,0)),0)</f>
        <v>0</v>
      </c>
      <c r="F123" s="205">
        <f>IFERROR(INDEX(Lookup!$BE$9:$BE$2401,MATCH($A123,Lookup!$A$9:$A$2401,0)),0)</f>
        <v>0</v>
      </c>
      <c r="G123" s="206"/>
      <c r="H123" s="206"/>
      <c r="I123" s="205">
        <f>IFERROR(INDEX(Lookup!$BJ$9:$BJ$2401,MATCH($A123,Lookup!$A$9:$A$2401,0)),0)</f>
        <v>0</v>
      </c>
      <c r="J123" s="205">
        <f>IFERROR(INDEX(Lookup!$BI$9:$BI$2401,MATCH($A123,Lookup!$A$9:$A$2401,0)),0)</f>
        <v>0</v>
      </c>
      <c r="K123" s="205">
        <f>IFERROR(INDEX(Lookup!$BH$9:$BH$2401,MATCH($A123,Lookup!$A$9:$A$2401,0)),0)</f>
        <v>0</v>
      </c>
      <c r="L123" s="205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5">
        <f>IFERROR(INDEX(Lookup!$BG$9:$BG$2401,MATCH($A124,Lookup!$A$9:$A$2401,0)),0)</f>
        <v>0</v>
      </c>
      <c r="E124" s="205">
        <f>IFERROR(INDEX(Lookup!$BF$9:$BF$2401,MATCH($A124,Lookup!$A$9:$A$2401,0)),0)</f>
        <v>0</v>
      </c>
      <c r="F124" s="205">
        <f>IFERROR(INDEX(Lookup!$BE$9:$BE$2401,MATCH($A124,Lookup!$A$9:$A$2401,0)),0)</f>
        <v>0</v>
      </c>
      <c r="G124" s="206"/>
      <c r="H124" s="206"/>
      <c r="I124" s="205">
        <f>IFERROR(INDEX(Lookup!$BJ$9:$BJ$2401,MATCH($A124,Lookup!$A$9:$A$2401,0)),0)</f>
        <v>0</v>
      </c>
      <c r="J124" s="205">
        <f>IFERROR(INDEX(Lookup!$BI$9:$BI$2401,MATCH($A124,Lookup!$A$9:$A$2401,0)),0)</f>
        <v>0</v>
      </c>
      <c r="K124" s="205">
        <f>IFERROR(INDEX(Lookup!$BH$9:$BH$2401,MATCH($A124,Lookup!$A$9:$A$2401,0)),0)</f>
        <v>0</v>
      </c>
      <c r="L124" s="205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5">
        <f>IFERROR(INDEX(Lookup!$BG$9:$BG$2401,MATCH($A125,Lookup!$A$9:$A$2401,0)),0)</f>
        <v>0</v>
      </c>
      <c r="E125" s="205">
        <f>IFERROR(INDEX(Lookup!$BF$9:$BF$2401,MATCH($A125,Lookup!$A$9:$A$2401,0)),0)</f>
        <v>0</v>
      </c>
      <c r="F125" s="205">
        <f>IFERROR(INDEX(Lookup!$BE$9:$BE$2401,MATCH($A125,Lookup!$A$9:$A$2401,0)),0)</f>
        <v>0</v>
      </c>
      <c r="G125" s="206"/>
      <c r="H125" s="206"/>
      <c r="I125" s="205">
        <f>IFERROR(INDEX(Lookup!$BJ$9:$BJ$2401,MATCH($A125,Lookup!$A$9:$A$2401,0)),0)</f>
        <v>0</v>
      </c>
      <c r="J125" s="205">
        <f>IFERROR(INDEX(Lookup!$BI$9:$BI$2401,MATCH($A125,Lookup!$A$9:$A$2401,0)),0)</f>
        <v>0</v>
      </c>
      <c r="K125" s="205">
        <f>IFERROR(INDEX(Lookup!$BH$9:$BH$2401,MATCH($A125,Lookup!$A$9:$A$2401,0)),0)</f>
        <v>0</v>
      </c>
      <c r="L125" s="205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5">
        <f>IFERROR(INDEX(Lookup!$BG$9:$BG$2401,MATCH($A126,Lookup!$A$9:$A$2401,0)),0)</f>
        <v>0</v>
      </c>
      <c r="E126" s="205">
        <f>IFERROR(INDEX(Lookup!$BF$9:$BF$2401,MATCH($A126,Lookup!$A$9:$A$2401,0)),0)</f>
        <v>0</v>
      </c>
      <c r="F126" s="205">
        <f>IFERROR(INDEX(Lookup!$BE$9:$BE$2401,MATCH($A126,Lookup!$A$9:$A$2401,0)),0)</f>
        <v>0</v>
      </c>
      <c r="G126" s="206"/>
      <c r="H126" s="206"/>
      <c r="I126" s="205">
        <f>IFERROR(INDEX(Lookup!$BJ$9:$BJ$2401,MATCH($A126,Lookup!$A$9:$A$2401,0)),0)</f>
        <v>0</v>
      </c>
      <c r="J126" s="205">
        <f>IFERROR(INDEX(Lookup!$BI$9:$BI$2401,MATCH($A126,Lookup!$A$9:$A$2401,0)),0)</f>
        <v>0</v>
      </c>
      <c r="K126" s="205">
        <f>IFERROR(INDEX(Lookup!$BH$9:$BH$2401,MATCH($A126,Lookup!$A$9:$A$2401,0)),0)</f>
        <v>0</v>
      </c>
      <c r="L126" s="205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5">
        <f>IFERROR(INDEX(Lookup!$BG$9:$BG$2401,MATCH($A127,Lookup!$A$9:$A$2401,0)),0)</f>
        <v>0</v>
      </c>
      <c r="E127" s="205">
        <f>IFERROR(INDEX(Lookup!$BF$9:$BF$2401,MATCH($A127,Lookup!$A$9:$A$2401,0)),0)</f>
        <v>0</v>
      </c>
      <c r="F127" s="205">
        <f>IFERROR(INDEX(Lookup!$BE$9:$BE$2401,MATCH($A127,Lookup!$A$9:$A$2401,0)),0)</f>
        <v>0</v>
      </c>
      <c r="G127" s="206"/>
      <c r="H127" s="206"/>
      <c r="I127" s="205">
        <f>IFERROR(INDEX(Lookup!$BJ$9:$BJ$2401,MATCH($A127,Lookup!$A$9:$A$2401,0)),0)</f>
        <v>0</v>
      </c>
      <c r="J127" s="205">
        <f>IFERROR(INDEX(Lookup!$BI$9:$BI$2401,MATCH($A127,Lookup!$A$9:$A$2401,0)),0)</f>
        <v>0</v>
      </c>
      <c r="K127" s="205">
        <f>IFERROR(INDEX(Lookup!$BH$9:$BH$2401,MATCH($A127,Lookup!$A$9:$A$2401,0)),0)</f>
        <v>0</v>
      </c>
      <c r="L127" s="205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5">
        <f>IFERROR(INDEX(Lookup!$BG$9:$BG$2401,MATCH($A128,Lookup!$A$9:$A$2401,0)),0)</f>
        <v>0</v>
      </c>
      <c r="E128" s="205">
        <f>IFERROR(INDEX(Lookup!$BF$9:$BF$2401,MATCH($A128,Lookup!$A$9:$A$2401,0)),0)</f>
        <v>0</v>
      </c>
      <c r="F128" s="205">
        <f>IFERROR(INDEX(Lookup!$BE$9:$BE$2401,MATCH($A128,Lookup!$A$9:$A$2401,0)),0)</f>
        <v>0</v>
      </c>
      <c r="G128" s="206"/>
      <c r="H128" s="206"/>
      <c r="I128" s="205">
        <f>IFERROR(INDEX(Lookup!$BJ$9:$BJ$2401,MATCH($A128,Lookup!$A$9:$A$2401,0)),0)</f>
        <v>0</v>
      </c>
      <c r="J128" s="205">
        <f>IFERROR(INDEX(Lookup!$BI$9:$BI$2401,MATCH($A128,Lookup!$A$9:$A$2401,0)),0)</f>
        <v>0</v>
      </c>
      <c r="K128" s="205">
        <f>IFERROR(INDEX(Lookup!$BH$9:$BH$2401,MATCH($A128,Lookup!$A$9:$A$2401,0)),0)</f>
        <v>0</v>
      </c>
      <c r="L128" s="205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5">
        <f>IFERROR(INDEX(Lookup!$BG$9:$BG$2401,MATCH($A129,Lookup!$A$9:$A$2401,0)),0)</f>
        <v>0</v>
      </c>
      <c r="E129" s="205">
        <f>IFERROR(INDEX(Lookup!$BF$9:$BF$2401,MATCH($A129,Lookup!$A$9:$A$2401,0)),0)</f>
        <v>0</v>
      </c>
      <c r="F129" s="205">
        <f>IFERROR(INDEX(Lookup!$BE$9:$BE$2401,MATCH($A129,Lookup!$A$9:$A$2401,0)),0)</f>
        <v>0</v>
      </c>
      <c r="G129" s="206"/>
      <c r="H129" s="206"/>
      <c r="I129" s="205">
        <f>IFERROR(INDEX(Lookup!$BJ$9:$BJ$2401,MATCH($A129,Lookup!$A$9:$A$2401,0)),0)</f>
        <v>0</v>
      </c>
      <c r="J129" s="205">
        <f>IFERROR(INDEX(Lookup!$BI$9:$BI$2401,MATCH($A129,Lookup!$A$9:$A$2401,0)),0)</f>
        <v>0</v>
      </c>
      <c r="K129" s="205">
        <f>IFERROR(INDEX(Lookup!$BH$9:$BH$2401,MATCH($A129,Lookup!$A$9:$A$2401,0)),0)</f>
        <v>0</v>
      </c>
      <c r="L129" s="205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5">
        <f>IFERROR(INDEX(Lookup!$BG$9:$BG$2401,MATCH($A130,Lookup!$A$9:$A$2401,0)),0)</f>
        <v>0</v>
      </c>
      <c r="E130" s="205">
        <f>IFERROR(INDEX(Lookup!$BF$9:$BF$2401,MATCH($A130,Lookup!$A$9:$A$2401,0)),0)</f>
        <v>0</v>
      </c>
      <c r="F130" s="205">
        <f>IFERROR(INDEX(Lookup!$BE$9:$BE$2401,MATCH($A130,Lookup!$A$9:$A$2401,0)),0)</f>
        <v>0</v>
      </c>
      <c r="G130" s="206"/>
      <c r="H130" s="206"/>
      <c r="I130" s="205">
        <f>IFERROR(INDEX(Lookup!$BJ$9:$BJ$2401,MATCH($A130,Lookup!$A$9:$A$2401,0)),0)</f>
        <v>0</v>
      </c>
      <c r="J130" s="205">
        <f>IFERROR(INDEX(Lookup!$BI$9:$BI$2401,MATCH($A130,Lookup!$A$9:$A$2401,0)),0)</f>
        <v>0</v>
      </c>
      <c r="K130" s="205">
        <f>IFERROR(INDEX(Lookup!$BH$9:$BH$2401,MATCH($A130,Lookup!$A$9:$A$2401,0)),0)</f>
        <v>0</v>
      </c>
      <c r="L130" s="205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5">
        <f>IFERROR(INDEX(Lookup!$BG$9:$BG$2401,MATCH($A131,Lookup!$A$9:$A$2401,0)),0)</f>
        <v>0</v>
      </c>
      <c r="E131" s="205">
        <f>IFERROR(INDEX(Lookup!$BF$9:$BF$2401,MATCH($A131,Lookup!$A$9:$A$2401,0)),0)</f>
        <v>0</v>
      </c>
      <c r="F131" s="205">
        <f>IFERROR(INDEX(Lookup!$BE$9:$BE$2401,MATCH($A131,Lookup!$A$9:$A$2401,0)),0)</f>
        <v>0</v>
      </c>
      <c r="G131" s="206"/>
      <c r="H131" s="206"/>
      <c r="I131" s="205">
        <f>IFERROR(INDEX(Lookup!$BJ$9:$BJ$2401,MATCH($A131,Lookup!$A$9:$A$2401,0)),0)</f>
        <v>0</v>
      </c>
      <c r="J131" s="205">
        <f>IFERROR(INDEX(Lookup!$BI$9:$BI$2401,MATCH($A131,Lookup!$A$9:$A$2401,0)),0)</f>
        <v>0</v>
      </c>
      <c r="K131" s="205">
        <f>IFERROR(INDEX(Lookup!$BH$9:$BH$2401,MATCH($A131,Lookup!$A$9:$A$2401,0)),0)</f>
        <v>0</v>
      </c>
      <c r="L131" s="205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5">
        <f>IFERROR(INDEX(Lookup!$BG$9:$BG$2401,MATCH($A132,Lookup!$A$9:$A$2401,0)),0)</f>
        <v>0</v>
      </c>
      <c r="E132" s="205">
        <f>IFERROR(INDEX(Lookup!$BF$9:$BF$2401,MATCH($A132,Lookup!$A$9:$A$2401,0)),0)</f>
        <v>0</v>
      </c>
      <c r="F132" s="205">
        <f>IFERROR(INDEX(Lookup!$BE$9:$BE$2401,MATCH($A132,Lookup!$A$9:$A$2401,0)),0)</f>
        <v>0</v>
      </c>
      <c r="G132" s="206"/>
      <c r="H132" s="206"/>
      <c r="I132" s="205">
        <f>IFERROR(INDEX(Lookup!$BJ$9:$BJ$2401,MATCH($A132,Lookup!$A$9:$A$2401,0)),0)</f>
        <v>0</v>
      </c>
      <c r="J132" s="205">
        <f>IFERROR(INDEX(Lookup!$BI$9:$BI$2401,MATCH($A132,Lookup!$A$9:$A$2401,0)),0)</f>
        <v>0</v>
      </c>
      <c r="K132" s="205">
        <f>IFERROR(INDEX(Lookup!$BH$9:$BH$2401,MATCH($A132,Lookup!$A$9:$A$2401,0)),0)</f>
        <v>0</v>
      </c>
      <c r="L132" s="205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5">
        <f>IFERROR(INDEX(Lookup!$BG$9:$BG$2401,MATCH($A133,Lookup!$A$9:$A$2401,0)),0)</f>
        <v>0</v>
      </c>
      <c r="E133" s="205">
        <f>IFERROR(INDEX(Lookup!$BF$9:$BF$2401,MATCH($A133,Lookup!$A$9:$A$2401,0)),0)</f>
        <v>0</v>
      </c>
      <c r="F133" s="205">
        <f>IFERROR(INDEX(Lookup!$BE$9:$BE$2401,MATCH($A133,Lookup!$A$9:$A$2401,0)),0)</f>
        <v>0</v>
      </c>
      <c r="G133" s="206"/>
      <c r="H133" s="206"/>
      <c r="I133" s="205">
        <f>IFERROR(INDEX(Lookup!$BJ$9:$BJ$2401,MATCH($A133,Lookup!$A$9:$A$2401,0)),0)</f>
        <v>0</v>
      </c>
      <c r="J133" s="205">
        <f>IFERROR(INDEX(Lookup!$BI$9:$BI$2401,MATCH($A133,Lookup!$A$9:$A$2401,0)),0)</f>
        <v>0</v>
      </c>
      <c r="K133" s="205">
        <f>IFERROR(INDEX(Lookup!$BH$9:$BH$2401,MATCH($A133,Lookup!$A$9:$A$2401,0)),0)</f>
        <v>0</v>
      </c>
      <c r="L133" s="205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5">
        <f>IFERROR(INDEX(Lookup!$BG$9:$BG$2401,MATCH($A134,Lookup!$A$9:$A$2401,0)),0)</f>
        <v>0</v>
      </c>
      <c r="E134" s="205">
        <f>IFERROR(INDEX(Lookup!$BF$9:$BF$2401,MATCH($A134,Lookup!$A$9:$A$2401,0)),0)</f>
        <v>0</v>
      </c>
      <c r="F134" s="205">
        <f>IFERROR(INDEX(Lookup!$BE$9:$BE$2401,MATCH($A134,Lookup!$A$9:$A$2401,0)),0)</f>
        <v>0</v>
      </c>
      <c r="G134" s="206"/>
      <c r="H134" s="206"/>
      <c r="I134" s="205">
        <f>IFERROR(INDEX(Lookup!$BJ$9:$BJ$2401,MATCH($A134,Lookup!$A$9:$A$2401,0)),0)</f>
        <v>0</v>
      </c>
      <c r="J134" s="205">
        <f>IFERROR(INDEX(Lookup!$BI$9:$BI$2401,MATCH($A134,Lookup!$A$9:$A$2401,0)),0)</f>
        <v>0</v>
      </c>
      <c r="K134" s="205">
        <f>IFERROR(INDEX(Lookup!$BH$9:$BH$2401,MATCH($A134,Lookup!$A$9:$A$2401,0)),0)</f>
        <v>0</v>
      </c>
      <c r="L134" s="205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5">
        <f>IFERROR(INDEX(Lookup!$BG$9:$BG$2401,MATCH($A135,Lookup!$A$9:$A$2401,0)),0)</f>
        <v>0</v>
      </c>
      <c r="E135" s="205">
        <f>IFERROR(INDEX(Lookup!$BF$9:$BF$2401,MATCH($A135,Lookup!$A$9:$A$2401,0)),0)</f>
        <v>0</v>
      </c>
      <c r="F135" s="205">
        <f>IFERROR(INDEX(Lookup!$BE$9:$BE$2401,MATCH($A135,Lookup!$A$9:$A$2401,0)),0)</f>
        <v>0</v>
      </c>
      <c r="G135" s="206"/>
      <c r="H135" s="206"/>
      <c r="I135" s="205">
        <f>IFERROR(INDEX(Lookup!$BJ$9:$BJ$2401,MATCH($A135,Lookup!$A$9:$A$2401,0)),0)</f>
        <v>0</v>
      </c>
      <c r="J135" s="205">
        <f>IFERROR(INDEX(Lookup!$BI$9:$BI$2401,MATCH($A135,Lookup!$A$9:$A$2401,0)),0)</f>
        <v>0</v>
      </c>
      <c r="K135" s="205">
        <f>IFERROR(INDEX(Lookup!$BH$9:$BH$2401,MATCH($A135,Lookup!$A$9:$A$2401,0)),0)</f>
        <v>0</v>
      </c>
      <c r="L135" s="205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5">
        <f>IFERROR(INDEX(Lookup!$BG$9:$BG$2401,MATCH($A136,Lookup!$A$9:$A$2401,0)),0)</f>
        <v>0</v>
      </c>
      <c r="E136" s="205">
        <f>IFERROR(INDEX(Lookup!$BF$9:$BF$2401,MATCH($A136,Lookup!$A$9:$A$2401,0)),0)</f>
        <v>0</v>
      </c>
      <c r="F136" s="205">
        <f>IFERROR(INDEX(Lookup!$BE$9:$BE$2401,MATCH($A136,Lookup!$A$9:$A$2401,0)),0)</f>
        <v>0</v>
      </c>
      <c r="G136" s="206"/>
      <c r="H136" s="206"/>
      <c r="I136" s="205">
        <f>IFERROR(INDEX(Lookup!$BJ$9:$BJ$2401,MATCH($A136,Lookup!$A$9:$A$2401,0)),0)</f>
        <v>0</v>
      </c>
      <c r="J136" s="205">
        <f>IFERROR(INDEX(Lookup!$BI$9:$BI$2401,MATCH($A136,Lookup!$A$9:$A$2401,0)),0)</f>
        <v>0</v>
      </c>
      <c r="K136" s="205">
        <f>IFERROR(INDEX(Lookup!$BH$9:$BH$2401,MATCH($A136,Lookup!$A$9:$A$2401,0)),0)</f>
        <v>0</v>
      </c>
      <c r="L136" s="205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5">
        <f>IFERROR(INDEX(Lookup!$BG$9:$BG$2401,MATCH($A137,Lookup!$A$9:$A$2401,0)),0)</f>
        <v>0</v>
      </c>
      <c r="E137" s="205">
        <f>IFERROR(INDEX(Lookup!$BF$9:$BF$2401,MATCH($A137,Lookup!$A$9:$A$2401,0)),0)</f>
        <v>0</v>
      </c>
      <c r="F137" s="205">
        <f>IFERROR(INDEX(Lookup!$BE$9:$BE$2401,MATCH($A137,Lookup!$A$9:$A$2401,0)),0)</f>
        <v>0</v>
      </c>
      <c r="G137" s="206"/>
      <c r="H137" s="206"/>
      <c r="I137" s="205">
        <f>IFERROR(INDEX(Lookup!$BJ$9:$BJ$2401,MATCH($A137,Lookup!$A$9:$A$2401,0)),0)</f>
        <v>0</v>
      </c>
      <c r="J137" s="205">
        <f>IFERROR(INDEX(Lookup!$BI$9:$BI$2401,MATCH($A137,Lookup!$A$9:$A$2401,0)),0)</f>
        <v>0</v>
      </c>
      <c r="K137" s="205">
        <f>IFERROR(INDEX(Lookup!$BH$9:$BH$2401,MATCH($A137,Lookup!$A$9:$A$2401,0)),0)</f>
        <v>0</v>
      </c>
      <c r="L137" s="205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5">
        <f>IFERROR(INDEX(Lookup!$BG$9:$BG$2401,MATCH($A138,Lookup!$A$9:$A$2401,0)),0)</f>
        <v>0</v>
      </c>
      <c r="E138" s="205">
        <f>IFERROR(INDEX(Lookup!$BF$9:$BF$2401,MATCH($A138,Lookup!$A$9:$A$2401,0)),0)</f>
        <v>0</v>
      </c>
      <c r="F138" s="205">
        <f>IFERROR(INDEX(Lookup!$BE$9:$BE$2401,MATCH($A138,Lookup!$A$9:$A$2401,0)),0)</f>
        <v>0</v>
      </c>
      <c r="G138" s="206"/>
      <c r="H138" s="206"/>
      <c r="I138" s="205">
        <f>IFERROR(INDEX(Lookup!$BJ$9:$BJ$2401,MATCH($A138,Lookup!$A$9:$A$2401,0)),0)</f>
        <v>0</v>
      </c>
      <c r="J138" s="205">
        <f>IFERROR(INDEX(Lookup!$BI$9:$BI$2401,MATCH($A138,Lookup!$A$9:$A$2401,0)),0)</f>
        <v>0</v>
      </c>
      <c r="K138" s="205">
        <f>IFERROR(INDEX(Lookup!$BH$9:$BH$2401,MATCH($A138,Lookup!$A$9:$A$2401,0)),0)</f>
        <v>0</v>
      </c>
      <c r="L138" s="205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5">
        <f>IFERROR(INDEX(Lookup!$BG$9:$BG$2401,MATCH($A139,Lookup!$A$9:$A$2401,0)),0)</f>
        <v>0</v>
      </c>
      <c r="E139" s="205">
        <f>IFERROR(INDEX(Lookup!$BF$9:$BF$2401,MATCH($A139,Lookup!$A$9:$A$2401,0)),0)</f>
        <v>0</v>
      </c>
      <c r="F139" s="205">
        <f>IFERROR(INDEX(Lookup!$BE$9:$BE$2401,MATCH($A139,Lookup!$A$9:$A$2401,0)),0)</f>
        <v>0</v>
      </c>
      <c r="G139" s="206"/>
      <c r="H139" s="206"/>
      <c r="I139" s="205">
        <f>IFERROR(INDEX(Lookup!$BJ$9:$BJ$2401,MATCH($A139,Lookup!$A$9:$A$2401,0)),0)</f>
        <v>0</v>
      </c>
      <c r="J139" s="205">
        <f>IFERROR(INDEX(Lookup!$BI$9:$BI$2401,MATCH($A139,Lookup!$A$9:$A$2401,0)),0)</f>
        <v>0</v>
      </c>
      <c r="K139" s="205">
        <f>IFERROR(INDEX(Lookup!$BH$9:$BH$2401,MATCH($A139,Lookup!$A$9:$A$2401,0)),0)</f>
        <v>0</v>
      </c>
      <c r="L139" s="205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5">
        <f>IFERROR(INDEX(Lookup!$BG$9:$BG$2401,MATCH($A140,Lookup!$A$9:$A$2401,0)),0)</f>
        <v>0</v>
      </c>
      <c r="E140" s="205">
        <f>IFERROR(INDEX(Lookup!$BF$9:$BF$2401,MATCH($A140,Lookup!$A$9:$A$2401,0)),0)</f>
        <v>0</v>
      </c>
      <c r="F140" s="205">
        <f>IFERROR(INDEX(Lookup!$BE$9:$BE$2401,MATCH($A140,Lookup!$A$9:$A$2401,0)),0)</f>
        <v>0</v>
      </c>
      <c r="G140" s="206"/>
      <c r="H140" s="206"/>
      <c r="I140" s="205">
        <f>IFERROR(INDEX(Lookup!$BJ$9:$BJ$2401,MATCH($A140,Lookup!$A$9:$A$2401,0)),0)</f>
        <v>0</v>
      </c>
      <c r="J140" s="205">
        <f>IFERROR(INDEX(Lookup!$BI$9:$BI$2401,MATCH($A140,Lookup!$A$9:$A$2401,0)),0)</f>
        <v>0</v>
      </c>
      <c r="K140" s="205">
        <f>IFERROR(INDEX(Lookup!$BH$9:$BH$2401,MATCH($A140,Lookup!$A$9:$A$2401,0)),0)</f>
        <v>0</v>
      </c>
      <c r="L140" s="205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5">
        <f>IFERROR(INDEX(Lookup!$BG$9:$BG$2401,MATCH($A141,Lookup!$A$9:$A$2401,0)),0)</f>
        <v>0</v>
      </c>
      <c r="E141" s="205">
        <f>IFERROR(INDEX(Lookup!$BF$9:$BF$2401,MATCH($A141,Lookup!$A$9:$A$2401,0)),0)</f>
        <v>0</v>
      </c>
      <c r="F141" s="205">
        <f>IFERROR(INDEX(Lookup!$BE$9:$BE$2401,MATCH($A141,Lookup!$A$9:$A$2401,0)),0)</f>
        <v>0</v>
      </c>
      <c r="G141" s="206"/>
      <c r="H141" s="206"/>
      <c r="I141" s="205">
        <f>IFERROR(INDEX(Lookup!$BJ$9:$BJ$2401,MATCH($A141,Lookup!$A$9:$A$2401,0)),0)</f>
        <v>0</v>
      </c>
      <c r="J141" s="205">
        <f>IFERROR(INDEX(Lookup!$BI$9:$BI$2401,MATCH($A141,Lookup!$A$9:$A$2401,0)),0)</f>
        <v>0</v>
      </c>
      <c r="K141" s="205">
        <f>IFERROR(INDEX(Lookup!$BH$9:$BH$2401,MATCH($A141,Lookup!$A$9:$A$2401,0)),0)</f>
        <v>0</v>
      </c>
      <c r="L141" s="205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5">
        <f>IFERROR(INDEX(Lookup!$BG$9:$BG$2401,MATCH($A142,Lookup!$A$9:$A$2401,0)),0)</f>
        <v>0</v>
      </c>
      <c r="E142" s="205">
        <f>IFERROR(INDEX(Lookup!$BF$9:$BF$2401,MATCH($A142,Lookup!$A$9:$A$2401,0)),0)</f>
        <v>0</v>
      </c>
      <c r="F142" s="205">
        <f>IFERROR(INDEX(Lookup!$BE$9:$BE$2401,MATCH($A142,Lookup!$A$9:$A$2401,0)),0)</f>
        <v>0</v>
      </c>
      <c r="G142" s="206"/>
      <c r="H142" s="206"/>
      <c r="I142" s="205">
        <f>IFERROR(INDEX(Lookup!$BJ$9:$BJ$2401,MATCH($A142,Lookup!$A$9:$A$2401,0)),0)</f>
        <v>0</v>
      </c>
      <c r="J142" s="205">
        <f>IFERROR(INDEX(Lookup!$BI$9:$BI$2401,MATCH($A142,Lookup!$A$9:$A$2401,0)),0)</f>
        <v>0</v>
      </c>
      <c r="K142" s="205">
        <f>IFERROR(INDEX(Lookup!$BH$9:$BH$2401,MATCH($A142,Lookup!$A$9:$A$2401,0)),0)</f>
        <v>0</v>
      </c>
      <c r="L142" s="205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5">
        <f>IFERROR(INDEX(Lookup!$BG$9:$BG$2401,MATCH($A143,Lookup!$A$9:$A$2401,0)),0)</f>
        <v>0</v>
      </c>
      <c r="E143" s="205">
        <f>IFERROR(INDEX(Lookup!$BF$9:$BF$2401,MATCH($A143,Lookup!$A$9:$A$2401,0)),0)</f>
        <v>0</v>
      </c>
      <c r="F143" s="205">
        <f>IFERROR(INDEX(Lookup!$BE$9:$BE$2401,MATCH($A143,Lookup!$A$9:$A$2401,0)),0)</f>
        <v>0</v>
      </c>
      <c r="G143" s="206"/>
      <c r="H143" s="206"/>
      <c r="I143" s="205">
        <f>IFERROR(INDEX(Lookup!$BJ$9:$BJ$2401,MATCH($A143,Lookup!$A$9:$A$2401,0)),0)</f>
        <v>0</v>
      </c>
      <c r="J143" s="205">
        <f>IFERROR(INDEX(Lookup!$BI$9:$BI$2401,MATCH($A143,Lookup!$A$9:$A$2401,0)),0)</f>
        <v>0</v>
      </c>
      <c r="K143" s="205">
        <f>IFERROR(INDEX(Lookup!$BH$9:$BH$2401,MATCH($A143,Lookup!$A$9:$A$2401,0)),0)</f>
        <v>0</v>
      </c>
      <c r="L143" s="205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5">
        <f>IFERROR(INDEX(Lookup!$BG$9:$BG$2401,MATCH($A144,Lookup!$A$9:$A$2401,0)),0)</f>
        <v>0</v>
      </c>
      <c r="E144" s="205">
        <f>IFERROR(INDEX(Lookup!$BF$9:$BF$2401,MATCH($A144,Lookup!$A$9:$A$2401,0)),0)</f>
        <v>0</v>
      </c>
      <c r="F144" s="205">
        <f>IFERROR(INDEX(Lookup!$BE$9:$BE$2401,MATCH($A144,Lookup!$A$9:$A$2401,0)),0)</f>
        <v>0</v>
      </c>
      <c r="G144" s="206"/>
      <c r="H144" s="206"/>
      <c r="I144" s="205">
        <f>IFERROR(INDEX(Lookup!$BJ$9:$BJ$2401,MATCH($A144,Lookup!$A$9:$A$2401,0)),0)</f>
        <v>0</v>
      </c>
      <c r="J144" s="205">
        <f>IFERROR(INDEX(Lookup!$BI$9:$BI$2401,MATCH($A144,Lookup!$A$9:$A$2401,0)),0)</f>
        <v>0</v>
      </c>
      <c r="K144" s="205">
        <f>IFERROR(INDEX(Lookup!$BH$9:$BH$2401,MATCH($A144,Lookup!$A$9:$A$2401,0)),0)</f>
        <v>0</v>
      </c>
      <c r="L144" s="205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5">
        <f>IFERROR(INDEX(Lookup!$BG$9:$BG$2401,MATCH($A145,Lookup!$A$9:$A$2401,0)),0)</f>
        <v>0</v>
      </c>
      <c r="E145" s="205">
        <f>IFERROR(INDEX(Lookup!$BF$9:$BF$2401,MATCH($A145,Lookup!$A$9:$A$2401,0)),0)</f>
        <v>0</v>
      </c>
      <c r="F145" s="205">
        <f>IFERROR(INDEX(Lookup!$BE$9:$BE$2401,MATCH($A145,Lookup!$A$9:$A$2401,0)),0)</f>
        <v>0</v>
      </c>
      <c r="G145" s="206"/>
      <c r="H145" s="206"/>
      <c r="I145" s="205">
        <f>IFERROR(INDEX(Lookup!$BJ$9:$BJ$2401,MATCH($A145,Lookup!$A$9:$A$2401,0)),0)</f>
        <v>0</v>
      </c>
      <c r="J145" s="205">
        <f>IFERROR(INDEX(Lookup!$BI$9:$BI$2401,MATCH($A145,Lookup!$A$9:$A$2401,0)),0)</f>
        <v>0</v>
      </c>
      <c r="K145" s="205">
        <f>IFERROR(INDEX(Lookup!$BH$9:$BH$2401,MATCH($A145,Lookup!$A$9:$A$2401,0)),0)</f>
        <v>0</v>
      </c>
      <c r="L145" s="205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5">
        <f>IFERROR(INDEX(Lookup!$BG$9:$BG$2401,MATCH($A146,Lookup!$A$9:$A$2401,0)),0)</f>
        <v>0</v>
      </c>
      <c r="E146" s="205">
        <f>IFERROR(INDEX(Lookup!$BF$9:$BF$2401,MATCH($A146,Lookup!$A$9:$A$2401,0)),0)</f>
        <v>0</v>
      </c>
      <c r="F146" s="205">
        <f>IFERROR(INDEX(Lookup!$BE$9:$BE$2401,MATCH($A146,Lookup!$A$9:$A$2401,0)),0)</f>
        <v>0</v>
      </c>
      <c r="G146" s="206"/>
      <c r="H146" s="206"/>
      <c r="I146" s="205">
        <f>IFERROR(INDEX(Lookup!$BJ$9:$BJ$2401,MATCH($A146,Lookup!$A$9:$A$2401,0)),0)</f>
        <v>0</v>
      </c>
      <c r="J146" s="205">
        <f>IFERROR(INDEX(Lookup!$BI$9:$BI$2401,MATCH($A146,Lookup!$A$9:$A$2401,0)),0)</f>
        <v>0</v>
      </c>
      <c r="K146" s="205">
        <f>IFERROR(INDEX(Lookup!$BH$9:$BH$2401,MATCH($A146,Lookup!$A$9:$A$2401,0)),0)</f>
        <v>0</v>
      </c>
      <c r="L146" s="205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5">
        <f>IFERROR(INDEX(Lookup!$BG$9:$BG$2401,MATCH($A147,Lookup!$A$9:$A$2401,0)),0)</f>
        <v>0</v>
      </c>
      <c r="E147" s="205">
        <f>IFERROR(INDEX(Lookup!$BF$9:$BF$2401,MATCH($A147,Lookup!$A$9:$A$2401,0)),0)</f>
        <v>0</v>
      </c>
      <c r="F147" s="205">
        <f>IFERROR(INDEX(Lookup!$BE$9:$BE$2401,MATCH($A147,Lookup!$A$9:$A$2401,0)),0)</f>
        <v>0</v>
      </c>
      <c r="G147" s="206"/>
      <c r="H147" s="206"/>
      <c r="I147" s="205">
        <f>IFERROR(INDEX(Lookup!$BJ$9:$BJ$2401,MATCH($A147,Lookup!$A$9:$A$2401,0)),0)</f>
        <v>0</v>
      </c>
      <c r="J147" s="205">
        <f>IFERROR(INDEX(Lookup!$BI$9:$BI$2401,MATCH($A147,Lookup!$A$9:$A$2401,0)),0)</f>
        <v>0</v>
      </c>
      <c r="K147" s="205">
        <f>IFERROR(INDEX(Lookup!$BH$9:$BH$2401,MATCH($A147,Lookup!$A$9:$A$2401,0)),0)</f>
        <v>0</v>
      </c>
      <c r="L147" s="205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5">
        <f>IFERROR(INDEX(Lookup!$BG$9:$BG$2401,MATCH($A148,Lookup!$A$9:$A$2401,0)),0)</f>
        <v>0</v>
      </c>
      <c r="E148" s="205">
        <f>IFERROR(INDEX(Lookup!$BF$9:$BF$2401,MATCH($A148,Lookup!$A$9:$A$2401,0)),0)</f>
        <v>0</v>
      </c>
      <c r="F148" s="205">
        <f>IFERROR(INDEX(Lookup!$BE$9:$BE$2401,MATCH($A148,Lookup!$A$9:$A$2401,0)),0)</f>
        <v>0</v>
      </c>
      <c r="G148" s="206"/>
      <c r="H148" s="206"/>
      <c r="I148" s="205">
        <f>IFERROR(INDEX(Lookup!$BJ$9:$BJ$2401,MATCH($A148,Lookup!$A$9:$A$2401,0)),0)</f>
        <v>0</v>
      </c>
      <c r="J148" s="205">
        <f>IFERROR(INDEX(Lookup!$BI$9:$BI$2401,MATCH($A148,Lookup!$A$9:$A$2401,0)),0)</f>
        <v>0</v>
      </c>
      <c r="K148" s="205">
        <f>IFERROR(INDEX(Lookup!$BH$9:$BH$2401,MATCH($A148,Lookup!$A$9:$A$2401,0)),0)</f>
        <v>0</v>
      </c>
      <c r="L148" s="205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5">
        <f>IFERROR(INDEX(Lookup!$BG$9:$BG$2401,MATCH($A149,Lookup!$A$9:$A$2401,0)),0)</f>
        <v>0</v>
      </c>
      <c r="E149" s="205">
        <f>IFERROR(INDEX(Lookup!$BF$9:$BF$2401,MATCH($A149,Lookup!$A$9:$A$2401,0)),0)</f>
        <v>0</v>
      </c>
      <c r="F149" s="205">
        <f>IFERROR(INDEX(Lookup!$BE$9:$BE$2401,MATCH($A149,Lookup!$A$9:$A$2401,0)),0)</f>
        <v>0</v>
      </c>
      <c r="G149" s="206"/>
      <c r="H149" s="206"/>
      <c r="I149" s="205">
        <f>IFERROR(INDEX(Lookup!$BJ$9:$BJ$2401,MATCH($A149,Lookup!$A$9:$A$2401,0)),0)</f>
        <v>0</v>
      </c>
      <c r="J149" s="205">
        <f>IFERROR(INDEX(Lookup!$BI$9:$BI$2401,MATCH($A149,Lookup!$A$9:$A$2401,0)),0)</f>
        <v>0</v>
      </c>
      <c r="K149" s="205">
        <f>IFERROR(INDEX(Lookup!$BH$9:$BH$2401,MATCH($A149,Lookup!$A$9:$A$2401,0)),0)</f>
        <v>0</v>
      </c>
      <c r="L149" s="205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5">
        <f>IFERROR(INDEX(Lookup!$BG$9:$BG$2401,MATCH($A150,Lookup!$A$9:$A$2401,0)),0)</f>
        <v>0</v>
      </c>
      <c r="E150" s="205">
        <f>IFERROR(INDEX(Lookup!$BF$9:$BF$2401,MATCH($A150,Lookup!$A$9:$A$2401,0)),0)</f>
        <v>0</v>
      </c>
      <c r="F150" s="205">
        <f>IFERROR(INDEX(Lookup!$BE$9:$BE$2401,MATCH($A150,Lookup!$A$9:$A$2401,0)),0)</f>
        <v>0</v>
      </c>
      <c r="G150" s="206"/>
      <c r="H150" s="206"/>
      <c r="I150" s="205">
        <f>IFERROR(INDEX(Lookup!$BJ$9:$BJ$2401,MATCH($A150,Lookup!$A$9:$A$2401,0)),0)</f>
        <v>0</v>
      </c>
      <c r="J150" s="205">
        <f>IFERROR(INDEX(Lookup!$BI$9:$BI$2401,MATCH($A150,Lookup!$A$9:$A$2401,0)),0)</f>
        <v>0</v>
      </c>
      <c r="K150" s="205">
        <f>IFERROR(INDEX(Lookup!$BH$9:$BH$2401,MATCH($A150,Lookup!$A$9:$A$2401,0)),0)</f>
        <v>0</v>
      </c>
      <c r="L150" s="205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5">
        <f>IFERROR(INDEX(Lookup!$BG$9:$BG$2401,MATCH($A151,Lookup!$A$9:$A$2401,0)),0)</f>
        <v>0</v>
      </c>
      <c r="E151" s="205">
        <f>IFERROR(INDEX(Lookup!$BF$9:$BF$2401,MATCH($A151,Lookup!$A$9:$A$2401,0)),0)</f>
        <v>0</v>
      </c>
      <c r="F151" s="205">
        <f>IFERROR(INDEX(Lookup!$BE$9:$BE$2401,MATCH($A151,Lookup!$A$9:$A$2401,0)),0)</f>
        <v>0</v>
      </c>
      <c r="G151" s="206"/>
      <c r="H151" s="206"/>
      <c r="I151" s="205">
        <f>IFERROR(INDEX(Lookup!$BJ$9:$BJ$2401,MATCH($A151,Lookup!$A$9:$A$2401,0)),0)</f>
        <v>0</v>
      </c>
      <c r="J151" s="205">
        <f>IFERROR(INDEX(Lookup!$BI$9:$BI$2401,MATCH($A151,Lookup!$A$9:$A$2401,0)),0)</f>
        <v>0</v>
      </c>
      <c r="K151" s="205">
        <f>IFERROR(INDEX(Lookup!$BH$9:$BH$2401,MATCH($A151,Lookup!$A$9:$A$2401,0)),0)</f>
        <v>0</v>
      </c>
      <c r="L151" s="205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5">
        <f>IFERROR(INDEX(Lookup!$BG$9:$BG$2401,MATCH($A152,Lookup!$A$9:$A$2401,0)),0)</f>
        <v>0</v>
      </c>
      <c r="E152" s="205">
        <f>IFERROR(INDEX(Lookup!$BF$9:$BF$2401,MATCH($A152,Lookup!$A$9:$A$2401,0)),0)</f>
        <v>0</v>
      </c>
      <c r="F152" s="205">
        <f>IFERROR(INDEX(Lookup!$BE$9:$BE$2401,MATCH($A152,Lookup!$A$9:$A$2401,0)),0)</f>
        <v>0</v>
      </c>
      <c r="G152" s="206"/>
      <c r="H152" s="206"/>
      <c r="I152" s="205">
        <f>IFERROR(INDEX(Lookup!$BJ$9:$BJ$2401,MATCH($A152,Lookup!$A$9:$A$2401,0)),0)</f>
        <v>0</v>
      </c>
      <c r="J152" s="205">
        <f>IFERROR(INDEX(Lookup!$BI$9:$BI$2401,MATCH($A152,Lookup!$A$9:$A$2401,0)),0)</f>
        <v>0</v>
      </c>
      <c r="K152" s="205">
        <f>IFERROR(INDEX(Lookup!$BH$9:$BH$2401,MATCH($A152,Lookup!$A$9:$A$2401,0)),0)</f>
        <v>0</v>
      </c>
      <c r="L152" s="205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5">
        <f>IFERROR(INDEX(Lookup!$BG$9:$BG$2401,MATCH($A153,Lookup!$A$9:$A$2401,0)),0)</f>
        <v>0</v>
      </c>
      <c r="E153" s="205">
        <f>IFERROR(INDEX(Lookup!$BF$9:$BF$2401,MATCH($A153,Lookup!$A$9:$A$2401,0)),0)</f>
        <v>0</v>
      </c>
      <c r="F153" s="205">
        <f>IFERROR(INDEX(Lookup!$BE$9:$BE$2401,MATCH($A153,Lookup!$A$9:$A$2401,0)),0)</f>
        <v>0</v>
      </c>
      <c r="G153" s="206"/>
      <c r="H153" s="206"/>
      <c r="I153" s="205">
        <f>IFERROR(INDEX(Lookup!$BJ$9:$BJ$2401,MATCH($A153,Lookup!$A$9:$A$2401,0)),0)</f>
        <v>0</v>
      </c>
      <c r="J153" s="205">
        <f>IFERROR(INDEX(Lookup!$BI$9:$BI$2401,MATCH($A153,Lookup!$A$9:$A$2401,0)),0)</f>
        <v>0</v>
      </c>
      <c r="K153" s="205">
        <f>IFERROR(INDEX(Lookup!$BH$9:$BH$2401,MATCH($A153,Lookup!$A$9:$A$2401,0)),0)</f>
        <v>0</v>
      </c>
      <c r="L153" s="205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5">
        <f>IFERROR(INDEX(Lookup!$BG$9:$BG$2401,MATCH($A154,Lookup!$A$9:$A$2401,0)),0)</f>
        <v>0</v>
      </c>
      <c r="E154" s="205">
        <f>IFERROR(INDEX(Lookup!$BF$9:$BF$2401,MATCH($A154,Lookup!$A$9:$A$2401,0)),0)</f>
        <v>0</v>
      </c>
      <c r="F154" s="205">
        <f>IFERROR(INDEX(Lookup!$BE$9:$BE$2401,MATCH($A154,Lookup!$A$9:$A$2401,0)),0)</f>
        <v>0</v>
      </c>
      <c r="G154" s="206"/>
      <c r="H154" s="206"/>
      <c r="I154" s="205">
        <f>IFERROR(INDEX(Lookup!$BJ$9:$BJ$2401,MATCH($A154,Lookup!$A$9:$A$2401,0)),0)</f>
        <v>0</v>
      </c>
      <c r="J154" s="205">
        <f>IFERROR(INDEX(Lookup!$BI$9:$BI$2401,MATCH($A154,Lookup!$A$9:$A$2401,0)),0)</f>
        <v>0</v>
      </c>
      <c r="K154" s="205">
        <f>IFERROR(INDEX(Lookup!$BH$9:$BH$2401,MATCH($A154,Lookup!$A$9:$A$2401,0)),0)</f>
        <v>0</v>
      </c>
      <c r="L154" s="205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5">
        <f>IFERROR(INDEX(Lookup!$BG$9:$BG$2401,MATCH($A155,Lookup!$A$9:$A$2401,0)),0)</f>
        <v>0</v>
      </c>
      <c r="E155" s="205">
        <f>IFERROR(INDEX(Lookup!$BF$9:$BF$2401,MATCH($A155,Lookup!$A$9:$A$2401,0)),0)</f>
        <v>0</v>
      </c>
      <c r="F155" s="205">
        <f>IFERROR(INDEX(Lookup!$BE$9:$BE$2401,MATCH($A155,Lookup!$A$9:$A$2401,0)),0)</f>
        <v>0</v>
      </c>
      <c r="G155" s="206"/>
      <c r="H155" s="206"/>
      <c r="I155" s="205">
        <f>IFERROR(INDEX(Lookup!$BJ$9:$BJ$2401,MATCH($A155,Lookup!$A$9:$A$2401,0)),0)</f>
        <v>0</v>
      </c>
      <c r="J155" s="205">
        <f>IFERROR(INDEX(Lookup!$BI$9:$BI$2401,MATCH($A155,Lookup!$A$9:$A$2401,0)),0)</f>
        <v>0</v>
      </c>
      <c r="K155" s="205">
        <f>IFERROR(INDEX(Lookup!$BH$9:$BH$2401,MATCH($A155,Lookup!$A$9:$A$2401,0)),0)</f>
        <v>0</v>
      </c>
      <c r="L155" s="205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5">
        <f>IFERROR(INDEX(Lookup!$BG$9:$BG$2401,MATCH($A156,Lookup!$A$9:$A$2401,0)),0)</f>
        <v>0</v>
      </c>
      <c r="E156" s="205">
        <f>IFERROR(INDEX(Lookup!$BF$9:$BF$2401,MATCH($A156,Lookup!$A$9:$A$2401,0)),0)</f>
        <v>0</v>
      </c>
      <c r="F156" s="205">
        <f>IFERROR(INDEX(Lookup!$BE$9:$BE$2401,MATCH($A156,Lookup!$A$9:$A$2401,0)),0)</f>
        <v>0</v>
      </c>
      <c r="G156" s="206"/>
      <c r="H156" s="206"/>
      <c r="I156" s="205">
        <f>IFERROR(INDEX(Lookup!$BJ$9:$BJ$2401,MATCH($A156,Lookup!$A$9:$A$2401,0)),0)</f>
        <v>0</v>
      </c>
      <c r="J156" s="205">
        <f>IFERROR(INDEX(Lookup!$BI$9:$BI$2401,MATCH($A156,Lookup!$A$9:$A$2401,0)),0)</f>
        <v>0</v>
      </c>
      <c r="K156" s="205">
        <f>IFERROR(INDEX(Lookup!$BH$9:$BH$2401,MATCH($A156,Lookup!$A$9:$A$2401,0)),0)</f>
        <v>0</v>
      </c>
      <c r="L156" s="205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5">
        <f>IFERROR(INDEX(Lookup!$BG$9:$BG$2401,MATCH($A157,Lookup!$A$9:$A$2401,0)),0)</f>
        <v>0</v>
      </c>
      <c r="E157" s="205">
        <f>IFERROR(INDEX(Lookup!$BF$9:$BF$2401,MATCH($A157,Lookup!$A$9:$A$2401,0)),0)</f>
        <v>0</v>
      </c>
      <c r="F157" s="205">
        <f>IFERROR(INDEX(Lookup!$BE$9:$BE$2401,MATCH($A157,Lookup!$A$9:$A$2401,0)),0)</f>
        <v>0</v>
      </c>
      <c r="G157" s="206"/>
      <c r="H157" s="206"/>
      <c r="I157" s="205">
        <f>IFERROR(INDEX(Lookup!$BJ$9:$BJ$2401,MATCH($A157,Lookup!$A$9:$A$2401,0)),0)</f>
        <v>0</v>
      </c>
      <c r="J157" s="205">
        <f>IFERROR(INDEX(Lookup!$BI$9:$BI$2401,MATCH($A157,Lookup!$A$9:$A$2401,0)),0)</f>
        <v>0</v>
      </c>
      <c r="K157" s="205">
        <f>IFERROR(INDEX(Lookup!$BH$9:$BH$2401,MATCH($A157,Lookup!$A$9:$A$2401,0)),0)</f>
        <v>0</v>
      </c>
      <c r="L157" s="205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5">
        <f>IFERROR(INDEX(Lookup!$BG$9:$BG$2401,MATCH($A158,Lookup!$A$9:$A$2401,0)),0)</f>
        <v>0</v>
      </c>
      <c r="E158" s="205">
        <f>IFERROR(INDEX(Lookup!$BF$9:$BF$2401,MATCH($A158,Lookup!$A$9:$A$2401,0)),0)</f>
        <v>0</v>
      </c>
      <c r="F158" s="205">
        <f>IFERROR(INDEX(Lookup!$BE$9:$BE$2401,MATCH($A158,Lookup!$A$9:$A$2401,0)),0)</f>
        <v>0</v>
      </c>
      <c r="G158" s="206"/>
      <c r="H158" s="206"/>
      <c r="I158" s="205">
        <f>IFERROR(INDEX(Lookup!$BJ$9:$BJ$2401,MATCH($A158,Lookup!$A$9:$A$2401,0)),0)</f>
        <v>0</v>
      </c>
      <c r="J158" s="205">
        <f>IFERROR(INDEX(Lookup!$BI$9:$BI$2401,MATCH($A158,Lookup!$A$9:$A$2401,0)),0)</f>
        <v>0</v>
      </c>
      <c r="K158" s="205">
        <f>IFERROR(INDEX(Lookup!$BH$9:$BH$2401,MATCH($A158,Lookup!$A$9:$A$2401,0)),0)</f>
        <v>0</v>
      </c>
      <c r="L158" s="205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5">
        <f>IFERROR(INDEX(Lookup!$BG$9:$BG$2401,MATCH($A159,Lookup!$A$9:$A$2401,0)),0)</f>
        <v>0</v>
      </c>
      <c r="E159" s="205">
        <f>IFERROR(INDEX(Lookup!$BF$9:$BF$2401,MATCH($A159,Lookup!$A$9:$A$2401,0)),0)</f>
        <v>0</v>
      </c>
      <c r="F159" s="205">
        <f>IFERROR(INDEX(Lookup!$BE$9:$BE$2401,MATCH($A159,Lookup!$A$9:$A$2401,0)),0)</f>
        <v>0</v>
      </c>
      <c r="G159" s="206"/>
      <c r="H159" s="206"/>
      <c r="I159" s="205">
        <f>IFERROR(INDEX(Lookup!$BJ$9:$BJ$2401,MATCH($A159,Lookup!$A$9:$A$2401,0)),0)</f>
        <v>0</v>
      </c>
      <c r="J159" s="205">
        <f>IFERROR(INDEX(Lookup!$BI$9:$BI$2401,MATCH($A159,Lookup!$A$9:$A$2401,0)),0)</f>
        <v>0</v>
      </c>
      <c r="K159" s="205">
        <f>IFERROR(INDEX(Lookup!$BH$9:$BH$2401,MATCH($A159,Lookup!$A$9:$A$2401,0)),0)</f>
        <v>0</v>
      </c>
      <c r="L159" s="205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5">
        <f>IFERROR(INDEX(Lookup!$BG$9:$BG$2401,MATCH($A160,Lookup!$A$9:$A$2401,0)),0)</f>
        <v>0</v>
      </c>
      <c r="E160" s="205">
        <f>IFERROR(INDEX(Lookup!$BF$9:$BF$2401,MATCH($A160,Lookup!$A$9:$A$2401,0)),0)</f>
        <v>0</v>
      </c>
      <c r="F160" s="205">
        <f>IFERROR(INDEX(Lookup!$BE$9:$BE$2401,MATCH($A160,Lookup!$A$9:$A$2401,0)),0)</f>
        <v>0</v>
      </c>
      <c r="G160" s="206"/>
      <c r="H160" s="206"/>
      <c r="I160" s="205">
        <f>IFERROR(INDEX(Lookup!$BJ$9:$BJ$2401,MATCH($A160,Lookup!$A$9:$A$2401,0)),0)</f>
        <v>0</v>
      </c>
      <c r="J160" s="205">
        <f>IFERROR(INDEX(Lookup!$BI$9:$BI$2401,MATCH($A160,Lookup!$A$9:$A$2401,0)),0)</f>
        <v>0</v>
      </c>
      <c r="K160" s="205">
        <f>IFERROR(INDEX(Lookup!$BH$9:$BH$2401,MATCH($A160,Lookup!$A$9:$A$2401,0)),0)</f>
        <v>0</v>
      </c>
      <c r="L160" s="205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5">
        <f>IFERROR(INDEX(Lookup!$BG$9:$BG$2401,MATCH($A161,Lookup!$A$9:$A$2401,0)),0)</f>
        <v>0</v>
      </c>
      <c r="E161" s="205">
        <f>IFERROR(INDEX(Lookup!$BF$9:$BF$2401,MATCH($A161,Lookup!$A$9:$A$2401,0)),0)</f>
        <v>0</v>
      </c>
      <c r="F161" s="205">
        <f>IFERROR(INDEX(Lookup!$BE$9:$BE$2401,MATCH($A161,Lookup!$A$9:$A$2401,0)),0)</f>
        <v>0</v>
      </c>
      <c r="G161" s="206"/>
      <c r="H161" s="206"/>
      <c r="I161" s="205">
        <f>IFERROR(INDEX(Lookup!$BJ$9:$BJ$2401,MATCH($A161,Lookup!$A$9:$A$2401,0)),0)</f>
        <v>0</v>
      </c>
      <c r="J161" s="205">
        <f>IFERROR(INDEX(Lookup!$BI$9:$BI$2401,MATCH($A161,Lookup!$A$9:$A$2401,0)),0)</f>
        <v>0</v>
      </c>
      <c r="K161" s="205">
        <f>IFERROR(INDEX(Lookup!$BH$9:$BH$2401,MATCH($A161,Lookup!$A$9:$A$2401,0)),0)</f>
        <v>0</v>
      </c>
      <c r="L161" s="205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5">
        <f>IFERROR(INDEX(Lookup!$BG$9:$BG$2401,MATCH($A162,Lookup!$A$9:$A$2401,0)),0)</f>
        <v>0</v>
      </c>
      <c r="E162" s="205">
        <f>IFERROR(INDEX(Lookup!$BF$9:$BF$2401,MATCH($A162,Lookup!$A$9:$A$2401,0)),0)</f>
        <v>0</v>
      </c>
      <c r="F162" s="205">
        <f>IFERROR(INDEX(Lookup!$BE$9:$BE$2401,MATCH($A162,Lookup!$A$9:$A$2401,0)),0)</f>
        <v>0</v>
      </c>
      <c r="G162" s="206"/>
      <c r="H162" s="206"/>
      <c r="I162" s="205">
        <f>IFERROR(INDEX(Lookup!$BJ$9:$BJ$2401,MATCH($A162,Lookup!$A$9:$A$2401,0)),0)</f>
        <v>0</v>
      </c>
      <c r="J162" s="205">
        <f>IFERROR(INDEX(Lookup!$BI$9:$BI$2401,MATCH($A162,Lookup!$A$9:$A$2401,0)),0)</f>
        <v>0</v>
      </c>
      <c r="K162" s="205">
        <f>IFERROR(INDEX(Lookup!$BH$9:$BH$2401,MATCH($A162,Lookup!$A$9:$A$2401,0)),0)</f>
        <v>0</v>
      </c>
      <c r="L162" s="205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5">
        <f>IFERROR(INDEX(Lookup!$BG$9:$BG$2401,MATCH($A163,Lookup!$A$9:$A$2401,0)),0)</f>
        <v>0</v>
      </c>
      <c r="E163" s="205">
        <f>IFERROR(INDEX(Lookup!$BF$9:$BF$2401,MATCH($A163,Lookup!$A$9:$A$2401,0)),0)</f>
        <v>0</v>
      </c>
      <c r="F163" s="205">
        <f>IFERROR(INDEX(Lookup!$BE$9:$BE$2401,MATCH($A163,Lookup!$A$9:$A$2401,0)),0)</f>
        <v>0</v>
      </c>
      <c r="G163" s="206"/>
      <c r="H163" s="206"/>
      <c r="I163" s="205">
        <f>IFERROR(INDEX(Lookup!$BJ$9:$BJ$2401,MATCH($A163,Lookup!$A$9:$A$2401,0)),0)</f>
        <v>0</v>
      </c>
      <c r="J163" s="205">
        <f>IFERROR(INDEX(Lookup!$BI$9:$BI$2401,MATCH($A163,Lookup!$A$9:$A$2401,0)),0)</f>
        <v>0</v>
      </c>
      <c r="K163" s="205">
        <f>IFERROR(INDEX(Lookup!$BH$9:$BH$2401,MATCH($A163,Lookup!$A$9:$A$2401,0)),0)</f>
        <v>0</v>
      </c>
      <c r="L163" s="205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5">
        <f>IFERROR(INDEX(Lookup!$BG$9:$BG$2401,MATCH($A164,Lookup!$A$9:$A$2401,0)),0)</f>
        <v>0</v>
      </c>
      <c r="E164" s="205">
        <f>IFERROR(INDEX(Lookup!$BF$9:$BF$2401,MATCH($A164,Lookup!$A$9:$A$2401,0)),0)</f>
        <v>0</v>
      </c>
      <c r="F164" s="205">
        <f>IFERROR(INDEX(Lookup!$BE$9:$BE$2401,MATCH($A164,Lookup!$A$9:$A$2401,0)),0)</f>
        <v>0</v>
      </c>
      <c r="G164" s="206"/>
      <c r="H164" s="206"/>
      <c r="I164" s="205">
        <f>IFERROR(INDEX(Lookup!$BJ$9:$BJ$2401,MATCH($A164,Lookup!$A$9:$A$2401,0)),0)</f>
        <v>0</v>
      </c>
      <c r="J164" s="205">
        <f>IFERROR(INDEX(Lookup!$BI$9:$BI$2401,MATCH($A164,Lookup!$A$9:$A$2401,0)),0)</f>
        <v>0</v>
      </c>
      <c r="K164" s="205">
        <f>IFERROR(INDEX(Lookup!$BH$9:$BH$2401,MATCH($A164,Lookup!$A$9:$A$2401,0)),0)</f>
        <v>0</v>
      </c>
      <c r="L164" s="205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5">
        <f>IFERROR(INDEX(Lookup!$BG$9:$BG$2401,MATCH($A165,Lookup!$A$9:$A$2401,0)),0)</f>
        <v>0</v>
      </c>
      <c r="E165" s="205">
        <f>IFERROR(INDEX(Lookup!$BF$9:$BF$2401,MATCH($A165,Lookup!$A$9:$A$2401,0)),0)</f>
        <v>0</v>
      </c>
      <c r="F165" s="205">
        <f>IFERROR(INDEX(Lookup!$BE$9:$BE$2401,MATCH($A165,Lookup!$A$9:$A$2401,0)),0)</f>
        <v>0</v>
      </c>
      <c r="G165" s="206"/>
      <c r="H165" s="206"/>
      <c r="I165" s="205">
        <f>IFERROR(INDEX(Lookup!$BJ$9:$BJ$2401,MATCH($A165,Lookup!$A$9:$A$2401,0)),0)</f>
        <v>0</v>
      </c>
      <c r="J165" s="205">
        <f>IFERROR(INDEX(Lookup!$BI$9:$BI$2401,MATCH($A165,Lookup!$A$9:$A$2401,0)),0)</f>
        <v>0</v>
      </c>
      <c r="K165" s="205">
        <f>IFERROR(INDEX(Lookup!$BH$9:$BH$2401,MATCH($A165,Lookup!$A$9:$A$2401,0)),0)</f>
        <v>0</v>
      </c>
      <c r="L165" s="205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5">
        <f>IFERROR(INDEX(Lookup!$BG$9:$BG$2401,MATCH($A166,Lookup!$A$9:$A$2401,0)),0)</f>
        <v>0</v>
      </c>
      <c r="E166" s="205">
        <f>IFERROR(INDEX(Lookup!$BF$9:$BF$2401,MATCH($A166,Lookup!$A$9:$A$2401,0)),0)</f>
        <v>0</v>
      </c>
      <c r="F166" s="205">
        <f>IFERROR(INDEX(Lookup!$BE$9:$BE$2401,MATCH($A166,Lookup!$A$9:$A$2401,0)),0)</f>
        <v>0</v>
      </c>
      <c r="G166" s="206"/>
      <c r="H166" s="206"/>
      <c r="I166" s="205">
        <f>IFERROR(INDEX(Lookup!$BJ$9:$BJ$2401,MATCH($A166,Lookup!$A$9:$A$2401,0)),0)</f>
        <v>0</v>
      </c>
      <c r="J166" s="205">
        <f>IFERROR(INDEX(Lookup!$BI$9:$BI$2401,MATCH($A166,Lookup!$A$9:$A$2401,0)),0)</f>
        <v>0</v>
      </c>
      <c r="K166" s="205">
        <f>IFERROR(INDEX(Lookup!$BH$9:$BH$2401,MATCH($A166,Lookup!$A$9:$A$2401,0)),0)</f>
        <v>0</v>
      </c>
      <c r="L166" s="205">
        <f t="shared" si="8"/>
        <v>0</v>
      </c>
      <c r="O166" s="182">
        <f t="shared" si="9"/>
        <v>0</v>
      </c>
    </row>
    <row r="167" spans="1:15" x14ac:dyDescent="0.2">
      <c r="G167" s="206"/>
      <c r="H167" s="206"/>
      <c r="L167" s="205"/>
      <c r="O167" s="182">
        <v>1</v>
      </c>
    </row>
    <row r="168" spans="1:15" x14ac:dyDescent="0.2">
      <c r="A168" s="220"/>
      <c r="B168" s="220"/>
      <c r="C168" s="213" t="s">
        <v>471</v>
      </c>
      <c r="D168" s="211">
        <f>SUM(D94:D166)</f>
        <v>0</v>
      </c>
      <c r="E168" s="211">
        <f>SUM(E94:E166)</f>
        <v>0</v>
      </c>
      <c r="F168" s="211">
        <f>SUM(F94:F166)</f>
        <v>0</v>
      </c>
      <c r="G168" s="219"/>
      <c r="H168" s="219"/>
      <c r="I168" s="211">
        <f>SUM(I94:I166)</f>
        <v>0</v>
      </c>
      <c r="J168" s="211">
        <f>SUM(J94:J166)</f>
        <v>0</v>
      </c>
      <c r="K168" s="211">
        <f>SUM(K94:K166)</f>
        <v>0</v>
      </c>
      <c r="L168" s="211">
        <f>SUM(L94:L166)</f>
        <v>0</v>
      </c>
      <c r="O168" s="182">
        <v>1</v>
      </c>
    </row>
    <row r="169" spans="1:15" hidden="1" x14ac:dyDescent="0.2">
      <c r="C169" s="197"/>
      <c r="D169" s="217"/>
      <c r="E169" s="217"/>
      <c r="F169" s="217"/>
      <c r="G169" s="218"/>
      <c r="H169" s="218"/>
      <c r="I169" s="217"/>
      <c r="J169" s="217"/>
      <c r="K169" s="217"/>
      <c r="L169" s="217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5">
        <f>IFERROR(INDEX(Lookup!$BG$9:$BG$2401,MATCH($A170,Lookup!$A$9:$A$2401,0)),0)</f>
        <v>0</v>
      </c>
      <c r="E170" s="205">
        <f>IFERROR(INDEX(Lookup!$BF$9:$BF$2401,MATCH($A170,Lookup!$A$9:$A$2401,0)),0)</f>
        <v>0</v>
      </c>
      <c r="F170" s="205">
        <f>IFERROR(INDEX(Lookup!$BE$9:$BE$2401,MATCH($A170,Lookup!$A$9:$A$2401,0)),0)</f>
        <v>0</v>
      </c>
      <c r="G170" s="206"/>
      <c r="H170" s="206"/>
      <c r="I170" s="205">
        <f>IFERROR(INDEX(Lookup!$BJ$9:$BJ$2401,MATCH($A170,Lookup!$A$9:$A$2401,0)),0)</f>
        <v>0</v>
      </c>
      <c r="J170" s="205">
        <f>IFERROR(INDEX(Lookup!$BI$9:$BI$2401,MATCH($A170,Lookup!$A$9:$A$2401,0)),0)</f>
        <v>0</v>
      </c>
      <c r="K170" s="205">
        <f>IFERROR(INDEX(Lookup!$BH$9:$BH$2401,MATCH($A170,Lookup!$A$9:$A$2401,0)),0)</f>
        <v>0</v>
      </c>
      <c r="L170" s="205">
        <f>IFERROR(INDEX(Lookup!$BH$9:$BH$2401,MATCH($A170,Lookup!$A$9:$A$2401,0)),0)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5">
        <f>IFERROR(INDEX(Lookup!$BG$9:$BG$2401,MATCH($A171,Lookup!$A$9:$A$2401,0)),0)</f>
        <v>0</v>
      </c>
      <c r="E171" s="205">
        <f>IFERROR(INDEX(Lookup!$BF$9:$BF$2401,MATCH($A171,Lookup!$A$9:$A$2401,0)),0)</f>
        <v>0</v>
      </c>
      <c r="F171" s="205">
        <f>IFERROR(INDEX(Lookup!$BE$9:$BE$2401,MATCH($A171,Lookup!$A$9:$A$2401,0)),0)</f>
        <v>0</v>
      </c>
      <c r="G171" s="206"/>
      <c r="H171" s="206"/>
      <c r="I171" s="205">
        <f>IFERROR(INDEX(Lookup!$BJ$9:$BJ$2401,MATCH($A171,Lookup!$A$9:$A$2401,0)),0)</f>
        <v>0</v>
      </c>
      <c r="J171" s="205">
        <f>IFERROR(INDEX(Lookup!$BI$9:$BI$2401,MATCH($A171,Lookup!$A$9:$A$2401,0)),0)</f>
        <v>0</v>
      </c>
      <c r="K171" s="205">
        <f>IFERROR(INDEX(Lookup!$BH$9:$BH$2401,MATCH($A171,Lookup!$A$9:$A$2401,0)),0)</f>
        <v>0</v>
      </c>
      <c r="L171" s="205">
        <f>IFERROR(INDEX(Lookup!$BH$9:$BH$2401,MATCH($A171,Lookup!$A$9:$A$2401,0)),0)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5">
        <f>IFERROR(INDEX(Lookup!$BG$9:$BG$2401,MATCH($A172,Lookup!$A$9:$A$2401,0)),0)</f>
        <v>0</v>
      </c>
      <c r="E172" s="205">
        <f>IFERROR(INDEX(Lookup!$BF$9:$BF$2401,MATCH($A172,Lookup!$A$9:$A$2401,0)),0)</f>
        <v>0</v>
      </c>
      <c r="F172" s="205">
        <f>IFERROR(INDEX(Lookup!$BE$9:$BE$2401,MATCH($A172,Lookup!$A$9:$A$2401,0)),0)</f>
        <v>0</v>
      </c>
      <c r="G172" s="206"/>
      <c r="H172" s="206"/>
      <c r="I172" s="205">
        <f>IFERROR(INDEX(Lookup!$BJ$9:$BJ$2401,MATCH($A172,Lookup!$A$9:$A$2401,0)),0)</f>
        <v>0</v>
      </c>
      <c r="J172" s="205">
        <f>IFERROR(INDEX(Lookup!$BI$9:$BI$2401,MATCH($A172,Lookup!$A$9:$A$2401,0)),0)</f>
        <v>0</v>
      </c>
      <c r="K172" s="205">
        <f>IFERROR(INDEX(Lookup!$BH$9:$BH$2401,MATCH($A172,Lookup!$A$9:$A$2401,0)),0)</f>
        <v>0</v>
      </c>
      <c r="L172" s="205">
        <f>IFERROR(INDEX(Lookup!$BH$9:$BH$2401,MATCH($A172,Lookup!$A$9:$A$2401,0)),0)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5">
        <f>IFERROR(INDEX(Lookup!$BG$9:$BG$2401,MATCH($A173,Lookup!$A$9:$A$2401,0)),0)</f>
        <v>0</v>
      </c>
      <c r="E173" s="205">
        <f>IFERROR(INDEX(Lookup!$BF$9:$BF$2401,MATCH($A173,Lookup!$A$9:$A$2401,0)),0)</f>
        <v>0</v>
      </c>
      <c r="F173" s="205">
        <f>IFERROR(INDEX(Lookup!$BE$9:$BE$2401,MATCH($A173,Lookup!$A$9:$A$2401,0)),0)</f>
        <v>0</v>
      </c>
      <c r="G173" s="206"/>
      <c r="H173" s="206"/>
      <c r="I173" s="205">
        <f>IFERROR(INDEX(Lookup!$BJ$9:$BJ$2401,MATCH($A173,Lookup!$A$9:$A$2401,0)),0)</f>
        <v>0</v>
      </c>
      <c r="J173" s="205">
        <f>IFERROR(INDEX(Lookup!$BI$9:$BI$2401,MATCH($A173,Lookup!$A$9:$A$2401,0)),0)</f>
        <v>0</v>
      </c>
      <c r="K173" s="205">
        <f>IFERROR(INDEX(Lookup!$BH$9:$BH$2401,MATCH($A173,Lookup!$A$9:$A$2401,0)),0)</f>
        <v>0</v>
      </c>
      <c r="L173" s="205">
        <f>IFERROR(INDEX(Lookup!$BH$9:$BH$2401,MATCH($A173,Lookup!$A$9:$A$2401,0)),0)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5">
        <f>IFERROR(INDEX(Lookup!$BG$9:$BG$2401,MATCH($A174,Lookup!$A$9:$A$2401,0)),0)</f>
        <v>0</v>
      </c>
      <c r="E174" s="205">
        <f>IFERROR(INDEX(Lookup!$BF$9:$BF$2401,MATCH($A174,Lookup!$A$9:$A$2401,0)),0)</f>
        <v>0</v>
      </c>
      <c r="F174" s="205">
        <f>IFERROR(INDEX(Lookup!$BE$9:$BE$2401,MATCH($A174,Lookup!$A$9:$A$2401,0)),0)</f>
        <v>0</v>
      </c>
      <c r="G174" s="206"/>
      <c r="H174" s="206"/>
      <c r="I174" s="205">
        <f>IFERROR(INDEX(Lookup!$BJ$9:$BJ$2401,MATCH($A174,Lookup!$A$9:$A$2401,0)),0)</f>
        <v>0</v>
      </c>
      <c r="J174" s="205">
        <f>IFERROR(INDEX(Lookup!$BI$9:$BI$2401,MATCH($A174,Lookup!$A$9:$A$2401,0)),0)</f>
        <v>0</v>
      </c>
      <c r="K174" s="205">
        <f>IFERROR(INDEX(Lookup!$BH$9:$BH$2401,MATCH($A174,Lookup!$A$9:$A$2401,0)),0)</f>
        <v>0</v>
      </c>
      <c r="L174" s="205">
        <f>IFERROR(INDEX(Lookup!$BH$9:$BH$2401,MATCH($A174,Lookup!$A$9:$A$2401,0)),0)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5">
        <f>IFERROR(INDEX(Lookup!$BG$9:$BG$2401,MATCH($A175,Lookup!$A$9:$A$2401,0)),0)</f>
        <v>0</v>
      </c>
      <c r="E175" s="205">
        <f>IFERROR(INDEX(Lookup!$BF$9:$BF$2401,MATCH($A175,Lookup!$A$9:$A$2401,0)),0)</f>
        <v>0</v>
      </c>
      <c r="F175" s="205">
        <f>IFERROR(INDEX(Lookup!$BE$9:$BE$2401,MATCH($A175,Lookup!$A$9:$A$2401,0)),0)</f>
        <v>0</v>
      </c>
      <c r="G175" s="206"/>
      <c r="H175" s="206"/>
      <c r="I175" s="205">
        <f>IFERROR(INDEX(Lookup!$BJ$9:$BJ$2401,MATCH($A175,Lookup!$A$9:$A$2401,0)),0)</f>
        <v>0</v>
      </c>
      <c r="J175" s="205">
        <f>IFERROR(INDEX(Lookup!$BI$9:$BI$2401,MATCH($A175,Lookup!$A$9:$A$2401,0)),0)</f>
        <v>0</v>
      </c>
      <c r="K175" s="205">
        <f>IFERROR(INDEX(Lookup!$BH$9:$BH$2401,MATCH($A175,Lookup!$A$9:$A$2401,0)),0)</f>
        <v>0</v>
      </c>
      <c r="L175" s="205">
        <f>IFERROR(INDEX(Lookup!$BH$9:$BH$2401,MATCH($A175,Lookup!$A$9:$A$2401,0)),0)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5">
        <f>IFERROR(INDEX(Lookup!$BG$9:$BG$2401,MATCH($A176,Lookup!$A$9:$A$2401,0)),0)</f>
        <v>0</v>
      </c>
      <c r="E176" s="205">
        <f>IFERROR(INDEX(Lookup!$BF$9:$BF$2401,MATCH($A176,Lookup!$A$9:$A$2401,0)),0)</f>
        <v>0</v>
      </c>
      <c r="F176" s="205">
        <f>IFERROR(INDEX(Lookup!$BE$9:$BE$2401,MATCH($A176,Lookup!$A$9:$A$2401,0)),0)</f>
        <v>0</v>
      </c>
      <c r="G176" s="206"/>
      <c r="H176" s="206"/>
      <c r="I176" s="205">
        <f>IFERROR(INDEX(Lookup!$BJ$9:$BJ$2401,MATCH($A176,Lookup!$A$9:$A$2401,0)),0)</f>
        <v>0</v>
      </c>
      <c r="J176" s="205">
        <f>IFERROR(INDEX(Lookup!$BI$9:$BI$2401,MATCH($A176,Lookup!$A$9:$A$2401,0)),0)</f>
        <v>0</v>
      </c>
      <c r="K176" s="205">
        <f>IFERROR(INDEX(Lookup!$BH$9:$BH$2401,MATCH($A176,Lookup!$A$9:$A$2401,0)),0)</f>
        <v>0</v>
      </c>
      <c r="L176" s="205">
        <f>IFERROR(INDEX(Lookup!$BH$9:$BH$2401,MATCH($A176,Lookup!$A$9:$A$2401,0)),0)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5">
        <f>IFERROR(INDEX(Lookup!$BG$9:$BG$2401,MATCH($A177,Lookup!$A$9:$A$2401,0)),0)</f>
        <v>0</v>
      </c>
      <c r="E177" s="205">
        <f>IFERROR(INDEX(Lookup!$BF$9:$BF$2401,MATCH($A177,Lookup!$A$9:$A$2401,0)),0)</f>
        <v>0</v>
      </c>
      <c r="F177" s="205">
        <f>IFERROR(INDEX(Lookup!$BE$9:$BE$2401,MATCH($A177,Lookup!$A$9:$A$2401,0)),0)</f>
        <v>0</v>
      </c>
      <c r="G177" s="206"/>
      <c r="H177" s="206"/>
      <c r="I177" s="205">
        <f>IFERROR(INDEX(Lookup!$BJ$9:$BJ$2401,MATCH($A177,Lookup!$A$9:$A$2401,0)),0)</f>
        <v>0</v>
      </c>
      <c r="J177" s="205">
        <f>IFERROR(INDEX(Lookup!$BI$9:$BI$2401,MATCH($A177,Lookup!$A$9:$A$2401,0)),0)</f>
        <v>0</v>
      </c>
      <c r="K177" s="205">
        <f>IFERROR(INDEX(Lookup!$BH$9:$BH$2401,MATCH($A177,Lookup!$A$9:$A$2401,0)),0)</f>
        <v>0</v>
      </c>
      <c r="L177" s="205">
        <f>IFERROR(INDEX(Lookup!$BH$9:$BH$2401,MATCH($A177,Lookup!$A$9:$A$2401,0)),0)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5">
        <f>IFERROR(INDEX(Lookup!$BG$9:$BG$2401,MATCH($A178,Lookup!$A$9:$A$2401,0)),0)</f>
        <v>0</v>
      </c>
      <c r="E178" s="205">
        <f>IFERROR(INDEX(Lookup!$BF$9:$BF$2401,MATCH($A178,Lookup!$A$9:$A$2401,0)),0)</f>
        <v>0</v>
      </c>
      <c r="F178" s="205">
        <f>IFERROR(INDEX(Lookup!$BE$9:$BE$2401,MATCH($A178,Lookup!$A$9:$A$2401,0)),0)</f>
        <v>0</v>
      </c>
      <c r="G178" s="206"/>
      <c r="H178" s="206"/>
      <c r="I178" s="205">
        <f>IFERROR(INDEX(Lookup!$BJ$9:$BJ$2401,MATCH($A178,Lookup!$A$9:$A$2401,0)),0)</f>
        <v>0</v>
      </c>
      <c r="J178" s="205">
        <f>IFERROR(INDEX(Lookup!$BI$9:$BI$2401,MATCH($A178,Lookup!$A$9:$A$2401,0)),0)</f>
        <v>0</v>
      </c>
      <c r="K178" s="205">
        <f>IFERROR(INDEX(Lookup!$BH$9:$BH$2401,MATCH($A178,Lookup!$A$9:$A$2401,0)),0)</f>
        <v>0</v>
      </c>
      <c r="L178" s="205">
        <f>IFERROR(INDEX(Lookup!$BH$9:$BH$2401,MATCH($A178,Lookup!$A$9:$A$2401,0)),0)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5">
        <f>IFERROR(INDEX(Lookup!$BG$9:$BG$2401,MATCH($A179,Lookup!$A$9:$A$2401,0)),0)</f>
        <v>0</v>
      </c>
      <c r="E179" s="205">
        <f>IFERROR(INDEX(Lookup!$BF$9:$BF$2401,MATCH($A179,Lookup!$A$9:$A$2401,0)),0)</f>
        <v>0</v>
      </c>
      <c r="F179" s="205">
        <f>IFERROR(INDEX(Lookup!$BE$9:$BE$2401,MATCH($A179,Lookup!$A$9:$A$2401,0)),0)</f>
        <v>0</v>
      </c>
      <c r="G179" s="206"/>
      <c r="H179" s="206"/>
      <c r="I179" s="205">
        <f>IFERROR(INDEX(Lookup!$BJ$9:$BJ$2401,MATCH($A179,Lookup!$A$9:$A$2401,0)),0)</f>
        <v>0</v>
      </c>
      <c r="J179" s="205">
        <f>IFERROR(INDEX(Lookup!$BI$9:$BI$2401,MATCH($A179,Lookup!$A$9:$A$2401,0)),0)</f>
        <v>0</v>
      </c>
      <c r="K179" s="205">
        <f>IFERROR(INDEX(Lookup!$BH$9:$BH$2401,MATCH($A179,Lookup!$A$9:$A$2401,0)),0)</f>
        <v>0</v>
      </c>
      <c r="L179" s="205">
        <f>IFERROR(INDEX(Lookup!$BH$9:$BH$2401,MATCH($A179,Lookup!$A$9:$A$2401,0)),0)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5">
        <f>IFERROR(INDEX(Lookup!$BG$9:$BG$2401,MATCH($A180,Lookup!$A$9:$A$2401,0)),0)</f>
        <v>0</v>
      </c>
      <c r="E180" s="205">
        <f>IFERROR(INDEX(Lookup!$BF$9:$BF$2401,MATCH($A180,Lookup!$A$9:$A$2401,0)),0)</f>
        <v>0</v>
      </c>
      <c r="F180" s="205">
        <f>IFERROR(INDEX(Lookup!$BE$9:$BE$2401,MATCH($A180,Lookup!$A$9:$A$2401,0)),0)</f>
        <v>0</v>
      </c>
      <c r="G180" s="206"/>
      <c r="H180" s="206"/>
      <c r="I180" s="205">
        <f>IFERROR(INDEX(Lookup!$BJ$9:$BJ$2401,MATCH($A180,Lookup!$A$9:$A$2401,0)),0)</f>
        <v>0</v>
      </c>
      <c r="J180" s="205">
        <f>IFERROR(INDEX(Lookup!$BI$9:$BI$2401,MATCH($A180,Lookup!$A$9:$A$2401,0)),0)</f>
        <v>0</v>
      </c>
      <c r="K180" s="205">
        <f>IFERROR(INDEX(Lookup!$BH$9:$BH$2401,MATCH($A180,Lookup!$A$9:$A$2401,0)),0)</f>
        <v>0</v>
      </c>
      <c r="L180" s="205">
        <f>IFERROR(INDEX(Lookup!$BH$9:$BH$2401,MATCH($A180,Lookup!$A$9:$A$2401,0)),0)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5">
        <f>IFERROR(INDEX(Lookup!$BG$9:$BG$2401,MATCH($A181,Lookup!$A$9:$A$2401,0)),0)</f>
        <v>0</v>
      </c>
      <c r="E181" s="205">
        <f>IFERROR(INDEX(Lookup!$BF$9:$BF$2401,MATCH($A181,Lookup!$A$9:$A$2401,0)),0)</f>
        <v>0</v>
      </c>
      <c r="F181" s="205">
        <f>IFERROR(INDEX(Lookup!$BE$9:$BE$2401,MATCH($A181,Lookup!$A$9:$A$2401,0)),0)</f>
        <v>0</v>
      </c>
      <c r="G181" s="206"/>
      <c r="H181" s="206"/>
      <c r="I181" s="205">
        <f>IFERROR(INDEX(Lookup!$BJ$9:$BJ$2401,MATCH($A181,Lookup!$A$9:$A$2401,0)),0)</f>
        <v>0</v>
      </c>
      <c r="J181" s="205">
        <f>IFERROR(INDEX(Lookup!$BI$9:$BI$2401,MATCH($A181,Lookup!$A$9:$A$2401,0)),0)</f>
        <v>0</v>
      </c>
      <c r="K181" s="205">
        <f>IFERROR(INDEX(Lookup!$BH$9:$BH$2401,MATCH($A181,Lookup!$A$9:$A$2401,0)),0)</f>
        <v>0</v>
      </c>
      <c r="L181" s="205">
        <f>IFERROR(INDEX(Lookup!$BH$9:$BH$2401,MATCH($A181,Lookup!$A$9:$A$2401,0)),0)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5">
        <f>IFERROR(INDEX(Lookup!$BG$9:$BG$2401,MATCH($A182,Lookup!$A$9:$A$2401,0)),0)</f>
        <v>0</v>
      </c>
      <c r="E182" s="205">
        <f>IFERROR(INDEX(Lookup!$BF$9:$BF$2401,MATCH($A182,Lookup!$A$9:$A$2401,0)),0)</f>
        <v>0</v>
      </c>
      <c r="F182" s="205">
        <f>IFERROR(INDEX(Lookup!$BE$9:$BE$2401,MATCH($A182,Lookup!$A$9:$A$2401,0)),0)</f>
        <v>0</v>
      </c>
      <c r="G182" s="206"/>
      <c r="H182" s="206"/>
      <c r="I182" s="205">
        <f>IFERROR(INDEX(Lookup!$BJ$9:$BJ$2401,MATCH($A182,Lookup!$A$9:$A$2401,0)),0)</f>
        <v>0</v>
      </c>
      <c r="J182" s="205">
        <f>IFERROR(INDEX(Lookup!$BI$9:$BI$2401,MATCH($A182,Lookup!$A$9:$A$2401,0)),0)</f>
        <v>0</v>
      </c>
      <c r="K182" s="205">
        <f>IFERROR(INDEX(Lookup!$BH$9:$BH$2401,MATCH($A182,Lookup!$A$9:$A$2401,0)),0)</f>
        <v>0</v>
      </c>
      <c r="L182" s="205">
        <f>IFERROR(INDEX(Lookup!$BH$9:$BH$2401,MATCH($A182,Lookup!$A$9:$A$2401,0)),0)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5">
        <f>IFERROR(INDEX(Lookup!$BG$9:$BG$2401,MATCH($A183,Lookup!$A$9:$A$2401,0)),0)</f>
        <v>0</v>
      </c>
      <c r="E183" s="205">
        <f>IFERROR(INDEX(Lookup!$BF$9:$BF$2401,MATCH($A183,Lookup!$A$9:$A$2401,0)),0)</f>
        <v>0</v>
      </c>
      <c r="F183" s="205">
        <f>IFERROR(INDEX(Lookup!$BE$9:$BE$2401,MATCH($A183,Lookup!$A$9:$A$2401,0)),0)</f>
        <v>0</v>
      </c>
      <c r="G183" s="206"/>
      <c r="H183" s="206"/>
      <c r="I183" s="205">
        <f>IFERROR(INDEX(Lookup!$BJ$9:$BJ$2401,MATCH($A183,Lookup!$A$9:$A$2401,0)),0)</f>
        <v>0</v>
      </c>
      <c r="J183" s="205">
        <f>IFERROR(INDEX(Lookup!$BI$9:$BI$2401,MATCH($A183,Lookup!$A$9:$A$2401,0)),0)</f>
        <v>0</v>
      </c>
      <c r="K183" s="205">
        <f>IFERROR(INDEX(Lookup!$BH$9:$BH$2401,MATCH($A183,Lookup!$A$9:$A$2401,0)),0)</f>
        <v>0</v>
      </c>
      <c r="L183" s="205">
        <f>IFERROR(INDEX(Lookup!$BH$9:$BH$2401,MATCH($A183,Lookup!$A$9:$A$2401,0)),0)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5">
        <f>IFERROR(INDEX(Lookup!$BG$9:$BG$2401,MATCH($A184,Lookup!$A$9:$A$2401,0)),0)</f>
        <v>0</v>
      </c>
      <c r="E184" s="205">
        <f>IFERROR(INDEX(Lookup!$BF$9:$BF$2401,MATCH($A184,Lookup!$A$9:$A$2401,0)),0)</f>
        <v>0</v>
      </c>
      <c r="F184" s="205">
        <f>IFERROR(INDEX(Lookup!$BE$9:$BE$2401,MATCH($A184,Lookup!$A$9:$A$2401,0)),0)</f>
        <v>0</v>
      </c>
      <c r="G184" s="206"/>
      <c r="H184" s="206"/>
      <c r="I184" s="205">
        <f>IFERROR(INDEX(Lookup!$BJ$9:$BJ$2401,MATCH($A184,Lookup!$A$9:$A$2401,0)),0)</f>
        <v>0</v>
      </c>
      <c r="J184" s="205">
        <f>IFERROR(INDEX(Lookup!$BI$9:$BI$2401,MATCH($A184,Lookup!$A$9:$A$2401,0)),0)</f>
        <v>0</v>
      </c>
      <c r="K184" s="205">
        <f>IFERROR(INDEX(Lookup!$BH$9:$BH$2401,MATCH($A184,Lookup!$A$9:$A$2401,0)),0)</f>
        <v>0</v>
      </c>
      <c r="L184" s="205">
        <f>IFERROR(INDEX(Lookup!$BH$9:$BH$2401,MATCH($A184,Lookup!$A$9:$A$2401,0)),0)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5">
        <f>IFERROR(INDEX(Lookup!$BG$9:$BG$2401,MATCH($A185,Lookup!$A$9:$A$2401,0)),0)</f>
        <v>0</v>
      </c>
      <c r="E185" s="205">
        <f>IFERROR(INDEX(Lookup!$BF$9:$BF$2401,MATCH($A185,Lookup!$A$9:$A$2401,0)),0)</f>
        <v>0</v>
      </c>
      <c r="F185" s="205">
        <f>IFERROR(INDEX(Lookup!$BE$9:$BE$2401,MATCH($A185,Lookup!$A$9:$A$2401,0)),0)</f>
        <v>0</v>
      </c>
      <c r="G185" s="206"/>
      <c r="H185" s="206"/>
      <c r="I185" s="205">
        <f>IFERROR(INDEX(Lookup!$BJ$9:$BJ$2401,MATCH($A185,Lookup!$A$9:$A$2401,0)),0)</f>
        <v>0</v>
      </c>
      <c r="J185" s="205">
        <f>IFERROR(INDEX(Lookup!$BI$9:$BI$2401,MATCH($A185,Lookup!$A$9:$A$2401,0)),0)</f>
        <v>0</v>
      </c>
      <c r="K185" s="205">
        <f>IFERROR(INDEX(Lookup!$BH$9:$BH$2401,MATCH($A185,Lookup!$A$9:$A$2401,0)),0)</f>
        <v>0</v>
      </c>
      <c r="L185" s="205">
        <f>IFERROR(INDEX(Lookup!$BH$9:$BH$2401,MATCH($A185,Lookup!$A$9:$A$2401,0)),0)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5">
        <f>IFERROR(INDEX(Lookup!$BG$9:$BG$2401,MATCH($A186,Lookup!$A$9:$A$2401,0)),0)</f>
        <v>0</v>
      </c>
      <c r="E186" s="205">
        <f>IFERROR(INDEX(Lookup!$BF$9:$BF$2401,MATCH($A186,Lookup!$A$9:$A$2401,0)),0)</f>
        <v>0</v>
      </c>
      <c r="F186" s="205">
        <f>IFERROR(INDEX(Lookup!$BE$9:$BE$2401,MATCH($A186,Lookup!$A$9:$A$2401,0)),0)</f>
        <v>0</v>
      </c>
      <c r="G186" s="206"/>
      <c r="H186" s="206"/>
      <c r="I186" s="205">
        <f>IFERROR(INDEX(Lookup!$BJ$9:$BJ$2401,MATCH($A186,Lookup!$A$9:$A$2401,0)),0)</f>
        <v>0</v>
      </c>
      <c r="J186" s="205">
        <f>IFERROR(INDEX(Lookup!$BI$9:$BI$2401,MATCH($A186,Lookup!$A$9:$A$2401,0)),0)</f>
        <v>0</v>
      </c>
      <c r="K186" s="205">
        <f>IFERROR(INDEX(Lookup!$BH$9:$BH$2401,MATCH($A186,Lookup!$A$9:$A$2401,0)),0)</f>
        <v>0</v>
      </c>
      <c r="L186" s="205">
        <f>IFERROR(INDEX(Lookup!$BH$9:$BH$2401,MATCH($A186,Lookup!$A$9:$A$2401,0)),0)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5">
        <f>IFERROR(INDEX(Lookup!$BG$9:$BG$2401,MATCH($A187,Lookup!$A$9:$A$2401,0)),0)</f>
        <v>0</v>
      </c>
      <c r="E187" s="205">
        <f>IFERROR(INDEX(Lookup!$BF$9:$BF$2401,MATCH($A187,Lookup!$A$9:$A$2401,0)),0)</f>
        <v>0</v>
      </c>
      <c r="F187" s="205">
        <f>IFERROR(INDEX(Lookup!$BE$9:$BE$2401,MATCH($A187,Lookup!$A$9:$A$2401,0)),0)</f>
        <v>0</v>
      </c>
      <c r="G187" s="206"/>
      <c r="H187" s="206"/>
      <c r="I187" s="205">
        <f>IFERROR(INDEX(Lookup!$BJ$9:$BJ$2401,MATCH($A187,Lookup!$A$9:$A$2401,0)),0)</f>
        <v>0</v>
      </c>
      <c r="J187" s="205">
        <f>IFERROR(INDEX(Lookup!$BI$9:$BI$2401,MATCH($A187,Lookup!$A$9:$A$2401,0)),0)</f>
        <v>0</v>
      </c>
      <c r="K187" s="205">
        <f>IFERROR(INDEX(Lookup!$BH$9:$BH$2401,MATCH($A187,Lookup!$A$9:$A$2401,0)),0)</f>
        <v>0</v>
      </c>
      <c r="L187" s="205">
        <f>IFERROR(INDEX(Lookup!$BH$9:$BH$2401,MATCH($A187,Lookup!$A$9:$A$2401,0)),0)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5">
        <f>IFERROR(INDEX(Lookup!$BG$9:$BG$2401,MATCH($A188,Lookup!$A$9:$A$2401,0)),0)</f>
        <v>0</v>
      </c>
      <c r="E188" s="205">
        <f>IFERROR(INDEX(Lookup!$BF$9:$BF$2401,MATCH($A188,Lookup!$A$9:$A$2401,0)),0)</f>
        <v>0</v>
      </c>
      <c r="F188" s="205">
        <f>IFERROR(INDEX(Lookup!$BE$9:$BE$2401,MATCH($A188,Lookup!$A$9:$A$2401,0)),0)</f>
        <v>0</v>
      </c>
      <c r="G188" s="206"/>
      <c r="H188" s="206"/>
      <c r="I188" s="205">
        <f>IFERROR(INDEX(Lookup!$BJ$9:$BJ$2401,MATCH($A188,Lookup!$A$9:$A$2401,0)),0)</f>
        <v>0</v>
      </c>
      <c r="J188" s="205">
        <f>IFERROR(INDEX(Lookup!$BI$9:$BI$2401,MATCH($A188,Lookup!$A$9:$A$2401,0)),0)</f>
        <v>0</v>
      </c>
      <c r="K188" s="205">
        <f>IFERROR(INDEX(Lookup!$BH$9:$BH$2401,MATCH($A188,Lookup!$A$9:$A$2401,0)),0)</f>
        <v>0</v>
      </c>
      <c r="L188" s="205">
        <f>IFERROR(INDEX(Lookup!$BH$9:$BH$2401,MATCH($A188,Lookup!$A$9:$A$2401,0)),0)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5">
        <f>IFERROR(INDEX(Lookup!$BG$9:$BG$2401,MATCH($A189,Lookup!$A$9:$A$2401,0)),0)</f>
        <v>0</v>
      </c>
      <c r="E189" s="205">
        <f>IFERROR(INDEX(Lookup!$BF$9:$BF$2401,MATCH($A189,Lookup!$A$9:$A$2401,0)),0)</f>
        <v>0</v>
      </c>
      <c r="F189" s="205">
        <f>IFERROR(INDEX(Lookup!$BE$9:$BE$2401,MATCH($A189,Lookup!$A$9:$A$2401,0)),0)</f>
        <v>0</v>
      </c>
      <c r="G189" s="206"/>
      <c r="H189" s="206"/>
      <c r="I189" s="205">
        <f>IFERROR(INDEX(Lookup!$BJ$9:$BJ$2401,MATCH($A189,Lookup!$A$9:$A$2401,0)),0)</f>
        <v>0</v>
      </c>
      <c r="J189" s="205">
        <f>IFERROR(INDEX(Lookup!$BI$9:$BI$2401,MATCH($A189,Lookup!$A$9:$A$2401,0)),0)</f>
        <v>0</v>
      </c>
      <c r="K189" s="205">
        <f>IFERROR(INDEX(Lookup!$BH$9:$BH$2401,MATCH($A189,Lookup!$A$9:$A$2401,0)),0)</f>
        <v>0</v>
      </c>
      <c r="L189" s="205">
        <f>IFERROR(INDEX(Lookup!$BH$9:$BH$2401,MATCH($A189,Lookup!$A$9:$A$2401,0)),0)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5">
        <f>IFERROR(INDEX(Lookup!$BG$9:$BG$2401,MATCH($A190,Lookup!$A$9:$A$2401,0)),0)</f>
        <v>0</v>
      </c>
      <c r="E190" s="205">
        <f>IFERROR(INDEX(Lookup!$BF$9:$BF$2401,MATCH($A190,Lookup!$A$9:$A$2401,0)),0)</f>
        <v>0</v>
      </c>
      <c r="F190" s="205">
        <f>IFERROR(INDEX(Lookup!$BE$9:$BE$2401,MATCH($A190,Lookup!$A$9:$A$2401,0)),0)</f>
        <v>0</v>
      </c>
      <c r="G190" s="206"/>
      <c r="H190" s="206"/>
      <c r="I190" s="205">
        <f>IFERROR(INDEX(Lookup!$BJ$9:$BJ$2401,MATCH($A190,Lookup!$A$9:$A$2401,0)),0)</f>
        <v>0</v>
      </c>
      <c r="J190" s="205">
        <f>IFERROR(INDEX(Lookup!$BI$9:$BI$2401,MATCH($A190,Lookup!$A$9:$A$2401,0)),0)</f>
        <v>0</v>
      </c>
      <c r="K190" s="205">
        <f>IFERROR(INDEX(Lookup!$BH$9:$BH$2401,MATCH($A190,Lookup!$A$9:$A$2401,0)),0)</f>
        <v>0</v>
      </c>
      <c r="L190" s="205">
        <f>IFERROR(INDEX(Lookup!$BH$9:$BH$2401,MATCH($A190,Lookup!$A$9:$A$2401,0)),0)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5">
        <f>IFERROR(INDEX(Lookup!$BG$9:$BG$2401,MATCH($A191,Lookup!$A$9:$A$2401,0)),0)</f>
        <v>0</v>
      </c>
      <c r="E191" s="205">
        <f>IFERROR(INDEX(Lookup!$BF$9:$BF$2401,MATCH($A191,Lookup!$A$9:$A$2401,0)),0)</f>
        <v>0</v>
      </c>
      <c r="F191" s="205">
        <f>IFERROR(INDEX(Lookup!$BE$9:$BE$2401,MATCH($A191,Lookup!$A$9:$A$2401,0)),0)</f>
        <v>0</v>
      </c>
      <c r="G191" s="206"/>
      <c r="H191" s="206"/>
      <c r="I191" s="205">
        <f>IFERROR(INDEX(Lookup!$BJ$9:$BJ$2401,MATCH($A191,Lookup!$A$9:$A$2401,0)),0)</f>
        <v>0</v>
      </c>
      <c r="J191" s="205">
        <f>IFERROR(INDEX(Lookup!$BI$9:$BI$2401,MATCH($A191,Lookup!$A$9:$A$2401,0)),0)</f>
        <v>0</v>
      </c>
      <c r="K191" s="205">
        <f>IFERROR(INDEX(Lookup!$BH$9:$BH$2401,MATCH($A191,Lookup!$A$9:$A$2401,0)),0)</f>
        <v>0</v>
      </c>
      <c r="L191" s="205">
        <f>IFERROR(INDEX(Lookup!$BH$9:$BH$2401,MATCH($A191,Lookup!$A$9:$A$2401,0)),0)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5">
        <f>IFERROR(INDEX(Lookup!$BG$9:$BG$2401,MATCH($A192,Lookup!$A$9:$A$2401,0)),0)</f>
        <v>0</v>
      </c>
      <c r="E192" s="205">
        <f>IFERROR(INDEX(Lookup!$BF$9:$BF$2401,MATCH($A192,Lookup!$A$9:$A$2401,0)),0)</f>
        <v>0</v>
      </c>
      <c r="F192" s="205">
        <f>IFERROR(INDEX(Lookup!$BE$9:$BE$2401,MATCH($A192,Lookup!$A$9:$A$2401,0)),0)</f>
        <v>0</v>
      </c>
      <c r="G192" s="206"/>
      <c r="H192" s="206"/>
      <c r="I192" s="205">
        <f>IFERROR(INDEX(Lookup!$BJ$9:$BJ$2401,MATCH($A192,Lookup!$A$9:$A$2401,0)),0)</f>
        <v>0</v>
      </c>
      <c r="J192" s="205">
        <f>IFERROR(INDEX(Lookup!$BI$9:$BI$2401,MATCH($A192,Lookup!$A$9:$A$2401,0)),0)</f>
        <v>0</v>
      </c>
      <c r="K192" s="205">
        <f>IFERROR(INDEX(Lookup!$BH$9:$BH$2401,MATCH($A192,Lookup!$A$9:$A$2401,0)),0)</f>
        <v>0</v>
      </c>
      <c r="L192" s="205">
        <f>IFERROR(INDEX(Lookup!$BH$9:$BH$2401,MATCH($A192,Lookup!$A$9:$A$2401,0)),0)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5">
        <f>IFERROR(INDEX(Lookup!$BG$9:$BG$2401,MATCH($A193,Lookup!$A$9:$A$2401,0)),0)</f>
        <v>0</v>
      </c>
      <c r="E193" s="205">
        <f>IFERROR(INDEX(Lookup!$BF$9:$BF$2401,MATCH($A193,Lookup!$A$9:$A$2401,0)),0)</f>
        <v>0</v>
      </c>
      <c r="F193" s="205">
        <f>IFERROR(INDEX(Lookup!$BE$9:$BE$2401,MATCH($A193,Lookup!$A$9:$A$2401,0)),0)</f>
        <v>0</v>
      </c>
      <c r="G193" s="206"/>
      <c r="H193" s="206"/>
      <c r="I193" s="205">
        <f>IFERROR(INDEX(Lookup!$BJ$9:$BJ$2401,MATCH($A193,Lookup!$A$9:$A$2401,0)),0)</f>
        <v>0</v>
      </c>
      <c r="J193" s="205">
        <f>IFERROR(INDEX(Lookup!$BI$9:$BI$2401,MATCH($A193,Lookup!$A$9:$A$2401,0)),0)</f>
        <v>0</v>
      </c>
      <c r="K193" s="205">
        <f>IFERROR(INDEX(Lookup!$BH$9:$BH$2401,MATCH($A193,Lookup!$A$9:$A$2401,0)),0)</f>
        <v>0</v>
      </c>
      <c r="L193" s="205">
        <f>IFERROR(INDEX(Lookup!$BH$9:$BH$2401,MATCH($A193,Lookup!$A$9:$A$2401,0)),0)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5">
        <f>IFERROR(INDEX(Lookup!$BG$9:$BG$2401,MATCH($A194,Lookup!$A$9:$A$2401,0)),0)</f>
        <v>0</v>
      </c>
      <c r="E194" s="205">
        <f>IFERROR(INDEX(Lookup!$BF$9:$BF$2401,MATCH($A194,Lookup!$A$9:$A$2401,0)),0)</f>
        <v>0</v>
      </c>
      <c r="F194" s="205">
        <f>IFERROR(INDEX(Lookup!$BE$9:$BE$2401,MATCH($A194,Lookup!$A$9:$A$2401,0)),0)</f>
        <v>0</v>
      </c>
      <c r="G194" s="206"/>
      <c r="H194" s="206"/>
      <c r="I194" s="205">
        <f>IFERROR(INDEX(Lookup!$BJ$9:$BJ$2401,MATCH($A194,Lookup!$A$9:$A$2401,0)),0)</f>
        <v>0</v>
      </c>
      <c r="J194" s="205">
        <f>IFERROR(INDEX(Lookup!$BI$9:$BI$2401,MATCH($A194,Lookup!$A$9:$A$2401,0)),0)</f>
        <v>0</v>
      </c>
      <c r="K194" s="205">
        <f>IFERROR(INDEX(Lookup!$BH$9:$BH$2401,MATCH($A194,Lookup!$A$9:$A$2401,0)),0)</f>
        <v>0</v>
      </c>
      <c r="L194" s="205">
        <f>IFERROR(INDEX(Lookup!$BH$9:$BH$2401,MATCH($A194,Lookup!$A$9:$A$2401,0)),0)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5">
        <f>IFERROR(INDEX(Lookup!$BG$9:$BG$2401,MATCH($A195,Lookup!$A$9:$A$2401,0)),0)</f>
        <v>0</v>
      </c>
      <c r="E195" s="205">
        <f>IFERROR(INDEX(Lookup!$BF$9:$BF$2401,MATCH($A195,Lookup!$A$9:$A$2401,0)),0)</f>
        <v>0</v>
      </c>
      <c r="F195" s="205">
        <f>IFERROR(INDEX(Lookup!$BE$9:$BE$2401,MATCH($A195,Lookup!$A$9:$A$2401,0)),0)</f>
        <v>0</v>
      </c>
      <c r="G195" s="206"/>
      <c r="H195" s="206"/>
      <c r="I195" s="205">
        <f>IFERROR(INDEX(Lookup!$BJ$9:$BJ$2401,MATCH($A195,Lookup!$A$9:$A$2401,0)),0)</f>
        <v>0</v>
      </c>
      <c r="J195" s="205">
        <f>IFERROR(INDEX(Lookup!$BI$9:$BI$2401,MATCH($A195,Lookup!$A$9:$A$2401,0)),0)</f>
        <v>0</v>
      </c>
      <c r="K195" s="205">
        <f>IFERROR(INDEX(Lookup!$BH$9:$BH$2401,MATCH($A195,Lookup!$A$9:$A$2401,0)),0)</f>
        <v>0</v>
      </c>
      <c r="L195" s="205">
        <f>IFERROR(INDEX(Lookup!$BH$9:$BH$2401,MATCH($A195,Lookup!$A$9:$A$2401,0)),0)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5">
        <f>IFERROR(INDEX(Lookup!$BG$9:$BG$2401,MATCH($A196,Lookup!$A$9:$A$2401,0)),0)</f>
        <v>0</v>
      </c>
      <c r="E196" s="205">
        <f>IFERROR(INDEX(Lookup!$BF$9:$BF$2401,MATCH($A196,Lookup!$A$9:$A$2401,0)),0)</f>
        <v>0</v>
      </c>
      <c r="F196" s="205">
        <f>IFERROR(INDEX(Lookup!$BE$9:$BE$2401,MATCH($A196,Lookup!$A$9:$A$2401,0)),0)</f>
        <v>0</v>
      </c>
      <c r="G196" s="206"/>
      <c r="H196" s="206"/>
      <c r="I196" s="205">
        <f>IFERROR(INDEX(Lookup!$BJ$9:$BJ$2401,MATCH($A196,Lookup!$A$9:$A$2401,0)),0)</f>
        <v>0</v>
      </c>
      <c r="J196" s="205">
        <f>IFERROR(INDEX(Lookup!$BI$9:$BI$2401,MATCH($A196,Lookup!$A$9:$A$2401,0)),0)</f>
        <v>0</v>
      </c>
      <c r="K196" s="205">
        <f>IFERROR(INDEX(Lookup!$BH$9:$BH$2401,MATCH($A196,Lookup!$A$9:$A$2401,0)),0)</f>
        <v>0</v>
      </c>
      <c r="L196" s="205">
        <f>IFERROR(INDEX(Lookup!$BH$9:$BH$2401,MATCH($A196,Lookup!$A$9:$A$2401,0)),0)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5">
        <f>IFERROR(INDEX(Lookup!$BG$9:$BG$2401,MATCH($A197,Lookup!$A$9:$A$2401,0)),0)</f>
        <v>0</v>
      </c>
      <c r="E197" s="205">
        <f>IFERROR(INDEX(Lookup!$BF$9:$BF$2401,MATCH($A197,Lookup!$A$9:$A$2401,0)),0)</f>
        <v>0</v>
      </c>
      <c r="F197" s="205">
        <f>IFERROR(INDEX(Lookup!$BE$9:$BE$2401,MATCH($A197,Lookup!$A$9:$A$2401,0)),0)</f>
        <v>0</v>
      </c>
      <c r="G197" s="206"/>
      <c r="H197" s="206"/>
      <c r="I197" s="205">
        <f>IFERROR(INDEX(Lookup!$BJ$9:$BJ$2401,MATCH($A197,Lookup!$A$9:$A$2401,0)),0)</f>
        <v>0</v>
      </c>
      <c r="J197" s="205">
        <f>IFERROR(INDEX(Lookup!$BI$9:$BI$2401,MATCH($A197,Lookup!$A$9:$A$2401,0)),0)</f>
        <v>0</v>
      </c>
      <c r="K197" s="205">
        <f>IFERROR(INDEX(Lookup!$BH$9:$BH$2401,MATCH($A197,Lookup!$A$9:$A$2401,0)),0)</f>
        <v>0</v>
      </c>
      <c r="L197" s="205">
        <f>IFERROR(INDEX(Lookup!$BH$9:$BH$2401,MATCH($A197,Lookup!$A$9:$A$2401,0)),0)</f>
        <v>0</v>
      </c>
      <c r="O197" s="182">
        <f t="shared" si="10"/>
        <v>0</v>
      </c>
    </row>
    <row r="198" spans="1:15" hidden="1" x14ac:dyDescent="0.2">
      <c r="G198" s="206"/>
      <c r="H198" s="206"/>
      <c r="L198" s="205"/>
      <c r="O198" s="182">
        <f t="shared" si="10"/>
        <v>0</v>
      </c>
    </row>
    <row r="199" spans="1:15" hidden="1" x14ac:dyDescent="0.2">
      <c r="C199" s="207" t="s">
        <v>467</v>
      </c>
      <c r="D199" s="208">
        <f>SUM(D170:D197)</f>
        <v>0</v>
      </c>
      <c r="E199" s="208">
        <f>SUM(E170:E197)</f>
        <v>0</v>
      </c>
      <c r="F199" s="208">
        <f>SUM(F170:F197)</f>
        <v>0</v>
      </c>
      <c r="G199" s="210"/>
      <c r="H199" s="210"/>
      <c r="I199" s="208">
        <f>SUM(I170:I197)</f>
        <v>0</v>
      </c>
      <c r="J199" s="208">
        <f>SUM(J170:J197)</f>
        <v>0</v>
      </c>
      <c r="K199" s="208">
        <f>SUM(K170:K197)</f>
        <v>0</v>
      </c>
      <c r="L199" s="208">
        <f>SUM(L170:L197)</f>
        <v>0</v>
      </c>
      <c r="M199" s="207"/>
      <c r="N199" s="207"/>
      <c r="O199" s="182">
        <f t="shared" si="10"/>
        <v>0</v>
      </c>
    </row>
    <row r="200" spans="1:15" hidden="1" x14ac:dyDescent="0.2">
      <c r="C200" s="197"/>
      <c r="D200" s="217"/>
      <c r="E200" s="217"/>
      <c r="F200" s="217"/>
      <c r="G200" s="218"/>
      <c r="H200" s="218"/>
      <c r="I200" s="217"/>
      <c r="J200" s="217"/>
      <c r="K200" s="217"/>
      <c r="L200" s="217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5">
        <f>IFERROR(INDEX(Lookup!$BG$9:$BG$2401,MATCH($A201,Lookup!$A$9:$A$2401,0)),0)</f>
        <v>0</v>
      </c>
      <c r="E201" s="205">
        <f>IFERROR(INDEX(Lookup!$BF$9:$BF$2401,MATCH($A201,Lookup!$A$9:$A$2401,0)),0)</f>
        <v>0</v>
      </c>
      <c r="F201" s="205">
        <f>IFERROR(INDEX(Lookup!$BE$9:$BE$2401,MATCH($A201,Lookup!$A$9:$A$2401,0)),0)</f>
        <v>0</v>
      </c>
      <c r="G201" s="206"/>
      <c r="H201" s="206"/>
      <c r="I201" s="205">
        <f>IFERROR(INDEX(Lookup!$BJ$9:$BJ$2401,MATCH($A201,Lookup!$A$9:$A$2401,0)),0)</f>
        <v>0</v>
      </c>
      <c r="J201" s="205">
        <f>IFERROR(INDEX(Lookup!$BI$9:$BI$2401,MATCH($A201,Lookup!$A$9:$A$2401,0)),0)</f>
        <v>0</v>
      </c>
      <c r="K201" s="205">
        <f>IFERROR(INDEX(Lookup!$BH$9:$BH$2401,MATCH($A201,Lookup!$A$9:$A$2401,0)),0)</f>
        <v>0</v>
      </c>
      <c r="L201" s="205">
        <f>IFERROR(INDEX(Lookup!$BH$9:$BH$2401,MATCH($A201,Lookup!$A$9:$A$2401,0)),0)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5">
        <f>IFERROR(INDEX(Lookup!$BG$9:$BG$2401,MATCH($A202,Lookup!$A$9:$A$2401,0)),0)</f>
        <v>0</v>
      </c>
      <c r="E202" s="205">
        <f>IFERROR(INDEX(Lookup!$BF$9:$BF$2401,MATCH($A202,Lookup!$A$9:$A$2401,0)),0)</f>
        <v>0</v>
      </c>
      <c r="F202" s="205">
        <f>IFERROR(INDEX(Lookup!$BE$9:$BE$2401,MATCH($A202,Lookup!$A$9:$A$2401,0)),0)</f>
        <v>0</v>
      </c>
      <c r="G202" s="206"/>
      <c r="H202" s="206"/>
      <c r="I202" s="205">
        <f>IFERROR(INDEX(Lookup!$BJ$9:$BJ$2401,MATCH($A202,Lookup!$A$9:$A$2401,0)),0)</f>
        <v>0</v>
      </c>
      <c r="J202" s="205">
        <f>IFERROR(INDEX(Lookup!$BI$9:$BI$2401,MATCH($A202,Lookup!$A$9:$A$2401,0)),0)</f>
        <v>0</v>
      </c>
      <c r="K202" s="205">
        <f>IFERROR(INDEX(Lookup!$BH$9:$BH$2401,MATCH($A202,Lookup!$A$9:$A$2401,0)),0)</f>
        <v>0</v>
      </c>
      <c r="L202" s="205">
        <f>IFERROR(INDEX(Lookup!$BH$9:$BH$2401,MATCH($A202,Lookup!$A$9:$A$2401,0)),0)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5">
        <f>IFERROR(INDEX(Lookup!$BG$9:$BG$2401,MATCH($A203,Lookup!$A$9:$A$2401,0)),0)</f>
        <v>0</v>
      </c>
      <c r="E203" s="205">
        <f>IFERROR(INDEX(Lookup!$BF$9:$BF$2401,MATCH($A203,Lookup!$A$9:$A$2401,0)),0)</f>
        <v>0</v>
      </c>
      <c r="F203" s="205">
        <f>IFERROR(INDEX(Lookup!$BE$9:$BE$2401,MATCH($A203,Lookup!$A$9:$A$2401,0)),0)</f>
        <v>0</v>
      </c>
      <c r="G203" s="206"/>
      <c r="H203" s="206"/>
      <c r="I203" s="205">
        <f>IFERROR(INDEX(Lookup!$BJ$9:$BJ$2401,MATCH($A203,Lookup!$A$9:$A$2401,0)),0)</f>
        <v>0</v>
      </c>
      <c r="J203" s="205">
        <f>IFERROR(INDEX(Lookup!$BI$9:$BI$2401,MATCH($A203,Lookup!$A$9:$A$2401,0)),0)</f>
        <v>0</v>
      </c>
      <c r="K203" s="205">
        <f>IFERROR(INDEX(Lookup!$BH$9:$BH$2401,MATCH($A203,Lookup!$A$9:$A$2401,0)),0)</f>
        <v>0</v>
      </c>
      <c r="L203" s="205">
        <f>IFERROR(INDEX(Lookup!$BH$9:$BH$2401,MATCH($A203,Lookup!$A$9:$A$2401,0)),0)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5">
        <f>IFERROR(INDEX(Lookup!$BG$9:$BG$2401,MATCH($A204,Lookup!$A$9:$A$2401,0)),0)</f>
        <v>0</v>
      </c>
      <c r="E204" s="205">
        <f>IFERROR(INDEX(Lookup!$BF$9:$BF$2401,MATCH($A204,Lookup!$A$9:$A$2401,0)),0)</f>
        <v>0</v>
      </c>
      <c r="F204" s="205">
        <f>IFERROR(INDEX(Lookup!$BE$9:$BE$2401,MATCH($A204,Lookup!$A$9:$A$2401,0)),0)</f>
        <v>0</v>
      </c>
      <c r="G204" s="206"/>
      <c r="H204" s="206"/>
      <c r="I204" s="205">
        <f>IFERROR(INDEX(Lookup!$BJ$9:$BJ$2401,MATCH($A204,Lookup!$A$9:$A$2401,0)),0)</f>
        <v>0</v>
      </c>
      <c r="J204" s="205">
        <f>IFERROR(INDEX(Lookup!$BI$9:$BI$2401,MATCH($A204,Lookup!$A$9:$A$2401,0)),0)</f>
        <v>0</v>
      </c>
      <c r="K204" s="205">
        <f>IFERROR(INDEX(Lookup!$BH$9:$BH$2401,MATCH($A204,Lookup!$A$9:$A$2401,0)),0)</f>
        <v>0</v>
      </c>
      <c r="L204" s="205">
        <f>IFERROR(INDEX(Lookup!$BH$9:$BH$2401,MATCH($A204,Lookup!$A$9:$A$2401,0)),0)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5">
        <f>IFERROR(INDEX(Lookup!$BG$9:$BG$2401,MATCH($A205,Lookup!$A$9:$A$2401,0)),0)</f>
        <v>0</v>
      </c>
      <c r="E205" s="205">
        <f>IFERROR(INDEX(Lookup!$BF$9:$BF$2401,MATCH($A205,Lookup!$A$9:$A$2401,0)),0)</f>
        <v>0</v>
      </c>
      <c r="F205" s="205">
        <f>IFERROR(INDEX(Lookup!$BE$9:$BE$2401,MATCH($A205,Lookup!$A$9:$A$2401,0)),0)</f>
        <v>0</v>
      </c>
      <c r="G205" s="206"/>
      <c r="H205" s="206"/>
      <c r="I205" s="205">
        <f>IFERROR(INDEX(Lookup!$BJ$9:$BJ$2401,MATCH($A205,Lookup!$A$9:$A$2401,0)),0)</f>
        <v>0</v>
      </c>
      <c r="J205" s="205">
        <f>IFERROR(INDEX(Lookup!$BI$9:$BI$2401,MATCH($A205,Lookup!$A$9:$A$2401,0)),0)</f>
        <v>0</v>
      </c>
      <c r="K205" s="205">
        <f>IFERROR(INDEX(Lookup!$BH$9:$BH$2401,MATCH($A205,Lookup!$A$9:$A$2401,0)),0)</f>
        <v>0</v>
      </c>
      <c r="L205" s="205">
        <f>IFERROR(INDEX(Lookup!$BH$9:$BH$2401,MATCH($A205,Lookup!$A$9:$A$2401,0)),0)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5">
        <f>IFERROR(INDEX(Lookup!$BG$9:$BG$2401,MATCH($A206,Lookup!$A$9:$A$2401,0)),0)</f>
        <v>0</v>
      </c>
      <c r="E206" s="205">
        <f>IFERROR(INDEX(Lookup!$BF$9:$BF$2401,MATCH($A206,Lookup!$A$9:$A$2401,0)),0)</f>
        <v>0</v>
      </c>
      <c r="F206" s="205">
        <f>IFERROR(INDEX(Lookup!$BE$9:$BE$2401,MATCH($A206,Lookup!$A$9:$A$2401,0)),0)</f>
        <v>0</v>
      </c>
      <c r="G206" s="206"/>
      <c r="H206" s="206"/>
      <c r="I206" s="205">
        <f>IFERROR(INDEX(Lookup!$BJ$9:$BJ$2401,MATCH($A206,Lookup!$A$9:$A$2401,0)),0)</f>
        <v>0</v>
      </c>
      <c r="J206" s="205">
        <f>IFERROR(INDEX(Lookup!$BI$9:$BI$2401,MATCH($A206,Lookup!$A$9:$A$2401,0)),0)</f>
        <v>0</v>
      </c>
      <c r="K206" s="205">
        <f>IFERROR(INDEX(Lookup!$BH$9:$BH$2401,MATCH($A206,Lookup!$A$9:$A$2401,0)),0)</f>
        <v>0</v>
      </c>
      <c r="L206" s="205">
        <f>IFERROR(INDEX(Lookup!$BH$9:$BH$2401,MATCH($A206,Lookup!$A$9:$A$2401,0)),0)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5">
        <f>IFERROR(INDEX(Lookup!$BG$9:$BG$2401,MATCH($A207,Lookup!$A$9:$A$2401,0)),0)</f>
        <v>0</v>
      </c>
      <c r="E207" s="205">
        <f>IFERROR(INDEX(Lookup!$BF$9:$BF$2401,MATCH($A207,Lookup!$A$9:$A$2401,0)),0)</f>
        <v>0</v>
      </c>
      <c r="F207" s="205">
        <f>IFERROR(INDEX(Lookup!$BE$9:$BE$2401,MATCH($A207,Lookup!$A$9:$A$2401,0)),0)</f>
        <v>0</v>
      </c>
      <c r="G207" s="206"/>
      <c r="H207" s="206"/>
      <c r="I207" s="205">
        <f>IFERROR(INDEX(Lookup!$BJ$9:$BJ$2401,MATCH($A207,Lookup!$A$9:$A$2401,0)),0)</f>
        <v>0</v>
      </c>
      <c r="J207" s="205">
        <f>IFERROR(INDEX(Lookup!$BI$9:$BI$2401,MATCH($A207,Lookup!$A$9:$A$2401,0)),0)</f>
        <v>0</v>
      </c>
      <c r="K207" s="205">
        <f>IFERROR(INDEX(Lookup!$BH$9:$BH$2401,MATCH($A207,Lookup!$A$9:$A$2401,0)),0)</f>
        <v>0</v>
      </c>
      <c r="L207" s="205">
        <f>IFERROR(INDEX(Lookup!$BH$9:$BH$2401,MATCH($A207,Lookup!$A$9:$A$2401,0)),0)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5">
        <f>IFERROR(INDEX(Lookup!$BG$9:$BG$2401,MATCH($A208,Lookup!$A$9:$A$2401,0)),0)</f>
        <v>0</v>
      </c>
      <c r="E208" s="205">
        <f>IFERROR(INDEX(Lookup!$BF$9:$BF$2401,MATCH($A208,Lookup!$A$9:$A$2401,0)),0)</f>
        <v>0</v>
      </c>
      <c r="F208" s="205">
        <f>IFERROR(INDEX(Lookup!$BE$9:$BE$2401,MATCH($A208,Lookup!$A$9:$A$2401,0)),0)</f>
        <v>0</v>
      </c>
      <c r="G208" s="206"/>
      <c r="H208" s="206"/>
      <c r="I208" s="205">
        <f>IFERROR(INDEX(Lookup!$BJ$9:$BJ$2401,MATCH($A208,Lookup!$A$9:$A$2401,0)),0)</f>
        <v>0</v>
      </c>
      <c r="J208" s="205">
        <f>IFERROR(INDEX(Lookup!$BI$9:$BI$2401,MATCH($A208,Lookup!$A$9:$A$2401,0)),0)</f>
        <v>0</v>
      </c>
      <c r="K208" s="205">
        <f>IFERROR(INDEX(Lookup!$BH$9:$BH$2401,MATCH($A208,Lookup!$A$9:$A$2401,0)),0)</f>
        <v>0</v>
      </c>
      <c r="L208" s="205">
        <f>IFERROR(INDEX(Lookup!$BH$9:$BH$2401,MATCH($A208,Lookup!$A$9:$A$2401,0)),0)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5">
        <f>IFERROR(INDEX(Lookup!$BG$9:$BG$2401,MATCH($A209,Lookup!$A$9:$A$2401,0)),0)</f>
        <v>0</v>
      </c>
      <c r="E209" s="205">
        <f>IFERROR(INDEX(Lookup!$BF$9:$BF$2401,MATCH($A209,Lookup!$A$9:$A$2401,0)),0)</f>
        <v>0</v>
      </c>
      <c r="F209" s="205">
        <f>IFERROR(INDEX(Lookup!$BE$9:$BE$2401,MATCH($A209,Lookup!$A$9:$A$2401,0)),0)</f>
        <v>0</v>
      </c>
      <c r="G209" s="206"/>
      <c r="H209" s="206"/>
      <c r="I209" s="205">
        <f>IFERROR(INDEX(Lookup!$BJ$9:$BJ$2401,MATCH($A209,Lookup!$A$9:$A$2401,0)),0)</f>
        <v>0</v>
      </c>
      <c r="J209" s="205">
        <f>IFERROR(INDEX(Lookup!$BI$9:$BI$2401,MATCH($A209,Lookup!$A$9:$A$2401,0)),0)</f>
        <v>0</v>
      </c>
      <c r="K209" s="205">
        <f>IFERROR(INDEX(Lookup!$BH$9:$BH$2401,MATCH($A209,Lookup!$A$9:$A$2401,0)),0)</f>
        <v>0</v>
      </c>
      <c r="L209" s="205">
        <f>IFERROR(INDEX(Lookup!$BH$9:$BH$2401,MATCH($A209,Lookup!$A$9:$A$2401,0)),0)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5">
        <f>IFERROR(INDEX(Lookup!$BG$9:$BG$2401,MATCH($A210,Lookup!$A$9:$A$2401,0)),0)</f>
        <v>0</v>
      </c>
      <c r="E210" s="205">
        <f>IFERROR(INDEX(Lookup!$BF$9:$BF$2401,MATCH($A210,Lookup!$A$9:$A$2401,0)),0)</f>
        <v>0</v>
      </c>
      <c r="F210" s="205">
        <f>IFERROR(INDEX(Lookup!$BE$9:$BE$2401,MATCH($A210,Lookup!$A$9:$A$2401,0)),0)</f>
        <v>0</v>
      </c>
      <c r="G210" s="206"/>
      <c r="H210" s="206"/>
      <c r="I210" s="205">
        <f>IFERROR(INDEX(Lookup!$BJ$9:$BJ$2401,MATCH($A210,Lookup!$A$9:$A$2401,0)),0)</f>
        <v>0</v>
      </c>
      <c r="J210" s="205">
        <f>IFERROR(INDEX(Lookup!$BI$9:$BI$2401,MATCH($A210,Lookup!$A$9:$A$2401,0)),0)</f>
        <v>0</v>
      </c>
      <c r="K210" s="205">
        <f>IFERROR(INDEX(Lookup!$BH$9:$BH$2401,MATCH($A210,Lookup!$A$9:$A$2401,0)),0)</f>
        <v>0</v>
      </c>
      <c r="L210" s="205">
        <f>IFERROR(INDEX(Lookup!$BH$9:$BH$2401,MATCH($A210,Lookup!$A$9:$A$2401,0)),0)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5">
        <f>IFERROR(INDEX(Lookup!$BG$9:$BG$2401,MATCH($A211,Lookup!$A$9:$A$2401,0)),0)</f>
        <v>0</v>
      </c>
      <c r="E211" s="205">
        <f>IFERROR(INDEX(Lookup!$BF$9:$BF$2401,MATCH($A211,Lookup!$A$9:$A$2401,0)),0)</f>
        <v>0</v>
      </c>
      <c r="F211" s="205">
        <f>IFERROR(INDEX(Lookup!$BE$9:$BE$2401,MATCH($A211,Lookup!$A$9:$A$2401,0)),0)</f>
        <v>0</v>
      </c>
      <c r="G211" s="206"/>
      <c r="H211" s="206"/>
      <c r="I211" s="205">
        <f>IFERROR(INDEX(Lookup!$BJ$9:$BJ$2401,MATCH($A211,Lookup!$A$9:$A$2401,0)),0)</f>
        <v>0</v>
      </c>
      <c r="J211" s="205">
        <f>IFERROR(INDEX(Lookup!$BI$9:$BI$2401,MATCH($A211,Lookup!$A$9:$A$2401,0)),0)</f>
        <v>0</v>
      </c>
      <c r="K211" s="205">
        <f>IFERROR(INDEX(Lookup!$BH$9:$BH$2401,MATCH($A211,Lookup!$A$9:$A$2401,0)),0)</f>
        <v>0</v>
      </c>
      <c r="L211" s="205">
        <f>IFERROR(INDEX(Lookup!$BH$9:$BH$2401,MATCH($A211,Lookup!$A$9:$A$2401,0)),0)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5">
        <f>IFERROR(INDEX(Lookup!$BG$9:$BG$2401,MATCH($A212,Lookup!$A$9:$A$2401,0)),0)</f>
        <v>0</v>
      </c>
      <c r="E212" s="205">
        <f>IFERROR(INDEX(Lookup!$BF$9:$BF$2401,MATCH($A212,Lookup!$A$9:$A$2401,0)),0)</f>
        <v>0</v>
      </c>
      <c r="F212" s="205">
        <f>IFERROR(INDEX(Lookup!$BE$9:$BE$2401,MATCH($A212,Lookup!$A$9:$A$2401,0)),0)</f>
        <v>0</v>
      </c>
      <c r="G212" s="206"/>
      <c r="H212" s="206"/>
      <c r="I212" s="205">
        <f>IFERROR(INDEX(Lookup!$BJ$9:$BJ$2401,MATCH($A212,Lookup!$A$9:$A$2401,0)),0)</f>
        <v>0</v>
      </c>
      <c r="J212" s="205">
        <f>IFERROR(INDEX(Lookup!$BI$9:$BI$2401,MATCH($A212,Lookup!$A$9:$A$2401,0)),0)</f>
        <v>0</v>
      </c>
      <c r="K212" s="205">
        <f>IFERROR(INDEX(Lookup!$BH$9:$BH$2401,MATCH($A212,Lookup!$A$9:$A$2401,0)),0)</f>
        <v>0</v>
      </c>
      <c r="L212" s="205">
        <f>IFERROR(INDEX(Lookup!$BH$9:$BH$2401,MATCH($A212,Lookup!$A$9:$A$2401,0)),0)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5">
        <f>IFERROR(INDEX(Lookup!$BG$9:$BG$2401,MATCH($A213,Lookup!$A$9:$A$2401,0)),0)</f>
        <v>0</v>
      </c>
      <c r="E213" s="205">
        <f>IFERROR(INDEX(Lookup!$BF$9:$BF$2401,MATCH($A213,Lookup!$A$9:$A$2401,0)),0)</f>
        <v>0</v>
      </c>
      <c r="F213" s="205">
        <f>IFERROR(INDEX(Lookup!$BE$9:$BE$2401,MATCH($A213,Lookup!$A$9:$A$2401,0)),0)</f>
        <v>0</v>
      </c>
      <c r="G213" s="206"/>
      <c r="H213" s="206"/>
      <c r="I213" s="205">
        <f>IFERROR(INDEX(Lookup!$BJ$9:$BJ$2401,MATCH($A213,Lookup!$A$9:$A$2401,0)),0)</f>
        <v>0</v>
      </c>
      <c r="J213" s="205">
        <f>IFERROR(INDEX(Lookup!$BI$9:$BI$2401,MATCH($A213,Lookup!$A$9:$A$2401,0)),0)</f>
        <v>0</v>
      </c>
      <c r="K213" s="205">
        <f>IFERROR(INDEX(Lookup!$BH$9:$BH$2401,MATCH($A213,Lookup!$A$9:$A$2401,0)),0)</f>
        <v>0</v>
      </c>
      <c r="L213" s="205">
        <f>IFERROR(INDEX(Lookup!$BH$9:$BH$2401,MATCH($A213,Lookup!$A$9:$A$2401,0)),0)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5">
        <f>IFERROR(INDEX(Lookup!$BG$9:$BG$2401,MATCH($A214,Lookup!$A$9:$A$2401,0)),0)</f>
        <v>0</v>
      </c>
      <c r="E214" s="205">
        <f>IFERROR(INDEX(Lookup!$BF$9:$BF$2401,MATCH($A214,Lookup!$A$9:$A$2401,0)),0)</f>
        <v>0</v>
      </c>
      <c r="F214" s="205">
        <f>IFERROR(INDEX(Lookup!$BE$9:$BE$2401,MATCH($A214,Lookup!$A$9:$A$2401,0)),0)</f>
        <v>0</v>
      </c>
      <c r="G214" s="206"/>
      <c r="H214" s="206"/>
      <c r="I214" s="205">
        <f>IFERROR(INDEX(Lookup!$BJ$9:$BJ$2401,MATCH($A214,Lookup!$A$9:$A$2401,0)),0)</f>
        <v>0</v>
      </c>
      <c r="J214" s="205">
        <f>IFERROR(INDEX(Lookup!$BI$9:$BI$2401,MATCH($A214,Lookup!$A$9:$A$2401,0)),0)</f>
        <v>0</v>
      </c>
      <c r="K214" s="205">
        <f>IFERROR(INDEX(Lookup!$BH$9:$BH$2401,MATCH($A214,Lookup!$A$9:$A$2401,0)),0)</f>
        <v>0</v>
      </c>
      <c r="L214" s="205">
        <f>IFERROR(INDEX(Lookup!$BH$9:$BH$2401,MATCH($A214,Lookup!$A$9:$A$2401,0)),0)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5">
        <f>IFERROR(INDEX(Lookup!$BG$9:$BG$2401,MATCH($A215,Lookup!$A$9:$A$2401,0)),0)</f>
        <v>0</v>
      </c>
      <c r="E215" s="205">
        <f>IFERROR(INDEX(Lookup!$BF$9:$BF$2401,MATCH($A215,Lookup!$A$9:$A$2401,0)),0)</f>
        <v>0</v>
      </c>
      <c r="F215" s="205">
        <f>IFERROR(INDEX(Lookup!$BE$9:$BE$2401,MATCH($A215,Lookup!$A$9:$A$2401,0)),0)</f>
        <v>0</v>
      </c>
      <c r="G215" s="206"/>
      <c r="H215" s="206"/>
      <c r="I215" s="205">
        <f>IFERROR(INDEX(Lookup!$BJ$9:$BJ$2401,MATCH($A215,Lookup!$A$9:$A$2401,0)),0)</f>
        <v>0</v>
      </c>
      <c r="J215" s="205">
        <f>IFERROR(INDEX(Lookup!$BI$9:$BI$2401,MATCH($A215,Lookup!$A$9:$A$2401,0)),0)</f>
        <v>0</v>
      </c>
      <c r="K215" s="205">
        <f>IFERROR(INDEX(Lookup!$BH$9:$BH$2401,MATCH($A215,Lookup!$A$9:$A$2401,0)),0)</f>
        <v>0</v>
      </c>
      <c r="L215" s="205">
        <f>IFERROR(INDEX(Lookup!$BH$9:$BH$2401,MATCH($A215,Lookup!$A$9:$A$2401,0)),0)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5">
        <f>IFERROR(INDEX(Lookup!$BG$9:$BG$2401,MATCH($A216,Lookup!$A$9:$A$2401,0)),0)</f>
        <v>0</v>
      </c>
      <c r="E216" s="205">
        <f>IFERROR(INDEX(Lookup!$BF$9:$BF$2401,MATCH($A216,Lookup!$A$9:$A$2401,0)),0)</f>
        <v>0</v>
      </c>
      <c r="F216" s="205">
        <f>IFERROR(INDEX(Lookup!$BE$9:$BE$2401,MATCH($A216,Lookup!$A$9:$A$2401,0)),0)</f>
        <v>0</v>
      </c>
      <c r="G216" s="206"/>
      <c r="H216" s="206"/>
      <c r="I216" s="205">
        <f>IFERROR(INDEX(Lookup!$BJ$9:$BJ$2401,MATCH($A216,Lookup!$A$9:$A$2401,0)),0)</f>
        <v>0</v>
      </c>
      <c r="J216" s="205">
        <f>IFERROR(INDEX(Lookup!$BI$9:$BI$2401,MATCH($A216,Lookup!$A$9:$A$2401,0)),0)</f>
        <v>0</v>
      </c>
      <c r="K216" s="205">
        <f>IFERROR(INDEX(Lookup!$BH$9:$BH$2401,MATCH($A216,Lookup!$A$9:$A$2401,0)),0)</f>
        <v>0</v>
      </c>
      <c r="L216" s="205">
        <f>IFERROR(INDEX(Lookup!$BH$9:$BH$2401,MATCH($A216,Lookup!$A$9:$A$2401,0)),0)</f>
        <v>0</v>
      </c>
      <c r="O216" s="182">
        <f t="shared" si="10"/>
        <v>0</v>
      </c>
    </row>
    <row r="217" spans="1:15" hidden="1" x14ac:dyDescent="0.2">
      <c r="C217" s="207" t="s">
        <v>467</v>
      </c>
      <c r="D217" s="208">
        <f>SUM(D201:D216)</f>
        <v>0</v>
      </c>
      <c r="E217" s="208">
        <f>SUM(E201:E216)</f>
        <v>0</v>
      </c>
      <c r="F217" s="208">
        <f>SUM(F201:F216)</f>
        <v>0</v>
      </c>
      <c r="G217" s="210"/>
      <c r="H217" s="210"/>
      <c r="I217" s="208">
        <f>SUM(I201:I216)</f>
        <v>0</v>
      </c>
      <c r="J217" s="208">
        <f>SUM(J201:J216)</f>
        <v>0</v>
      </c>
      <c r="K217" s="208">
        <f>SUM(K201:K216)</f>
        <v>0</v>
      </c>
      <c r="L217" s="208">
        <f>SUM(L201:L216)</f>
        <v>0</v>
      </c>
      <c r="O217" s="182">
        <f t="shared" si="10"/>
        <v>0</v>
      </c>
    </row>
    <row r="218" spans="1:15" x14ac:dyDescent="0.2">
      <c r="A218" s="213"/>
      <c r="B218" s="213"/>
      <c r="C218" s="213" t="s">
        <v>472</v>
      </c>
      <c r="D218" s="211">
        <f>D92-D168</f>
        <v>0</v>
      </c>
      <c r="E218" s="211">
        <f>E92-E168</f>
        <v>0</v>
      </c>
      <c r="F218" s="211">
        <f>F92-F168</f>
        <v>0</v>
      </c>
      <c r="G218" s="212"/>
      <c r="H218" s="212"/>
      <c r="I218" s="211">
        <f>I92-I168</f>
        <v>209076.6</v>
      </c>
      <c r="J218" s="211">
        <f>J92-J168</f>
        <v>0</v>
      </c>
      <c r="K218" s="211">
        <f>K92-K168</f>
        <v>219352.78</v>
      </c>
      <c r="L218" s="211">
        <f>L92-L168</f>
        <v>219352.78</v>
      </c>
      <c r="O218" s="182">
        <v>1</v>
      </c>
    </row>
    <row r="219" spans="1:15" x14ac:dyDescent="0.2">
      <c r="C219" s="207" t="s">
        <v>268</v>
      </c>
      <c r="D219" s="217"/>
      <c r="E219" s="217"/>
      <c r="F219" s="217"/>
      <c r="G219" s="218"/>
      <c r="H219" s="218"/>
      <c r="I219" s="217"/>
      <c r="J219" s="217"/>
      <c r="K219" s="217"/>
      <c r="L219" s="217"/>
      <c r="O219" s="182">
        <v>1</v>
      </c>
    </row>
    <row r="220" spans="1:15" x14ac:dyDescent="0.2">
      <c r="A220" s="182" t="str">
        <f>+'05'!A2</f>
        <v>15200-A08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 xml:space="preserve">Other Income-23 Frankin St                                  </v>
      </c>
      <c r="D220" s="205">
        <f>IFERROR(INDEX(Lookup!$BG$9:$BG$2401,MATCH($A220,Lookup!$A$9:$A$2401,0)),0)</f>
        <v>0</v>
      </c>
      <c r="E220" s="205">
        <f>IFERROR(INDEX(Lookup!$BF$9:$BF$2401,MATCH($A220,Lookup!$A$9:$A$2401,0)),0)</f>
        <v>0</v>
      </c>
      <c r="F220" s="205">
        <f>IFERROR(INDEX(Lookup!$BE$9:$BE$2401,MATCH($A220,Lookup!$A$9:$A$2401,0)),0)</f>
        <v>0</v>
      </c>
      <c r="G220" s="206"/>
      <c r="H220" s="206"/>
      <c r="I220" s="205">
        <f>IFERROR(INDEX(Lookup!$BJ$9:$BJ$2401,MATCH($A220,Lookup!$A$9:$A$2401,0)),0)</f>
        <v>0</v>
      </c>
      <c r="J220" s="205">
        <f>IFERROR(INDEX(Lookup!$BI$9:$BI$2401,MATCH($A220,Lookup!$A$9:$A$2401,0)),0)</f>
        <v>0</v>
      </c>
      <c r="K220" s="205">
        <f>IFERROR(INDEX(Lookup!$BH$9:$BH$2401,MATCH($A220,Lookup!$A$9:$A$2401,0)),0)</f>
        <v>0</v>
      </c>
      <c r="L220" s="205">
        <f t="shared" ref="L220:L276" si="11">K220-J220</f>
        <v>0</v>
      </c>
      <c r="O220" s="182">
        <f t="shared" ref="O220:O258" si="12">+IF(A220&gt;0,1,0)</f>
        <v>1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5">
        <f>IFERROR(INDEX(Lookup!$BG$9:$BG$2401,MATCH($A221,Lookup!$A$9:$A$2401,0)),0)</f>
        <v>0</v>
      </c>
      <c r="E221" s="205">
        <f>IFERROR(INDEX(Lookup!$BF$9:$BF$2401,MATCH($A221,Lookup!$A$9:$A$2401,0)),0)</f>
        <v>0</v>
      </c>
      <c r="F221" s="205">
        <f>IFERROR(INDEX(Lookup!$BE$9:$BE$2401,MATCH($A221,Lookup!$A$9:$A$2401,0)),0)</f>
        <v>0</v>
      </c>
      <c r="G221" s="206"/>
      <c r="H221" s="206"/>
      <c r="I221" s="205">
        <f>IFERROR(INDEX(Lookup!$BJ$9:$BJ$2401,MATCH($A221,Lookup!$A$9:$A$2401,0)),0)</f>
        <v>0</v>
      </c>
      <c r="J221" s="205">
        <f>IFERROR(INDEX(Lookup!$BI$9:$BI$2401,MATCH($A221,Lookup!$A$9:$A$2401,0)),0)</f>
        <v>0</v>
      </c>
      <c r="K221" s="205">
        <f>IFERROR(INDEX(Lookup!$BH$9:$BH$2401,MATCH($A221,Lookup!$A$9:$A$2401,0)),0)</f>
        <v>0</v>
      </c>
      <c r="L221" s="205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5">
        <f>IFERROR(INDEX(Lookup!$BG$9:$BG$2401,MATCH($A222,Lookup!$A$9:$A$2401,0)),0)</f>
        <v>0</v>
      </c>
      <c r="E222" s="205">
        <f>IFERROR(INDEX(Lookup!$BF$9:$BF$2401,MATCH($A222,Lookup!$A$9:$A$2401,0)),0)</f>
        <v>0</v>
      </c>
      <c r="F222" s="205">
        <f>IFERROR(INDEX(Lookup!$BE$9:$BE$2401,MATCH($A222,Lookup!$A$9:$A$2401,0)),0)</f>
        <v>0</v>
      </c>
      <c r="G222" s="206"/>
      <c r="H222" s="206"/>
      <c r="I222" s="205">
        <f>IFERROR(INDEX(Lookup!$BJ$9:$BJ$2401,MATCH($A222,Lookup!$A$9:$A$2401,0)),0)</f>
        <v>0</v>
      </c>
      <c r="J222" s="205">
        <f>IFERROR(INDEX(Lookup!$BI$9:$BI$2401,MATCH($A222,Lookup!$A$9:$A$2401,0)),0)</f>
        <v>0</v>
      </c>
      <c r="K222" s="205">
        <f>IFERROR(INDEX(Lookup!$BH$9:$BH$2401,MATCH($A222,Lookup!$A$9:$A$2401,0)),0)</f>
        <v>0</v>
      </c>
      <c r="L222" s="205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5">
        <f>IFERROR(INDEX(Lookup!$BG$9:$BG$2401,MATCH($A223,Lookup!$A$9:$A$2401,0)),0)</f>
        <v>0</v>
      </c>
      <c r="E223" s="205">
        <f>IFERROR(INDEX(Lookup!$BF$9:$BF$2401,MATCH($A223,Lookup!$A$9:$A$2401,0)),0)</f>
        <v>0</v>
      </c>
      <c r="F223" s="205">
        <f>IFERROR(INDEX(Lookup!$BE$9:$BE$2401,MATCH($A223,Lookup!$A$9:$A$2401,0)),0)</f>
        <v>0</v>
      </c>
      <c r="G223" s="206"/>
      <c r="H223" s="206"/>
      <c r="I223" s="205">
        <f>IFERROR(INDEX(Lookup!$BJ$9:$BJ$2401,MATCH($A223,Lookup!$A$9:$A$2401,0)),0)</f>
        <v>0</v>
      </c>
      <c r="J223" s="205">
        <f>IFERROR(INDEX(Lookup!$BI$9:$BI$2401,MATCH($A223,Lookup!$A$9:$A$2401,0)),0)</f>
        <v>0</v>
      </c>
      <c r="K223" s="205">
        <f>IFERROR(INDEX(Lookup!$BH$9:$BH$2401,MATCH($A223,Lookup!$A$9:$A$2401,0)),0)</f>
        <v>0</v>
      </c>
      <c r="L223" s="205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5">
        <f>IFERROR(INDEX(Lookup!$BG$9:$BG$2401,MATCH($A224,Lookup!$A$9:$A$2401,0)),0)</f>
        <v>0</v>
      </c>
      <c r="E224" s="205">
        <f>IFERROR(INDEX(Lookup!$BF$9:$BF$2401,MATCH($A224,Lookup!$A$9:$A$2401,0)),0)</f>
        <v>0</v>
      </c>
      <c r="F224" s="205">
        <f>IFERROR(INDEX(Lookup!$BE$9:$BE$2401,MATCH($A224,Lookup!$A$9:$A$2401,0)),0)</f>
        <v>0</v>
      </c>
      <c r="G224" s="206"/>
      <c r="H224" s="206"/>
      <c r="I224" s="205">
        <f>IFERROR(INDEX(Lookup!$BJ$9:$BJ$2401,MATCH($A224,Lookup!$A$9:$A$2401,0)),0)</f>
        <v>0</v>
      </c>
      <c r="J224" s="205">
        <f>IFERROR(INDEX(Lookup!$BI$9:$BI$2401,MATCH($A224,Lookup!$A$9:$A$2401,0)),0)</f>
        <v>0</v>
      </c>
      <c r="K224" s="205">
        <f>IFERROR(INDEX(Lookup!$BH$9:$BH$2401,MATCH($A224,Lookup!$A$9:$A$2401,0)),0)</f>
        <v>0</v>
      </c>
      <c r="L224" s="205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5">
        <f>IFERROR(INDEX(Lookup!$BG$9:$BG$2401,MATCH($A225,Lookup!$A$9:$A$2401,0)),0)</f>
        <v>0</v>
      </c>
      <c r="E225" s="205">
        <f>IFERROR(INDEX(Lookup!$BF$9:$BF$2401,MATCH($A225,Lookup!$A$9:$A$2401,0)),0)</f>
        <v>0</v>
      </c>
      <c r="F225" s="205">
        <f>IFERROR(INDEX(Lookup!$BE$9:$BE$2401,MATCH($A225,Lookup!$A$9:$A$2401,0)),0)</f>
        <v>0</v>
      </c>
      <c r="G225" s="206"/>
      <c r="H225" s="206"/>
      <c r="I225" s="205">
        <f>IFERROR(INDEX(Lookup!$BJ$9:$BJ$2401,MATCH($A225,Lookup!$A$9:$A$2401,0)),0)</f>
        <v>0</v>
      </c>
      <c r="J225" s="205">
        <f>IFERROR(INDEX(Lookup!$BI$9:$BI$2401,MATCH($A225,Lookup!$A$9:$A$2401,0)),0)</f>
        <v>0</v>
      </c>
      <c r="K225" s="205">
        <f>IFERROR(INDEX(Lookup!$BH$9:$BH$2401,MATCH($A225,Lookup!$A$9:$A$2401,0)),0)</f>
        <v>0</v>
      </c>
      <c r="L225" s="205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5">
        <f>IFERROR(INDEX(Lookup!$BG$9:$BG$2401,MATCH($A226,Lookup!$A$9:$A$2401,0)),0)</f>
        <v>0</v>
      </c>
      <c r="E226" s="205">
        <f>IFERROR(INDEX(Lookup!$BF$9:$BF$2401,MATCH($A226,Lookup!$A$9:$A$2401,0)),0)</f>
        <v>0</v>
      </c>
      <c r="F226" s="205">
        <f>IFERROR(INDEX(Lookup!$BE$9:$BE$2401,MATCH($A226,Lookup!$A$9:$A$2401,0)),0)</f>
        <v>0</v>
      </c>
      <c r="G226" s="206"/>
      <c r="H226" s="206"/>
      <c r="I226" s="205">
        <f>IFERROR(INDEX(Lookup!$BJ$9:$BJ$2401,MATCH($A226,Lookup!$A$9:$A$2401,0)),0)</f>
        <v>0</v>
      </c>
      <c r="J226" s="205">
        <f>IFERROR(INDEX(Lookup!$BI$9:$BI$2401,MATCH($A226,Lookup!$A$9:$A$2401,0)),0)</f>
        <v>0</v>
      </c>
      <c r="K226" s="205">
        <f>IFERROR(INDEX(Lookup!$BH$9:$BH$2401,MATCH($A226,Lookup!$A$9:$A$2401,0)),0)</f>
        <v>0</v>
      </c>
      <c r="L226" s="205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5">
        <f>IFERROR(INDEX(Lookup!$BG$9:$BG$2401,MATCH($A227,Lookup!$A$9:$A$2401,0)),0)</f>
        <v>0</v>
      </c>
      <c r="E227" s="205">
        <f>IFERROR(INDEX(Lookup!$BF$9:$BF$2401,MATCH($A227,Lookup!$A$9:$A$2401,0)),0)</f>
        <v>0</v>
      </c>
      <c r="F227" s="205">
        <f>IFERROR(INDEX(Lookup!$BE$9:$BE$2401,MATCH($A227,Lookup!$A$9:$A$2401,0)),0)</f>
        <v>0</v>
      </c>
      <c r="G227" s="206"/>
      <c r="H227" s="206"/>
      <c r="I227" s="205">
        <f>IFERROR(INDEX(Lookup!$BJ$9:$BJ$2401,MATCH($A227,Lookup!$A$9:$A$2401,0)),0)</f>
        <v>0</v>
      </c>
      <c r="J227" s="205">
        <f>IFERROR(INDEX(Lookup!$BI$9:$BI$2401,MATCH($A227,Lookup!$A$9:$A$2401,0)),0)</f>
        <v>0</v>
      </c>
      <c r="K227" s="205">
        <f>IFERROR(INDEX(Lookup!$BH$9:$BH$2401,MATCH($A227,Lookup!$A$9:$A$2401,0)),0)</f>
        <v>0</v>
      </c>
      <c r="L227" s="205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5">
        <f>IFERROR(INDEX(Lookup!$BG$9:$BG$2401,MATCH($A228,Lookup!$A$9:$A$2401,0)),0)</f>
        <v>0</v>
      </c>
      <c r="E228" s="205">
        <f>IFERROR(INDEX(Lookup!$BF$9:$BF$2401,MATCH($A228,Lookup!$A$9:$A$2401,0)),0)</f>
        <v>0</v>
      </c>
      <c r="F228" s="205">
        <f>IFERROR(INDEX(Lookup!$BE$9:$BE$2401,MATCH($A228,Lookup!$A$9:$A$2401,0)),0)</f>
        <v>0</v>
      </c>
      <c r="G228" s="206"/>
      <c r="H228" s="206"/>
      <c r="I228" s="205">
        <f>IFERROR(INDEX(Lookup!$BJ$9:$BJ$2401,MATCH($A228,Lookup!$A$9:$A$2401,0)),0)</f>
        <v>0</v>
      </c>
      <c r="J228" s="205">
        <f>IFERROR(INDEX(Lookup!$BI$9:$BI$2401,MATCH($A228,Lookup!$A$9:$A$2401,0)),0)</f>
        <v>0</v>
      </c>
      <c r="K228" s="205">
        <f>IFERROR(INDEX(Lookup!$BH$9:$BH$2401,MATCH($A228,Lookup!$A$9:$A$2401,0)),0)</f>
        <v>0</v>
      </c>
      <c r="L228" s="205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5">
        <f>IFERROR(INDEX(Lookup!$BG$9:$BG$2401,MATCH($A229,Lookup!$A$9:$A$2401,0)),0)</f>
        <v>0</v>
      </c>
      <c r="E229" s="205">
        <f>IFERROR(INDEX(Lookup!$BF$9:$BF$2401,MATCH($A229,Lookup!$A$9:$A$2401,0)),0)</f>
        <v>0</v>
      </c>
      <c r="F229" s="205">
        <f>IFERROR(INDEX(Lookup!$BE$9:$BE$2401,MATCH($A229,Lookup!$A$9:$A$2401,0)),0)</f>
        <v>0</v>
      </c>
      <c r="G229" s="206"/>
      <c r="H229" s="206"/>
      <c r="I229" s="205">
        <f>IFERROR(INDEX(Lookup!$BJ$9:$BJ$2401,MATCH($A229,Lookup!$A$9:$A$2401,0)),0)</f>
        <v>0</v>
      </c>
      <c r="J229" s="205">
        <f>IFERROR(INDEX(Lookup!$BI$9:$BI$2401,MATCH($A229,Lookup!$A$9:$A$2401,0)),0)</f>
        <v>0</v>
      </c>
      <c r="K229" s="205">
        <f>IFERROR(INDEX(Lookup!$BH$9:$BH$2401,MATCH($A229,Lookup!$A$9:$A$2401,0)),0)</f>
        <v>0</v>
      </c>
      <c r="L229" s="205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5">
        <f>IFERROR(INDEX(Lookup!$BG$9:$BG$2401,MATCH($A230,Lookup!$A$9:$A$2401,0)),0)</f>
        <v>0</v>
      </c>
      <c r="E230" s="205">
        <f>IFERROR(INDEX(Lookup!$BF$9:$BF$2401,MATCH($A230,Lookup!$A$9:$A$2401,0)),0)</f>
        <v>0</v>
      </c>
      <c r="F230" s="205">
        <f>IFERROR(INDEX(Lookup!$BE$9:$BE$2401,MATCH($A230,Lookup!$A$9:$A$2401,0)),0)</f>
        <v>0</v>
      </c>
      <c r="G230" s="206"/>
      <c r="H230" s="206"/>
      <c r="I230" s="205">
        <f>IFERROR(INDEX(Lookup!$BJ$9:$BJ$2401,MATCH($A230,Lookup!$A$9:$A$2401,0)),0)</f>
        <v>0</v>
      </c>
      <c r="J230" s="205">
        <f>IFERROR(INDEX(Lookup!$BI$9:$BI$2401,MATCH($A230,Lookup!$A$9:$A$2401,0)),0)</f>
        <v>0</v>
      </c>
      <c r="K230" s="205">
        <f>IFERROR(INDEX(Lookup!$BH$9:$BH$2401,MATCH($A230,Lookup!$A$9:$A$2401,0)),0)</f>
        <v>0</v>
      </c>
      <c r="L230" s="205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5">
        <f>IFERROR(INDEX(Lookup!$BG$9:$BG$2401,MATCH($A231,Lookup!$A$9:$A$2401,0)),0)</f>
        <v>0</v>
      </c>
      <c r="E231" s="205">
        <f>IFERROR(INDEX(Lookup!$BF$9:$BF$2401,MATCH($A231,Lookup!$A$9:$A$2401,0)),0)</f>
        <v>0</v>
      </c>
      <c r="F231" s="205">
        <f>IFERROR(INDEX(Lookup!$BE$9:$BE$2401,MATCH($A231,Lookup!$A$9:$A$2401,0)),0)</f>
        <v>0</v>
      </c>
      <c r="G231" s="206"/>
      <c r="H231" s="206"/>
      <c r="I231" s="205">
        <f>IFERROR(INDEX(Lookup!$BJ$9:$BJ$2401,MATCH($A231,Lookup!$A$9:$A$2401,0)),0)</f>
        <v>0</v>
      </c>
      <c r="J231" s="205">
        <f>IFERROR(INDEX(Lookup!$BI$9:$BI$2401,MATCH($A231,Lookup!$A$9:$A$2401,0)),0)</f>
        <v>0</v>
      </c>
      <c r="K231" s="205">
        <f>IFERROR(INDEX(Lookup!$BH$9:$BH$2401,MATCH($A231,Lookup!$A$9:$A$2401,0)),0)</f>
        <v>0</v>
      </c>
      <c r="L231" s="205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5">
        <f>IFERROR(INDEX(Lookup!$BG$9:$BG$2401,MATCH($A232,Lookup!$A$9:$A$2401,0)),0)</f>
        <v>0</v>
      </c>
      <c r="E232" s="205">
        <f>IFERROR(INDEX(Lookup!$BF$9:$BF$2401,MATCH($A232,Lookup!$A$9:$A$2401,0)),0)</f>
        <v>0</v>
      </c>
      <c r="F232" s="205">
        <f>IFERROR(INDEX(Lookup!$BE$9:$BE$2401,MATCH($A232,Lookup!$A$9:$A$2401,0)),0)</f>
        <v>0</v>
      </c>
      <c r="G232" s="206"/>
      <c r="H232" s="206"/>
      <c r="I232" s="205">
        <f>IFERROR(INDEX(Lookup!$BJ$9:$BJ$2401,MATCH($A232,Lookup!$A$9:$A$2401,0)),0)</f>
        <v>0</v>
      </c>
      <c r="J232" s="205">
        <f>IFERROR(INDEX(Lookup!$BI$9:$BI$2401,MATCH($A232,Lookup!$A$9:$A$2401,0)),0)</f>
        <v>0</v>
      </c>
      <c r="K232" s="205">
        <f>IFERROR(INDEX(Lookup!$BH$9:$BH$2401,MATCH($A232,Lookup!$A$9:$A$2401,0)),0)</f>
        <v>0</v>
      </c>
      <c r="L232" s="205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5">
        <f>IFERROR(INDEX(Lookup!$BG$9:$BG$2401,MATCH($A233,Lookup!$A$9:$A$2401,0)),0)</f>
        <v>0</v>
      </c>
      <c r="E233" s="205">
        <f>IFERROR(INDEX(Lookup!$BF$9:$BF$2401,MATCH($A233,Lookup!$A$9:$A$2401,0)),0)</f>
        <v>0</v>
      </c>
      <c r="F233" s="205">
        <f>IFERROR(INDEX(Lookup!$BE$9:$BE$2401,MATCH($A233,Lookup!$A$9:$A$2401,0)),0)</f>
        <v>0</v>
      </c>
      <c r="G233" s="206"/>
      <c r="H233" s="206"/>
      <c r="I233" s="205">
        <f>IFERROR(INDEX(Lookup!$BJ$9:$BJ$2401,MATCH($A233,Lookup!$A$9:$A$2401,0)),0)</f>
        <v>0</v>
      </c>
      <c r="J233" s="205">
        <f>IFERROR(INDEX(Lookup!$BI$9:$BI$2401,MATCH($A233,Lookup!$A$9:$A$2401,0)),0)</f>
        <v>0</v>
      </c>
      <c r="K233" s="205">
        <f>IFERROR(INDEX(Lookup!$BH$9:$BH$2401,MATCH($A233,Lookup!$A$9:$A$2401,0)),0)</f>
        <v>0</v>
      </c>
      <c r="L233" s="205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5">
        <f>IFERROR(INDEX(Lookup!$BG$9:$BG$2401,MATCH($A234,Lookup!$A$9:$A$2401,0)),0)</f>
        <v>0</v>
      </c>
      <c r="E234" s="205">
        <f>IFERROR(INDEX(Lookup!$BF$9:$BF$2401,MATCH($A234,Lookup!$A$9:$A$2401,0)),0)</f>
        <v>0</v>
      </c>
      <c r="F234" s="205">
        <f>IFERROR(INDEX(Lookup!$BE$9:$BE$2401,MATCH($A234,Lookup!$A$9:$A$2401,0)),0)</f>
        <v>0</v>
      </c>
      <c r="G234" s="206"/>
      <c r="H234" s="206"/>
      <c r="I234" s="205">
        <f>IFERROR(INDEX(Lookup!$BJ$9:$BJ$2401,MATCH($A234,Lookup!$A$9:$A$2401,0)),0)</f>
        <v>0</v>
      </c>
      <c r="J234" s="205">
        <f>IFERROR(INDEX(Lookup!$BI$9:$BI$2401,MATCH($A234,Lookup!$A$9:$A$2401,0)),0)</f>
        <v>0</v>
      </c>
      <c r="K234" s="205">
        <f>IFERROR(INDEX(Lookup!$BH$9:$BH$2401,MATCH($A234,Lookup!$A$9:$A$2401,0)),0)</f>
        <v>0</v>
      </c>
      <c r="L234" s="205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5">
        <f>IFERROR(INDEX(Lookup!$BG$9:$BG$2401,MATCH($A235,Lookup!$A$9:$A$2401,0)),0)</f>
        <v>0</v>
      </c>
      <c r="E235" s="205">
        <f>IFERROR(INDEX(Lookup!$BF$9:$BF$2401,MATCH($A235,Lookup!$A$9:$A$2401,0)),0)</f>
        <v>0</v>
      </c>
      <c r="F235" s="205">
        <f>IFERROR(INDEX(Lookup!$BE$9:$BE$2401,MATCH($A235,Lookup!$A$9:$A$2401,0)),0)</f>
        <v>0</v>
      </c>
      <c r="G235" s="206"/>
      <c r="H235" s="206"/>
      <c r="I235" s="205">
        <f>IFERROR(INDEX(Lookup!$BJ$9:$BJ$2401,MATCH($A235,Lookup!$A$9:$A$2401,0)),0)</f>
        <v>0</v>
      </c>
      <c r="J235" s="205">
        <f>IFERROR(INDEX(Lookup!$BI$9:$BI$2401,MATCH($A235,Lookup!$A$9:$A$2401,0)),0)</f>
        <v>0</v>
      </c>
      <c r="K235" s="205">
        <f>IFERROR(INDEX(Lookup!$BH$9:$BH$2401,MATCH($A235,Lookup!$A$9:$A$2401,0)),0)</f>
        <v>0</v>
      </c>
      <c r="L235" s="205">
        <f t="shared" si="11"/>
        <v>0</v>
      </c>
      <c r="O235" s="182">
        <f t="shared" si="12"/>
        <v>0</v>
      </c>
    </row>
    <row r="236" spans="1:15" x14ac:dyDescent="0.2">
      <c r="A236" s="182" t="str">
        <f>+'06'!A2</f>
        <v>16100-A08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Interest Received-23 Frankin St                             </v>
      </c>
      <c r="D236" s="205">
        <f>IFERROR(INDEX(Lookup!$BG$9:$BG$2401,MATCH($A236,Lookup!$A$9:$A$2401,0)),0)</f>
        <v>0</v>
      </c>
      <c r="E236" s="205">
        <f>IFERROR(INDEX(Lookup!$BF$9:$BF$2401,MATCH($A236,Lookup!$A$9:$A$2401,0)),0)</f>
        <v>0</v>
      </c>
      <c r="F236" s="205">
        <f>IFERROR(INDEX(Lookup!$BE$9:$BE$2401,MATCH($A236,Lookup!$A$9:$A$2401,0)),0)</f>
        <v>0</v>
      </c>
      <c r="G236" s="206"/>
      <c r="H236" s="206"/>
      <c r="I236" s="205">
        <f>IFERROR(INDEX(Lookup!$BJ$9:$BJ$2401,MATCH($A236,Lookup!$A$9:$A$2401,0)),0)</f>
        <v>0</v>
      </c>
      <c r="J236" s="205">
        <f>IFERROR(INDEX(Lookup!$BI$9:$BI$2401,MATCH($A236,Lookup!$A$9:$A$2401,0)),0)</f>
        <v>0</v>
      </c>
      <c r="K236" s="205">
        <f>IFERROR(INDEX(Lookup!$BH$9:$BH$2401,MATCH($A236,Lookup!$A$9:$A$2401,0)),0)</f>
        <v>-1.84</v>
      </c>
      <c r="L236" s="205">
        <f t="shared" si="11"/>
        <v>-1.84</v>
      </c>
      <c r="O236" s="182">
        <f t="shared" si="12"/>
        <v>1</v>
      </c>
    </row>
    <row r="237" spans="1:15" hidden="1" x14ac:dyDescent="0.2">
      <c r="A237" s="182">
        <f>+'06'!A3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5">
        <f>IFERROR(INDEX(Lookup!$BG$9:$BG$2401,MATCH($A237,Lookup!$A$9:$A$2401,0)),0)</f>
        <v>0</v>
      </c>
      <c r="E237" s="205">
        <f>IFERROR(INDEX(Lookup!$BF$9:$BF$2401,MATCH($A237,Lookup!$A$9:$A$2401,0)),0)</f>
        <v>0</v>
      </c>
      <c r="F237" s="205">
        <f>IFERROR(INDEX(Lookup!$BE$9:$BE$2401,MATCH($A237,Lookup!$A$9:$A$2401,0)),0)</f>
        <v>0</v>
      </c>
      <c r="G237" s="206"/>
      <c r="H237" s="206"/>
      <c r="I237" s="205">
        <f>IFERROR(INDEX(Lookup!$BJ$9:$BJ$2401,MATCH($A237,Lookup!$A$9:$A$2401,0)),0)</f>
        <v>0</v>
      </c>
      <c r="J237" s="205">
        <f>IFERROR(INDEX(Lookup!$BI$9:$BI$2401,MATCH($A237,Lookup!$A$9:$A$2401,0)),0)</f>
        <v>0</v>
      </c>
      <c r="K237" s="205">
        <f>IFERROR(INDEX(Lookup!$BH$9:$BH$2401,MATCH($A237,Lookup!$A$9:$A$2401,0)),0)</f>
        <v>0</v>
      </c>
      <c r="L237" s="205">
        <f t="shared" si="11"/>
        <v>0</v>
      </c>
      <c r="O237" s="182">
        <f t="shared" si="12"/>
        <v>0</v>
      </c>
    </row>
    <row r="238" spans="1:15" hidden="1" x14ac:dyDescent="0.2">
      <c r="A238" s="182">
        <f>+'06'!A4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5">
        <f>IFERROR(INDEX(Lookup!$BG$9:$BG$2401,MATCH($A238,Lookup!$A$9:$A$2401,0)),0)</f>
        <v>0</v>
      </c>
      <c r="E238" s="205">
        <f>IFERROR(INDEX(Lookup!$BF$9:$BF$2401,MATCH($A238,Lookup!$A$9:$A$2401,0)),0)</f>
        <v>0</v>
      </c>
      <c r="F238" s="205">
        <f>IFERROR(INDEX(Lookup!$BE$9:$BE$2401,MATCH($A238,Lookup!$A$9:$A$2401,0)),0)</f>
        <v>0</v>
      </c>
      <c r="G238" s="206"/>
      <c r="H238" s="206"/>
      <c r="I238" s="205">
        <f>IFERROR(INDEX(Lookup!$BJ$9:$BJ$2401,MATCH($A238,Lookup!$A$9:$A$2401,0)),0)</f>
        <v>0</v>
      </c>
      <c r="J238" s="205">
        <f>IFERROR(INDEX(Lookup!$BI$9:$BI$2401,MATCH($A238,Lookup!$A$9:$A$2401,0)),0)</f>
        <v>0</v>
      </c>
      <c r="K238" s="205">
        <f>IFERROR(INDEX(Lookup!$BH$9:$BH$2401,MATCH($A238,Lookup!$A$9:$A$2401,0)),0)</f>
        <v>0</v>
      </c>
      <c r="L238" s="205">
        <f t="shared" si="11"/>
        <v>0</v>
      </c>
      <c r="O238" s="182">
        <f t="shared" si="12"/>
        <v>0</v>
      </c>
    </row>
    <row r="239" spans="1:15" hidden="1" x14ac:dyDescent="0.2">
      <c r="A239" s="182">
        <f>+'06'!A5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5">
        <f>IFERROR(INDEX(Lookup!$BG$9:$BG$2401,MATCH($A239,Lookup!$A$9:$A$2401,0)),0)</f>
        <v>0</v>
      </c>
      <c r="E239" s="205">
        <f>IFERROR(INDEX(Lookup!$BF$9:$BF$2401,MATCH($A239,Lookup!$A$9:$A$2401,0)),0)</f>
        <v>0</v>
      </c>
      <c r="F239" s="205">
        <f>IFERROR(INDEX(Lookup!$BE$9:$BE$2401,MATCH($A239,Lookup!$A$9:$A$2401,0)),0)</f>
        <v>0</v>
      </c>
      <c r="G239" s="206"/>
      <c r="H239" s="206"/>
      <c r="I239" s="205">
        <f>IFERROR(INDEX(Lookup!$BJ$9:$BJ$2401,MATCH($A239,Lookup!$A$9:$A$2401,0)),0)</f>
        <v>0</v>
      </c>
      <c r="J239" s="205">
        <f>IFERROR(INDEX(Lookup!$BI$9:$BI$2401,MATCH($A239,Lookup!$A$9:$A$2401,0)),0)</f>
        <v>0</v>
      </c>
      <c r="K239" s="205">
        <f>IFERROR(INDEX(Lookup!$BH$9:$BH$2401,MATCH($A239,Lookup!$A$9:$A$2401,0)),0)</f>
        <v>0</v>
      </c>
      <c r="L239" s="205">
        <f t="shared" si="11"/>
        <v>0</v>
      </c>
      <c r="O239" s="182">
        <f t="shared" si="12"/>
        <v>0</v>
      </c>
    </row>
    <row r="240" spans="1:15" hidden="1" x14ac:dyDescent="0.2">
      <c r="A240" s="182">
        <f>+'06'!A6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5">
        <f>IFERROR(INDEX(Lookup!$BG$9:$BG$2401,MATCH($A240,Lookup!$A$9:$A$2401,0)),0)</f>
        <v>0</v>
      </c>
      <c r="E240" s="205">
        <f>IFERROR(INDEX(Lookup!$BF$9:$BF$2401,MATCH($A240,Lookup!$A$9:$A$2401,0)),0)</f>
        <v>0</v>
      </c>
      <c r="F240" s="205">
        <f>IFERROR(INDEX(Lookup!$BE$9:$BE$2401,MATCH($A240,Lookup!$A$9:$A$2401,0)),0)</f>
        <v>0</v>
      </c>
      <c r="G240" s="206"/>
      <c r="H240" s="206"/>
      <c r="I240" s="205">
        <f>IFERROR(INDEX(Lookup!$BJ$9:$BJ$2401,MATCH($A240,Lookup!$A$9:$A$2401,0)),0)</f>
        <v>0</v>
      </c>
      <c r="J240" s="205">
        <f>IFERROR(INDEX(Lookup!$BI$9:$BI$2401,MATCH($A240,Lookup!$A$9:$A$2401,0)),0)</f>
        <v>0</v>
      </c>
      <c r="K240" s="205">
        <f>IFERROR(INDEX(Lookup!$BH$9:$BH$2401,MATCH($A240,Lookup!$A$9:$A$2401,0)),0)</f>
        <v>0</v>
      </c>
      <c r="L240" s="205">
        <f t="shared" si="11"/>
        <v>0</v>
      </c>
      <c r="O240" s="182">
        <f t="shared" si="12"/>
        <v>0</v>
      </c>
    </row>
    <row r="241" spans="1:17" hidden="1" x14ac:dyDescent="0.2">
      <c r="A241" s="182">
        <f>+'06'!A7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5">
        <f>IFERROR(INDEX(Lookup!$BG$9:$BG$2401,MATCH($A241,Lookup!$A$9:$A$2401,0)),0)</f>
        <v>0</v>
      </c>
      <c r="E241" s="205">
        <f>IFERROR(INDEX(Lookup!$BF$9:$BF$2401,MATCH($A241,Lookup!$A$9:$A$2401,0)),0)</f>
        <v>0</v>
      </c>
      <c r="F241" s="205">
        <f>IFERROR(INDEX(Lookup!$BE$9:$BE$2401,MATCH($A241,Lookup!$A$9:$A$2401,0)),0)</f>
        <v>0</v>
      </c>
      <c r="G241" s="206"/>
      <c r="H241" s="206"/>
      <c r="I241" s="205">
        <f>IFERROR(INDEX(Lookup!$BJ$9:$BJ$2401,MATCH($A241,Lookup!$A$9:$A$2401,0)),0)</f>
        <v>0</v>
      </c>
      <c r="J241" s="205">
        <f>IFERROR(INDEX(Lookup!$BI$9:$BI$2401,MATCH($A241,Lookup!$A$9:$A$2401,0)),0)</f>
        <v>0</v>
      </c>
      <c r="K241" s="205">
        <f>IFERROR(INDEX(Lookup!$BH$9:$BH$2401,MATCH($A241,Lookup!$A$9:$A$2401,0)),0)</f>
        <v>0</v>
      </c>
      <c r="L241" s="205">
        <f t="shared" si="11"/>
        <v>0</v>
      </c>
      <c r="O241" s="182">
        <f t="shared" si="12"/>
        <v>0</v>
      </c>
    </row>
    <row r="242" spans="1:17" hidden="1" x14ac:dyDescent="0.2">
      <c r="A242" s="182">
        <f>+'06'!A8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5">
        <f>IFERROR(INDEX(Lookup!$BG$9:$BG$2401,MATCH($A242,Lookup!$A$9:$A$2401,0)),0)</f>
        <v>0</v>
      </c>
      <c r="E242" s="205">
        <f>IFERROR(INDEX(Lookup!$BF$9:$BF$2401,MATCH($A242,Lookup!$A$9:$A$2401,0)),0)</f>
        <v>0</v>
      </c>
      <c r="F242" s="205">
        <f>IFERROR(INDEX(Lookup!$BE$9:$BE$2401,MATCH($A242,Lookup!$A$9:$A$2401,0)),0)</f>
        <v>0</v>
      </c>
      <c r="G242" s="206"/>
      <c r="H242" s="206"/>
      <c r="I242" s="205">
        <f>IFERROR(INDEX(Lookup!$BJ$9:$BJ$2401,MATCH($A242,Lookup!$A$9:$A$2401,0)),0)</f>
        <v>0</v>
      </c>
      <c r="J242" s="205">
        <f>IFERROR(INDEX(Lookup!$BI$9:$BI$2401,MATCH($A242,Lookup!$A$9:$A$2401,0)),0)</f>
        <v>0</v>
      </c>
      <c r="K242" s="205">
        <f>IFERROR(INDEX(Lookup!$BH$9:$BH$2401,MATCH($A242,Lookup!$A$9:$A$2401,0)),0)</f>
        <v>0</v>
      </c>
      <c r="L242" s="205">
        <f t="shared" si="11"/>
        <v>0</v>
      </c>
      <c r="O242" s="182">
        <f t="shared" si="12"/>
        <v>0</v>
      </c>
    </row>
    <row r="243" spans="1:17" hidden="1" x14ac:dyDescent="0.2">
      <c r="A243" s="182">
        <f>+'06'!A9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5">
        <f>IFERROR(INDEX(Lookup!$BG$9:$BG$2401,MATCH($A243,Lookup!$A$9:$A$2401,0)),0)</f>
        <v>0</v>
      </c>
      <c r="E243" s="205">
        <f>IFERROR(INDEX(Lookup!$BF$9:$BF$2401,MATCH($A243,Lookup!$A$9:$A$2401,0)),0)</f>
        <v>0</v>
      </c>
      <c r="F243" s="205">
        <f>IFERROR(INDEX(Lookup!$BE$9:$BE$2401,MATCH($A243,Lookup!$A$9:$A$2401,0)),0)</f>
        <v>0</v>
      </c>
      <c r="G243" s="206"/>
      <c r="H243" s="206"/>
      <c r="I243" s="205">
        <f>IFERROR(INDEX(Lookup!$BJ$9:$BJ$2401,MATCH($A243,Lookup!$A$9:$A$2401,0)),0)</f>
        <v>0</v>
      </c>
      <c r="J243" s="205">
        <f>IFERROR(INDEX(Lookup!$BI$9:$BI$2401,MATCH($A243,Lookup!$A$9:$A$2401,0)),0)</f>
        <v>0</v>
      </c>
      <c r="K243" s="205">
        <f>IFERROR(INDEX(Lookup!$BH$9:$BH$2401,MATCH($A243,Lookup!$A$9:$A$2401,0)),0)</f>
        <v>0</v>
      </c>
      <c r="L243" s="205">
        <f t="shared" si="11"/>
        <v>0</v>
      </c>
      <c r="O243" s="182">
        <f t="shared" si="12"/>
        <v>0</v>
      </c>
    </row>
    <row r="244" spans="1:17" hidden="1" x14ac:dyDescent="0.2">
      <c r="A244" s="182">
        <f>+'06'!A10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5">
        <f>IFERROR(INDEX(Lookup!$BG$9:$BG$2401,MATCH($A244,Lookup!$A$9:$A$2401,0)),0)</f>
        <v>0</v>
      </c>
      <c r="E244" s="205">
        <f>IFERROR(INDEX(Lookup!$BF$9:$BF$2401,MATCH($A244,Lookup!$A$9:$A$2401,0)),0)</f>
        <v>0</v>
      </c>
      <c r="F244" s="205">
        <f>IFERROR(INDEX(Lookup!$BE$9:$BE$2401,MATCH($A244,Lookup!$A$9:$A$2401,0)),0)</f>
        <v>0</v>
      </c>
      <c r="G244" s="206"/>
      <c r="H244" s="206"/>
      <c r="I244" s="205">
        <f>IFERROR(INDEX(Lookup!$BJ$9:$BJ$2401,MATCH($A244,Lookup!$A$9:$A$2401,0)),0)</f>
        <v>0</v>
      </c>
      <c r="J244" s="205">
        <f>IFERROR(INDEX(Lookup!$BI$9:$BI$2401,MATCH($A244,Lookup!$A$9:$A$2401,0)),0)</f>
        <v>0</v>
      </c>
      <c r="K244" s="205">
        <f>IFERROR(INDEX(Lookup!$BH$9:$BH$2401,MATCH($A244,Lookup!$A$9:$A$2401,0)),0)</f>
        <v>0</v>
      </c>
      <c r="L244" s="205">
        <f t="shared" si="11"/>
        <v>0</v>
      </c>
      <c r="O244" s="182">
        <f t="shared" si="12"/>
        <v>0</v>
      </c>
    </row>
    <row r="245" spans="1:17" hidden="1" x14ac:dyDescent="0.2">
      <c r="A245" s="182">
        <f>+'06'!A11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5">
        <f>IFERROR(INDEX(Lookup!$BG$9:$BG$2401,MATCH($A245,Lookup!$A$9:$A$2401,0)),0)</f>
        <v>0</v>
      </c>
      <c r="E245" s="205">
        <f>IFERROR(INDEX(Lookup!$BF$9:$BF$2401,MATCH($A245,Lookup!$A$9:$A$2401,0)),0)</f>
        <v>0</v>
      </c>
      <c r="F245" s="205">
        <f>IFERROR(INDEX(Lookup!$BE$9:$BE$2401,MATCH($A245,Lookup!$A$9:$A$2401,0)),0)</f>
        <v>0</v>
      </c>
      <c r="G245" s="206"/>
      <c r="H245" s="206"/>
      <c r="I245" s="205">
        <f>IFERROR(INDEX(Lookup!$BJ$9:$BJ$2401,MATCH($A245,Lookup!$A$9:$A$2401,0)),0)</f>
        <v>0</v>
      </c>
      <c r="J245" s="205">
        <f>IFERROR(INDEX(Lookup!$BI$9:$BI$2401,MATCH($A245,Lookup!$A$9:$A$2401,0)),0)</f>
        <v>0</v>
      </c>
      <c r="K245" s="205">
        <f>IFERROR(INDEX(Lookup!$BH$9:$BH$2401,MATCH($A245,Lookup!$A$9:$A$2401,0)),0)</f>
        <v>0</v>
      </c>
      <c r="L245" s="205">
        <f t="shared" si="11"/>
        <v>0</v>
      </c>
      <c r="O245" s="182">
        <f t="shared" si="12"/>
        <v>0</v>
      </c>
    </row>
    <row r="246" spans="1:17" hidden="1" x14ac:dyDescent="0.2">
      <c r="A246" s="182">
        <f>+'06'!A12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5">
        <f>IFERROR(INDEX(Lookup!$BG$9:$BG$2401,MATCH($A246,Lookup!$A$9:$A$2401,0)),0)</f>
        <v>0</v>
      </c>
      <c r="E246" s="205">
        <f>IFERROR(INDEX(Lookup!$BF$9:$BF$2401,MATCH($A246,Lookup!$A$9:$A$2401,0)),0)</f>
        <v>0</v>
      </c>
      <c r="F246" s="205">
        <f>IFERROR(INDEX(Lookup!$BE$9:$BE$2401,MATCH($A246,Lookup!$A$9:$A$2401,0)),0)</f>
        <v>0</v>
      </c>
      <c r="G246" s="206"/>
      <c r="H246" s="206"/>
      <c r="I246" s="205">
        <f>IFERROR(INDEX(Lookup!$BJ$9:$BJ$2401,MATCH($A246,Lookup!$A$9:$A$2401,0)),0)</f>
        <v>0</v>
      </c>
      <c r="J246" s="205">
        <f>IFERROR(INDEX(Lookup!$BI$9:$BI$2401,MATCH($A246,Lookup!$A$9:$A$2401,0)),0)</f>
        <v>0</v>
      </c>
      <c r="K246" s="205">
        <f>IFERROR(INDEX(Lookup!$BH$9:$BH$2401,MATCH($A246,Lookup!$A$9:$A$2401,0)),0)</f>
        <v>0</v>
      </c>
      <c r="L246" s="205">
        <f t="shared" si="11"/>
        <v>0</v>
      </c>
      <c r="O246" s="182">
        <f t="shared" si="12"/>
        <v>0</v>
      </c>
    </row>
    <row r="247" spans="1:17" hidden="1" x14ac:dyDescent="0.2">
      <c r="A247" s="182">
        <f>+'06'!A13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5">
        <f>IFERROR(INDEX(Lookup!$BG$9:$BG$2401,MATCH($A247,Lookup!$A$9:$A$2401,0)),0)</f>
        <v>0</v>
      </c>
      <c r="E247" s="205">
        <f>IFERROR(INDEX(Lookup!$BF$9:$BF$2401,MATCH($A247,Lookup!$A$9:$A$2401,0)),0)</f>
        <v>0</v>
      </c>
      <c r="F247" s="205">
        <f>IFERROR(INDEX(Lookup!$BE$9:$BE$2401,MATCH($A247,Lookup!$A$9:$A$2401,0)),0)</f>
        <v>0</v>
      </c>
      <c r="G247" s="206"/>
      <c r="H247" s="206"/>
      <c r="I247" s="205">
        <f>IFERROR(INDEX(Lookup!$BJ$9:$BJ$2401,MATCH($A247,Lookup!$A$9:$A$2401,0)),0)</f>
        <v>0</v>
      </c>
      <c r="J247" s="205">
        <f>IFERROR(INDEX(Lookup!$BI$9:$BI$2401,MATCH($A247,Lookup!$A$9:$A$2401,0)),0)</f>
        <v>0</v>
      </c>
      <c r="K247" s="205">
        <f>IFERROR(INDEX(Lookup!$BH$9:$BH$2401,MATCH($A247,Lookup!$A$9:$A$2401,0)),0)</f>
        <v>0</v>
      </c>
      <c r="L247" s="205">
        <f t="shared" si="11"/>
        <v>0</v>
      </c>
      <c r="O247" s="182">
        <f t="shared" si="12"/>
        <v>0</v>
      </c>
    </row>
    <row r="248" spans="1:17" hidden="1" x14ac:dyDescent="0.2">
      <c r="A248" s="182">
        <f>+'06'!A14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5">
        <f>IFERROR(INDEX(Lookup!$BG$9:$BG$2401,MATCH($A248,Lookup!$A$9:$A$2401,0)),0)</f>
        <v>0</v>
      </c>
      <c r="E248" s="205">
        <f>IFERROR(INDEX(Lookup!$BF$9:$BF$2401,MATCH($A248,Lookup!$A$9:$A$2401,0)),0)</f>
        <v>0</v>
      </c>
      <c r="F248" s="205">
        <f>IFERROR(INDEX(Lookup!$BE$9:$BE$2401,MATCH($A248,Lookup!$A$9:$A$2401,0)),0)</f>
        <v>0</v>
      </c>
      <c r="G248" s="206"/>
      <c r="H248" s="206"/>
      <c r="I248" s="205">
        <f>IFERROR(INDEX(Lookup!$BJ$9:$BJ$2401,MATCH($A248,Lookup!$A$9:$A$2401,0)),0)</f>
        <v>0</v>
      </c>
      <c r="J248" s="205">
        <f>IFERROR(INDEX(Lookup!$BI$9:$BI$2401,MATCH($A248,Lookup!$A$9:$A$2401,0)),0)</f>
        <v>0</v>
      </c>
      <c r="K248" s="205">
        <f>IFERROR(INDEX(Lookup!$BH$9:$BH$2401,MATCH($A248,Lookup!$A$9:$A$2401,0)),0)</f>
        <v>0</v>
      </c>
      <c r="L248" s="205">
        <f t="shared" si="11"/>
        <v>0</v>
      </c>
      <c r="O248" s="182">
        <f t="shared" si="12"/>
        <v>0</v>
      </c>
    </row>
    <row r="249" spans="1:17" hidden="1" x14ac:dyDescent="0.2">
      <c r="A249" s="182">
        <f>+'06'!A15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5">
        <f>IFERROR(INDEX(Lookup!$BG$9:$BG$2401,MATCH($A249,Lookup!$A$9:$A$2401,0)),0)</f>
        <v>0</v>
      </c>
      <c r="E249" s="205">
        <f>IFERROR(INDEX(Lookup!$BF$9:$BF$2401,MATCH($A249,Lookup!$A$9:$A$2401,0)),0)</f>
        <v>0</v>
      </c>
      <c r="F249" s="205">
        <f>IFERROR(INDEX(Lookup!$BE$9:$BE$2401,MATCH($A249,Lookup!$A$9:$A$2401,0)),0)</f>
        <v>0</v>
      </c>
      <c r="G249" s="206"/>
      <c r="H249" s="206"/>
      <c r="I249" s="205">
        <f>IFERROR(INDEX(Lookup!$BJ$9:$BJ$2401,MATCH($A249,Lookup!$A$9:$A$2401,0)),0)</f>
        <v>0</v>
      </c>
      <c r="J249" s="205">
        <f>IFERROR(INDEX(Lookup!$BI$9:$BI$2401,MATCH($A249,Lookup!$A$9:$A$2401,0)),0)</f>
        <v>0</v>
      </c>
      <c r="K249" s="205">
        <f>IFERROR(INDEX(Lookup!$BH$9:$BH$2401,MATCH($A249,Lookup!$A$9:$A$2401,0)),0)</f>
        <v>0</v>
      </c>
      <c r="L249" s="205">
        <f t="shared" si="11"/>
        <v>0</v>
      </c>
      <c r="O249" s="182">
        <f t="shared" si="12"/>
        <v>0</v>
      </c>
      <c r="Q249" s="197"/>
    </row>
    <row r="250" spans="1:17" hidden="1" x14ac:dyDescent="0.2">
      <c r="A250" s="182">
        <f>+'06'!A16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5">
        <f>IFERROR(INDEX(Lookup!$BG$9:$BG$2401,MATCH($A250,Lookup!$A$9:$A$2401,0)),0)</f>
        <v>0</v>
      </c>
      <c r="E250" s="205">
        <f>IFERROR(INDEX(Lookup!$BF$9:$BF$2401,MATCH($A250,Lookup!$A$9:$A$2401,0)),0)</f>
        <v>0</v>
      </c>
      <c r="F250" s="205">
        <f>IFERROR(INDEX(Lookup!$BE$9:$BE$2401,MATCH($A250,Lookup!$A$9:$A$2401,0)),0)</f>
        <v>0</v>
      </c>
      <c r="G250" s="206"/>
      <c r="H250" s="206"/>
      <c r="I250" s="205">
        <f>IFERROR(INDEX(Lookup!$BJ$9:$BJ$2401,MATCH($A250,Lookup!$A$9:$A$2401,0)),0)</f>
        <v>0</v>
      </c>
      <c r="J250" s="205">
        <f>IFERROR(INDEX(Lookup!$BI$9:$BI$2401,MATCH($A250,Lookup!$A$9:$A$2401,0)),0)</f>
        <v>0</v>
      </c>
      <c r="K250" s="205">
        <f>IFERROR(INDEX(Lookup!$BH$9:$BH$2401,MATCH($A250,Lookup!$A$9:$A$2401,0)),0)</f>
        <v>0</v>
      </c>
      <c r="L250" s="205">
        <f t="shared" si="11"/>
        <v>0</v>
      </c>
      <c r="O250" s="182">
        <f t="shared" si="12"/>
        <v>0</v>
      </c>
    </row>
    <row r="251" spans="1:17" hidden="1" x14ac:dyDescent="0.2">
      <c r="A251" s="182">
        <f>+'06'!A17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5">
        <f>IFERROR(INDEX(Lookup!$BG$9:$BG$2401,MATCH($A251,Lookup!$A$9:$A$2401,0)),0)</f>
        <v>0</v>
      </c>
      <c r="E251" s="205">
        <f>IFERROR(INDEX(Lookup!$BF$9:$BF$2401,MATCH($A251,Lookup!$A$9:$A$2401,0)),0)</f>
        <v>0</v>
      </c>
      <c r="F251" s="205">
        <f>IFERROR(INDEX(Lookup!$BE$9:$BE$2401,MATCH($A251,Lookup!$A$9:$A$2401,0)),0)</f>
        <v>0</v>
      </c>
      <c r="G251" s="206"/>
      <c r="H251" s="206"/>
      <c r="I251" s="205">
        <f>IFERROR(INDEX(Lookup!$BJ$9:$BJ$2401,MATCH($A251,Lookup!$A$9:$A$2401,0)),0)</f>
        <v>0</v>
      </c>
      <c r="J251" s="205">
        <f>IFERROR(INDEX(Lookup!$BI$9:$BI$2401,MATCH($A251,Lookup!$A$9:$A$2401,0)),0)</f>
        <v>0</v>
      </c>
      <c r="K251" s="205">
        <f>IFERROR(INDEX(Lookup!$BH$9:$BH$2401,MATCH($A251,Lookup!$A$9:$A$2401,0)),0)</f>
        <v>0</v>
      </c>
      <c r="L251" s="205">
        <f t="shared" si="11"/>
        <v>0</v>
      </c>
      <c r="O251" s="182">
        <f t="shared" si="12"/>
        <v>0</v>
      </c>
    </row>
    <row r="252" spans="1:17" hidden="1" x14ac:dyDescent="0.2">
      <c r="A252" s="182">
        <f>+'06'!A18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5">
        <f>IFERROR(INDEX(Lookup!$BG$9:$BG$2401,MATCH($A252,Lookup!$A$9:$A$2401,0)),0)</f>
        <v>0</v>
      </c>
      <c r="E252" s="205">
        <f>IFERROR(INDEX(Lookup!$BF$9:$BF$2401,MATCH($A252,Lookup!$A$9:$A$2401,0)),0)</f>
        <v>0</v>
      </c>
      <c r="F252" s="205">
        <f>IFERROR(INDEX(Lookup!$BE$9:$BE$2401,MATCH($A252,Lookup!$A$9:$A$2401,0)),0)</f>
        <v>0</v>
      </c>
      <c r="G252" s="206"/>
      <c r="H252" s="206"/>
      <c r="I252" s="205">
        <f>IFERROR(INDEX(Lookup!$BJ$9:$BJ$2401,MATCH($A252,Lookup!$A$9:$A$2401,0)),0)</f>
        <v>0</v>
      </c>
      <c r="J252" s="205">
        <f>IFERROR(INDEX(Lookup!$BI$9:$BI$2401,MATCH($A252,Lookup!$A$9:$A$2401,0)),0)</f>
        <v>0</v>
      </c>
      <c r="K252" s="205">
        <f>IFERROR(INDEX(Lookup!$BH$9:$BH$2401,MATCH($A252,Lookup!$A$9:$A$2401,0)),0)</f>
        <v>0</v>
      </c>
      <c r="L252" s="205">
        <f t="shared" si="11"/>
        <v>0</v>
      </c>
      <c r="O252" s="182">
        <f t="shared" si="12"/>
        <v>0</v>
      </c>
    </row>
    <row r="253" spans="1:17" hidden="1" x14ac:dyDescent="0.2">
      <c r="A253" s="182">
        <f>+'06'!A19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5">
        <f>IFERROR(INDEX(Lookup!$BG$9:$BG$2401,MATCH($A253,Lookup!$A$9:$A$2401,0)),0)</f>
        <v>0</v>
      </c>
      <c r="E253" s="205">
        <f>IFERROR(INDEX(Lookup!$BF$9:$BF$2401,MATCH($A253,Lookup!$A$9:$A$2401,0)),0)</f>
        <v>0</v>
      </c>
      <c r="F253" s="205">
        <f>IFERROR(INDEX(Lookup!$BE$9:$BE$2401,MATCH($A253,Lookup!$A$9:$A$2401,0)),0)</f>
        <v>0</v>
      </c>
      <c r="G253" s="206"/>
      <c r="H253" s="206"/>
      <c r="I253" s="205">
        <f>IFERROR(INDEX(Lookup!$BJ$9:$BJ$2401,MATCH($A253,Lookup!$A$9:$A$2401,0)),0)</f>
        <v>0</v>
      </c>
      <c r="J253" s="205">
        <f>IFERROR(INDEX(Lookup!$BI$9:$BI$2401,MATCH($A253,Lookup!$A$9:$A$2401,0)),0)</f>
        <v>0</v>
      </c>
      <c r="K253" s="205">
        <f>IFERROR(INDEX(Lookup!$BH$9:$BH$2401,MATCH($A253,Lookup!$A$9:$A$2401,0)),0)</f>
        <v>0</v>
      </c>
      <c r="L253" s="205">
        <f t="shared" si="11"/>
        <v>0</v>
      </c>
      <c r="O253" s="182">
        <f t="shared" si="12"/>
        <v>0</v>
      </c>
    </row>
    <row r="254" spans="1:17" hidden="1" x14ac:dyDescent="0.2">
      <c r="A254" s="182">
        <f>+'06'!A20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5">
        <f>IFERROR(INDEX(Lookup!$BG$9:$BG$2401,MATCH($A254,Lookup!$A$9:$A$2401,0)),0)</f>
        <v>0</v>
      </c>
      <c r="E254" s="205">
        <f>IFERROR(INDEX(Lookup!$BF$9:$BF$2401,MATCH($A254,Lookup!$A$9:$A$2401,0)),0)</f>
        <v>0</v>
      </c>
      <c r="F254" s="205">
        <f>IFERROR(INDEX(Lookup!$BE$9:$BE$2401,MATCH($A254,Lookup!$A$9:$A$2401,0)),0)</f>
        <v>0</v>
      </c>
      <c r="G254" s="206"/>
      <c r="H254" s="206"/>
      <c r="I254" s="205">
        <f>IFERROR(INDEX(Lookup!$BJ$9:$BJ$2401,MATCH($A254,Lookup!$A$9:$A$2401,0)),0)</f>
        <v>0</v>
      </c>
      <c r="J254" s="205">
        <f>IFERROR(INDEX(Lookup!$BI$9:$BI$2401,MATCH($A254,Lookup!$A$9:$A$2401,0)),0)</f>
        <v>0</v>
      </c>
      <c r="K254" s="205">
        <f>IFERROR(INDEX(Lookup!$BH$9:$BH$2401,MATCH($A254,Lookup!$A$9:$A$2401,0)),0)</f>
        <v>0</v>
      </c>
      <c r="L254" s="205">
        <f t="shared" ref="L254:L258" si="13">K254-J254</f>
        <v>0</v>
      </c>
      <c r="O254" s="182">
        <f t="shared" si="12"/>
        <v>0</v>
      </c>
    </row>
    <row r="255" spans="1:17" hidden="1" x14ac:dyDescent="0.2">
      <c r="A255" s="182">
        <f>+'06'!A21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5">
        <f>IFERROR(INDEX(Lookup!$BG$9:$BG$2401,MATCH($A255,Lookup!$A$9:$A$2401,0)),0)</f>
        <v>0</v>
      </c>
      <c r="E255" s="205">
        <f>IFERROR(INDEX(Lookup!$BF$9:$BF$2401,MATCH($A255,Lookup!$A$9:$A$2401,0)),0)</f>
        <v>0</v>
      </c>
      <c r="F255" s="205">
        <f>IFERROR(INDEX(Lookup!$BE$9:$BE$2401,MATCH($A255,Lookup!$A$9:$A$2401,0)),0)</f>
        <v>0</v>
      </c>
      <c r="G255" s="206"/>
      <c r="H255" s="206"/>
      <c r="I255" s="205">
        <f>IFERROR(INDEX(Lookup!$BJ$9:$BJ$2401,MATCH($A255,Lookup!$A$9:$A$2401,0)),0)</f>
        <v>0</v>
      </c>
      <c r="J255" s="205">
        <f>IFERROR(INDEX(Lookup!$BI$9:$BI$2401,MATCH($A255,Lookup!$A$9:$A$2401,0)),0)</f>
        <v>0</v>
      </c>
      <c r="K255" s="205">
        <f>IFERROR(INDEX(Lookup!$BH$9:$BH$2401,MATCH($A255,Lookup!$A$9:$A$2401,0)),0)</f>
        <v>0</v>
      </c>
      <c r="L255" s="205">
        <f t="shared" si="13"/>
        <v>0</v>
      </c>
      <c r="O255" s="182">
        <f t="shared" si="12"/>
        <v>0</v>
      </c>
    </row>
    <row r="256" spans="1:17" hidden="1" x14ac:dyDescent="0.2">
      <c r="A256" s="182">
        <f>+'06'!A22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5">
        <f>IFERROR(INDEX(Lookup!$BG$9:$BG$2401,MATCH($A256,Lookup!$A$9:$A$2401,0)),0)</f>
        <v>0</v>
      </c>
      <c r="E256" s="205">
        <f>IFERROR(INDEX(Lookup!$BF$9:$BF$2401,MATCH($A256,Lookup!$A$9:$A$2401,0)),0)</f>
        <v>0</v>
      </c>
      <c r="F256" s="205">
        <f>IFERROR(INDEX(Lookup!$BE$9:$BE$2401,MATCH($A256,Lookup!$A$9:$A$2401,0)),0)</f>
        <v>0</v>
      </c>
      <c r="G256" s="206"/>
      <c r="H256" s="206"/>
      <c r="I256" s="205">
        <f>IFERROR(INDEX(Lookup!$BJ$9:$BJ$2401,MATCH($A256,Lookup!$A$9:$A$2401,0)),0)</f>
        <v>0</v>
      </c>
      <c r="J256" s="205">
        <f>IFERROR(INDEX(Lookup!$BI$9:$BI$2401,MATCH($A256,Lookup!$A$9:$A$2401,0)),0)</f>
        <v>0</v>
      </c>
      <c r="K256" s="205">
        <f>IFERROR(INDEX(Lookup!$BH$9:$BH$2401,MATCH($A256,Lookup!$A$9:$A$2401,0)),0)</f>
        <v>0</v>
      </c>
      <c r="L256" s="205">
        <f t="shared" si="13"/>
        <v>0</v>
      </c>
      <c r="O256" s="182">
        <f t="shared" si="12"/>
        <v>0</v>
      </c>
    </row>
    <row r="257" spans="1:15" hidden="1" x14ac:dyDescent="0.2">
      <c r="A257" s="182">
        <f>+'06'!A23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5">
        <f>IFERROR(INDEX(Lookup!$BG$9:$BG$2401,MATCH($A257,Lookup!$A$9:$A$2401,0)),0)</f>
        <v>0</v>
      </c>
      <c r="E257" s="205">
        <f>IFERROR(INDEX(Lookup!$BF$9:$BF$2401,MATCH($A257,Lookup!$A$9:$A$2401,0)),0)</f>
        <v>0</v>
      </c>
      <c r="F257" s="205">
        <f>IFERROR(INDEX(Lookup!$BE$9:$BE$2401,MATCH($A257,Lookup!$A$9:$A$2401,0)),0)</f>
        <v>0</v>
      </c>
      <c r="G257" s="206"/>
      <c r="H257" s="206"/>
      <c r="I257" s="205">
        <f>IFERROR(INDEX(Lookup!$BJ$9:$BJ$2401,MATCH($A257,Lookup!$A$9:$A$2401,0)),0)</f>
        <v>0</v>
      </c>
      <c r="J257" s="205">
        <f>IFERROR(INDEX(Lookup!$BI$9:$BI$2401,MATCH($A257,Lookup!$A$9:$A$2401,0)),0)</f>
        <v>0</v>
      </c>
      <c r="K257" s="205">
        <f>IFERROR(INDEX(Lookup!$BH$9:$BH$2401,MATCH($A257,Lookup!$A$9:$A$2401,0)),0)</f>
        <v>0</v>
      </c>
      <c r="L257" s="205">
        <f t="shared" si="13"/>
        <v>0</v>
      </c>
      <c r="O257" s="182">
        <f t="shared" si="12"/>
        <v>0</v>
      </c>
    </row>
    <row r="258" spans="1:15" hidden="1" x14ac:dyDescent="0.2">
      <c r="A258" s="182">
        <f>+'06'!A24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5">
        <f>IFERROR(INDEX(Lookup!$BG$9:$BG$2401,MATCH($A258,Lookup!$A$9:$A$2401,0)),0)</f>
        <v>0</v>
      </c>
      <c r="E258" s="205">
        <f>IFERROR(INDEX(Lookup!$BF$9:$BF$2401,MATCH($A258,Lookup!$A$9:$A$2401,0)),0)</f>
        <v>0</v>
      </c>
      <c r="F258" s="205">
        <f>IFERROR(INDEX(Lookup!$BE$9:$BE$2401,MATCH($A258,Lookup!$A$9:$A$2401,0)),0)</f>
        <v>0</v>
      </c>
      <c r="G258" s="206"/>
      <c r="H258" s="206"/>
      <c r="I258" s="205">
        <f>IFERROR(INDEX(Lookup!$BJ$9:$BJ$2401,MATCH($A258,Lookup!$A$9:$A$2401,0)),0)</f>
        <v>0</v>
      </c>
      <c r="J258" s="205">
        <f>IFERROR(INDEX(Lookup!$BI$9:$BI$2401,MATCH($A258,Lookup!$A$9:$A$2401,0)),0)</f>
        <v>0</v>
      </c>
      <c r="K258" s="205">
        <f>IFERROR(INDEX(Lookup!$BH$9:$BH$2401,MATCH($A258,Lookup!$A$9:$A$2401,0)),0)</f>
        <v>0</v>
      </c>
      <c r="L258" s="205">
        <f t="shared" si="13"/>
        <v>0</v>
      </c>
      <c r="O258" s="182">
        <f t="shared" si="12"/>
        <v>0</v>
      </c>
    </row>
    <row r="259" spans="1:15" x14ac:dyDescent="0.2">
      <c r="A259" s="213"/>
      <c r="B259" s="213"/>
      <c r="C259" s="213" t="s">
        <v>480</v>
      </c>
      <c r="D259" s="211">
        <f>SUM(D220:D258)</f>
        <v>0</v>
      </c>
      <c r="E259" s="211">
        <f>SUM(E220:E258)</f>
        <v>0</v>
      </c>
      <c r="F259" s="211">
        <f>SUM(F220:F258)</f>
        <v>0</v>
      </c>
      <c r="G259" s="212"/>
      <c r="H259" s="212"/>
      <c r="I259" s="211">
        <f>SUM(I220:I258)</f>
        <v>0</v>
      </c>
      <c r="J259" s="211">
        <f>SUM(J220:J258)</f>
        <v>0</v>
      </c>
      <c r="K259" s="211">
        <f>SUM(K220:K258)</f>
        <v>-1.84</v>
      </c>
      <c r="L259" s="211">
        <f>SUM(L220:L258)</f>
        <v>-1.84</v>
      </c>
      <c r="O259" s="182">
        <v>1</v>
      </c>
    </row>
    <row r="260" spans="1:15" x14ac:dyDescent="0.2">
      <c r="L260" s="205"/>
      <c r="O260" s="182">
        <v>1</v>
      </c>
    </row>
    <row r="261" spans="1:15" hidden="1" x14ac:dyDescent="0.2">
      <c r="A261" s="182">
        <f>+'07'!A2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5">
        <f>IFERROR(INDEX(Lookup!$BG$9:$BG$2401,MATCH($A261,Lookup!$A$9:$A$2401,0)),0)</f>
        <v>0</v>
      </c>
      <c r="E261" s="205">
        <f>IFERROR(INDEX(Lookup!$BF$9:$BF$2401,MATCH($A261,Lookup!$A$9:$A$2401,0)),0)</f>
        <v>0</v>
      </c>
      <c r="F261" s="205">
        <f>IFERROR(INDEX(Lookup!$BE$9:$BE$2401,MATCH($A261,Lookup!$A$9:$A$2401,0)),0)</f>
        <v>0</v>
      </c>
      <c r="G261" s="206"/>
      <c r="H261" s="206"/>
      <c r="I261" s="205">
        <f>IFERROR(INDEX(Lookup!$BJ$9:$BJ$2401,MATCH($A261,Lookup!$A$9:$A$2401,0)),0)</f>
        <v>0</v>
      </c>
      <c r="J261" s="205">
        <f>IFERROR(INDEX(Lookup!$BI$9:$BI$2401,MATCH($A261,Lookup!$A$9:$A$2401,0)),0)</f>
        <v>0</v>
      </c>
      <c r="K261" s="205">
        <f>IFERROR(INDEX(Lookup!$BH$9:$BH$2401,MATCH($A261,Lookup!$A$9:$A$2401,0)),0)</f>
        <v>0</v>
      </c>
      <c r="L261" s="205">
        <f t="shared" si="11"/>
        <v>0</v>
      </c>
      <c r="O261" s="182">
        <f t="shared" ref="O261:O299" si="14">+IF(A261&gt;0,1,0)</f>
        <v>0</v>
      </c>
    </row>
    <row r="262" spans="1:15" hidden="1" x14ac:dyDescent="0.2">
      <c r="A262" s="182">
        <f>+'07'!A3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5">
        <f>IFERROR(INDEX(Lookup!$BG$9:$BG$2401,MATCH($A262,Lookup!$A$9:$A$2401,0)),0)</f>
        <v>0</v>
      </c>
      <c r="E262" s="205">
        <f>IFERROR(INDEX(Lookup!$BF$9:$BF$2401,MATCH($A262,Lookup!$A$9:$A$2401,0)),0)</f>
        <v>0</v>
      </c>
      <c r="F262" s="205">
        <f>IFERROR(INDEX(Lookup!$BE$9:$BE$2401,MATCH($A262,Lookup!$A$9:$A$2401,0)),0)</f>
        <v>0</v>
      </c>
      <c r="G262" s="206"/>
      <c r="H262" s="206"/>
      <c r="I262" s="205">
        <f>IFERROR(INDEX(Lookup!$BJ$9:$BJ$2401,MATCH($A262,Lookup!$A$9:$A$2401,0)),0)</f>
        <v>0</v>
      </c>
      <c r="J262" s="205">
        <f>IFERROR(INDEX(Lookup!$BI$9:$BI$2401,MATCH($A262,Lookup!$A$9:$A$2401,0)),0)</f>
        <v>0</v>
      </c>
      <c r="K262" s="205">
        <f>IFERROR(INDEX(Lookup!$BH$9:$BH$2401,MATCH($A262,Lookup!$A$9:$A$2401,0)),0)</f>
        <v>0</v>
      </c>
      <c r="L262" s="205">
        <f t="shared" si="11"/>
        <v>0</v>
      </c>
      <c r="O262" s="182">
        <f t="shared" si="14"/>
        <v>0</v>
      </c>
    </row>
    <row r="263" spans="1:15" hidden="1" x14ac:dyDescent="0.2">
      <c r="A263" s="182">
        <f>+'07'!A4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5">
        <f>IFERROR(INDEX(Lookup!$BG$9:$BG$2401,MATCH($A263,Lookup!$A$9:$A$2401,0)),0)</f>
        <v>0</v>
      </c>
      <c r="E263" s="205">
        <f>IFERROR(INDEX(Lookup!$BF$9:$BF$2401,MATCH($A263,Lookup!$A$9:$A$2401,0)),0)</f>
        <v>0</v>
      </c>
      <c r="F263" s="205">
        <f>IFERROR(INDEX(Lookup!$BE$9:$BE$2401,MATCH($A263,Lookup!$A$9:$A$2401,0)),0)</f>
        <v>0</v>
      </c>
      <c r="G263" s="206"/>
      <c r="H263" s="206"/>
      <c r="I263" s="205">
        <f>IFERROR(INDEX(Lookup!$BJ$9:$BJ$2401,MATCH($A263,Lookup!$A$9:$A$2401,0)),0)</f>
        <v>0</v>
      </c>
      <c r="J263" s="205">
        <f>IFERROR(INDEX(Lookup!$BI$9:$BI$2401,MATCH($A263,Lookup!$A$9:$A$2401,0)),0)</f>
        <v>0</v>
      </c>
      <c r="K263" s="205">
        <f>IFERROR(INDEX(Lookup!$BH$9:$BH$2401,MATCH($A263,Lookup!$A$9:$A$2401,0)),0)</f>
        <v>0</v>
      </c>
      <c r="L263" s="205">
        <f t="shared" si="11"/>
        <v>0</v>
      </c>
      <c r="O263" s="182">
        <f t="shared" si="14"/>
        <v>0</v>
      </c>
    </row>
    <row r="264" spans="1:15" hidden="1" x14ac:dyDescent="0.2">
      <c r="A264" s="182">
        <f>+'07'!A5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5">
        <f>IFERROR(INDEX(Lookup!$BG$9:$BG$2401,MATCH($A264,Lookup!$A$9:$A$2401,0)),0)</f>
        <v>0</v>
      </c>
      <c r="E264" s="205">
        <f>IFERROR(INDEX(Lookup!$BF$9:$BF$2401,MATCH($A264,Lookup!$A$9:$A$2401,0)),0)</f>
        <v>0</v>
      </c>
      <c r="F264" s="205">
        <f>IFERROR(INDEX(Lookup!$BE$9:$BE$2401,MATCH($A264,Lookup!$A$9:$A$2401,0)),0)</f>
        <v>0</v>
      </c>
      <c r="G264" s="206"/>
      <c r="H264" s="206"/>
      <c r="I264" s="205">
        <f>IFERROR(INDEX(Lookup!$BJ$9:$BJ$2401,MATCH($A264,Lookup!$A$9:$A$2401,0)),0)</f>
        <v>0</v>
      </c>
      <c r="J264" s="205">
        <f>IFERROR(INDEX(Lookup!$BI$9:$BI$2401,MATCH($A264,Lookup!$A$9:$A$2401,0)),0)</f>
        <v>0</v>
      </c>
      <c r="K264" s="205">
        <f>IFERROR(INDEX(Lookup!$BH$9:$BH$2401,MATCH($A264,Lookup!$A$9:$A$2401,0)),0)</f>
        <v>0</v>
      </c>
      <c r="L264" s="205">
        <f t="shared" si="11"/>
        <v>0</v>
      </c>
      <c r="O264" s="182">
        <f t="shared" si="14"/>
        <v>0</v>
      </c>
    </row>
    <row r="265" spans="1:15" hidden="1" x14ac:dyDescent="0.2">
      <c r="A265" s="182">
        <f>+'07'!A6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5">
        <f>IFERROR(INDEX(Lookup!$BG$9:$BG$2401,MATCH($A265,Lookup!$A$9:$A$2401,0)),0)</f>
        <v>0</v>
      </c>
      <c r="E265" s="205">
        <f>IFERROR(INDEX(Lookup!$BF$9:$BF$2401,MATCH($A265,Lookup!$A$9:$A$2401,0)),0)</f>
        <v>0</v>
      </c>
      <c r="F265" s="205">
        <f>IFERROR(INDEX(Lookup!$BE$9:$BE$2401,MATCH($A265,Lookup!$A$9:$A$2401,0)),0)</f>
        <v>0</v>
      </c>
      <c r="G265" s="206"/>
      <c r="H265" s="206"/>
      <c r="I265" s="205">
        <f>IFERROR(INDEX(Lookup!$BJ$9:$BJ$2401,MATCH($A265,Lookup!$A$9:$A$2401,0)),0)</f>
        <v>0</v>
      </c>
      <c r="J265" s="205">
        <f>IFERROR(INDEX(Lookup!$BI$9:$BI$2401,MATCH($A265,Lookup!$A$9:$A$2401,0)),0)</f>
        <v>0</v>
      </c>
      <c r="K265" s="205">
        <f>IFERROR(INDEX(Lookup!$BH$9:$BH$2401,MATCH($A265,Lookup!$A$9:$A$2401,0)),0)</f>
        <v>0</v>
      </c>
      <c r="L265" s="205">
        <f t="shared" si="11"/>
        <v>0</v>
      </c>
      <c r="O265" s="182">
        <f t="shared" si="14"/>
        <v>0</v>
      </c>
    </row>
    <row r="266" spans="1:15" hidden="1" x14ac:dyDescent="0.2">
      <c r="A266" s="182">
        <f>+'07'!A7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5">
        <f>IFERROR(INDEX(Lookup!$BG$9:$BG$2401,MATCH($A266,Lookup!$A$9:$A$2401,0)),0)</f>
        <v>0</v>
      </c>
      <c r="E266" s="205">
        <f>IFERROR(INDEX(Lookup!$BF$9:$BF$2401,MATCH($A266,Lookup!$A$9:$A$2401,0)),0)</f>
        <v>0</v>
      </c>
      <c r="F266" s="205">
        <f>IFERROR(INDEX(Lookup!$BE$9:$BE$2401,MATCH($A266,Lookup!$A$9:$A$2401,0)),0)</f>
        <v>0</v>
      </c>
      <c r="G266" s="206"/>
      <c r="H266" s="206"/>
      <c r="I266" s="205">
        <f>IFERROR(INDEX(Lookup!$BJ$9:$BJ$2401,MATCH($A266,Lookup!$A$9:$A$2401,0)),0)</f>
        <v>0</v>
      </c>
      <c r="J266" s="205">
        <f>IFERROR(INDEX(Lookup!$BI$9:$BI$2401,MATCH($A266,Lookup!$A$9:$A$2401,0)),0)</f>
        <v>0</v>
      </c>
      <c r="K266" s="205">
        <f>IFERROR(INDEX(Lookup!$BH$9:$BH$2401,MATCH($A266,Lookup!$A$9:$A$2401,0)),0)</f>
        <v>0</v>
      </c>
      <c r="L266" s="205">
        <f t="shared" si="11"/>
        <v>0</v>
      </c>
      <c r="O266" s="182">
        <f t="shared" si="14"/>
        <v>0</v>
      </c>
    </row>
    <row r="267" spans="1:15" hidden="1" x14ac:dyDescent="0.2">
      <c r="A267" s="182">
        <f>+'07'!A8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5">
        <f>IFERROR(INDEX(Lookup!$BG$9:$BG$2401,MATCH($A267,Lookup!$A$9:$A$2401,0)),0)</f>
        <v>0</v>
      </c>
      <c r="E267" s="205">
        <f>IFERROR(INDEX(Lookup!$BF$9:$BF$2401,MATCH($A267,Lookup!$A$9:$A$2401,0)),0)</f>
        <v>0</v>
      </c>
      <c r="F267" s="205">
        <f>IFERROR(INDEX(Lookup!$BE$9:$BE$2401,MATCH($A267,Lookup!$A$9:$A$2401,0)),0)</f>
        <v>0</v>
      </c>
      <c r="G267" s="206"/>
      <c r="H267" s="206"/>
      <c r="I267" s="205">
        <f>IFERROR(INDEX(Lookup!$BJ$9:$BJ$2401,MATCH($A267,Lookup!$A$9:$A$2401,0)),0)</f>
        <v>0</v>
      </c>
      <c r="J267" s="205">
        <f>IFERROR(INDEX(Lookup!$BI$9:$BI$2401,MATCH($A267,Lookup!$A$9:$A$2401,0)),0)</f>
        <v>0</v>
      </c>
      <c r="K267" s="205">
        <f>IFERROR(INDEX(Lookup!$BH$9:$BH$2401,MATCH($A267,Lookup!$A$9:$A$2401,0)),0)</f>
        <v>0</v>
      </c>
      <c r="L267" s="205">
        <f t="shared" si="11"/>
        <v>0</v>
      </c>
      <c r="O267" s="182">
        <f t="shared" si="14"/>
        <v>0</v>
      </c>
    </row>
    <row r="268" spans="1:15" hidden="1" x14ac:dyDescent="0.2">
      <c r="A268" s="182">
        <f>+'07'!A9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5">
        <f>IFERROR(INDEX(Lookup!$BG$9:$BG$2401,MATCH($A268,Lookup!$A$9:$A$2401,0)),0)</f>
        <v>0</v>
      </c>
      <c r="E268" s="205">
        <f>IFERROR(INDEX(Lookup!$BF$9:$BF$2401,MATCH($A268,Lookup!$A$9:$A$2401,0)),0)</f>
        <v>0</v>
      </c>
      <c r="F268" s="205">
        <f>IFERROR(INDEX(Lookup!$BE$9:$BE$2401,MATCH($A268,Lookup!$A$9:$A$2401,0)),0)</f>
        <v>0</v>
      </c>
      <c r="G268" s="206"/>
      <c r="H268" s="206"/>
      <c r="I268" s="205">
        <f>IFERROR(INDEX(Lookup!$BJ$9:$BJ$2401,MATCH($A268,Lookup!$A$9:$A$2401,0)),0)</f>
        <v>0</v>
      </c>
      <c r="J268" s="205">
        <f>IFERROR(INDEX(Lookup!$BI$9:$BI$2401,MATCH($A268,Lookup!$A$9:$A$2401,0)),0)</f>
        <v>0</v>
      </c>
      <c r="K268" s="205">
        <f>IFERROR(INDEX(Lookup!$BH$9:$BH$2401,MATCH($A268,Lookup!$A$9:$A$2401,0)),0)</f>
        <v>0</v>
      </c>
      <c r="L268" s="205">
        <f t="shared" si="11"/>
        <v>0</v>
      </c>
      <c r="O268" s="182">
        <f t="shared" si="14"/>
        <v>0</v>
      </c>
    </row>
    <row r="269" spans="1:15" hidden="1" x14ac:dyDescent="0.2">
      <c r="A269" s="182">
        <f>+'07'!A10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5">
        <f>IFERROR(INDEX(Lookup!$BG$9:$BG$2401,MATCH($A269,Lookup!$A$9:$A$2401,0)),0)</f>
        <v>0</v>
      </c>
      <c r="E269" s="205">
        <f>IFERROR(INDEX(Lookup!$BF$9:$BF$2401,MATCH($A269,Lookup!$A$9:$A$2401,0)),0)</f>
        <v>0</v>
      </c>
      <c r="F269" s="205">
        <f>IFERROR(INDEX(Lookup!$BE$9:$BE$2401,MATCH($A269,Lookup!$A$9:$A$2401,0)),0)</f>
        <v>0</v>
      </c>
      <c r="G269" s="206"/>
      <c r="H269" s="206"/>
      <c r="I269" s="205">
        <f>IFERROR(INDEX(Lookup!$BJ$9:$BJ$2401,MATCH($A269,Lookup!$A$9:$A$2401,0)),0)</f>
        <v>0</v>
      </c>
      <c r="J269" s="205">
        <f>IFERROR(INDEX(Lookup!$BI$9:$BI$2401,MATCH($A269,Lookup!$A$9:$A$2401,0)),0)</f>
        <v>0</v>
      </c>
      <c r="K269" s="205">
        <f>IFERROR(INDEX(Lookup!$BH$9:$BH$2401,MATCH($A269,Lookup!$A$9:$A$2401,0)),0)</f>
        <v>0</v>
      </c>
      <c r="L269" s="205">
        <f t="shared" si="11"/>
        <v>0</v>
      </c>
      <c r="O269" s="182">
        <f t="shared" si="14"/>
        <v>0</v>
      </c>
    </row>
    <row r="270" spans="1:15" hidden="1" x14ac:dyDescent="0.2">
      <c r="A270" s="182">
        <f>+'07'!A11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5">
        <f>IFERROR(INDEX(Lookup!$BG$9:$BG$2401,MATCH($A270,Lookup!$A$9:$A$2401,0)),0)</f>
        <v>0</v>
      </c>
      <c r="E270" s="205">
        <f>IFERROR(INDEX(Lookup!$BF$9:$BF$2401,MATCH($A270,Lookup!$A$9:$A$2401,0)),0)</f>
        <v>0</v>
      </c>
      <c r="F270" s="205">
        <f>IFERROR(INDEX(Lookup!$BE$9:$BE$2401,MATCH($A270,Lookup!$A$9:$A$2401,0)),0)</f>
        <v>0</v>
      </c>
      <c r="G270" s="206"/>
      <c r="H270" s="206"/>
      <c r="I270" s="205">
        <f>IFERROR(INDEX(Lookup!$BJ$9:$BJ$2401,MATCH($A270,Lookup!$A$9:$A$2401,0)),0)</f>
        <v>0</v>
      </c>
      <c r="J270" s="205">
        <f>IFERROR(INDEX(Lookup!$BI$9:$BI$2401,MATCH($A270,Lookup!$A$9:$A$2401,0)),0)</f>
        <v>0</v>
      </c>
      <c r="K270" s="205">
        <f>IFERROR(INDEX(Lookup!$BH$9:$BH$2401,MATCH($A270,Lookup!$A$9:$A$2401,0)),0)</f>
        <v>0</v>
      </c>
      <c r="L270" s="205">
        <f t="shared" si="11"/>
        <v>0</v>
      </c>
      <c r="O270" s="182">
        <f t="shared" si="14"/>
        <v>0</v>
      </c>
    </row>
    <row r="271" spans="1:15" hidden="1" x14ac:dyDescent="0.2">
      <c r="A271" s="182">
        <f>+'07'!A12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5">
        <f>IFERROR(INDEX(Lookup!$BG$9:$BG$2401,MATCH($A271,Lookup!$A$9:$A$2401,0)),0)</f>
        <v>0</v>
      </c>
      <c r="E271" s="205">
        <f>IFERROR(INDEX(Lookup!$BF$9:$BF$2401,MATCH($A271,Lookup!$A$9:$A$2401,0)),0)</f>
        <v>0</v>
      </c>
      <c r="F271" s="205">
        <f>IFERROR(INDEX(Lookup!$BE$9:$BE$2401,MATCH($A271,Lookup!$A$9:$A$2401,0)),0)</f>
        <v>0</v>
      </c>
      <c r="G271" s="206"/>
      <c r="H271" s="206"/>
      <c r="I271" s="205">
        <f>IFERROR(INDEX(Lookup!$BJ$9:$BJ$2401,MATCH($A271,Lookup!$A$9:$A$2401,0)),0)</f>
        <v>0</v>
      </c>
      <c r="J271" s="205">
        <f>IFERROR(INDEX(Lookup!$BI$9:$BI$2401,MATCH($A271,Lookup!$A$9:$A$2401,0)),0)</f>
        <v>0</v>
      </c>
      <c r="K271" s="205">
        <f>IFERROR(INDEX(Lookup!$BH$9:$BH$2401,MATCH($A271,Lookup!$A$9:$A$2401,0)),0)</f>
        <v>0</v>
      </c>
      <c r="L271" s="205">
        <f t="shared" si="11"/>
        <v>0</v>
      </c>
      <c r="O271" s="182">
        <f t="shared" si="14"/>
        <v>0</v>
      </c>
    </row>
    <row r="272" spans="1:15" hidden="1" x14ac:dyDescent="0.2">
      <c r="A272" s="182">
        <f>+'07'!A13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5">
        <f>IFERROR(INDEX(Lookup!$BG$9:$BG$2401,MATCH($A272,Lookup!$A$9:$A$2401,0)),0)</f>
        <v>0</v>
      </c>
      <c r="E272" s="205">
        <f>IFERROR(INDEX(Lookup!$BF$9:$BF$2401,MATCH($A272,Lookup!$A$9:$A$2401,0)),0)</f>
        <v>0</v>
      </c>
      <c r="F272" s="205">
        <f>IFERROR(INDEX(Lookup!$BE$9:$BE$2401,MATCH($A272,Lookup!$A$9:$A$2401,0)),0)</f>
        <v>0</v>
      </c>
      <c r="G272" s="206"/>
      <c r="H272" s="206"/>
      <c r="I272" s="205">
        <f>IFERROR(INDEX(Lookup!$BJ$9:$BJ$2401,MATCH($A272,Lookup!$A$9:$A$2401,0)),0)</f>
        <v>0</v>
      </c>
      <c r="J272" s="205">
        <f>IFERROR(INDEX(Lookup!$BI$9:$BI$2401,MATCH($A272,Lookup!$A$9:$A$2401,0)),0)</f>
        <v>0</v>
      </c>
      <c r="K272" s="205">
        <f>IFERROR(INDEX(Lookup!$BH$9:$BH$2401,MATCH($A272,Lookup!$A$9:$A$2401,0)),0)</f>
        <v>0</v>
      </c>
      <c r="L272" s="205">
        <f t="shared" si="11"/>
        <v>0</v>
      </c>
      <c r="O272" s="182">
        <f t="shared" si="14"/>
        <v>0</v>
      </c>
    </row>
    <row r="273" spans="1:15" hidden="1" x14ac:dyDescent="0.2">
      <c r="A273" s="182">
        <f>+'07'!A14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5">
        <f>IFERROR(INDEX(Lookup!$BG$9:$BG$2401,MATCH($A273,Lookup!$A$9:$A$2401,0)),0)</f>
        <v>0</v>
      </c>
      <c r="E273" s="205">
        <f>IFERROR(INDEX(Lookup!$BF$9:$BF$2401,MATCH($A273,Lookup!$A$9:$A$2401,0)),0)</f>
        <v>0</v>
      </c>
      <c r="F273" s="205">
        <f>IFERROR(INDEX(Lookup!$BE$9:$BE$2401,MATCH($A273,Lookup!$A$9:$A$2401,0)),0)</f>
        <v>0</v>
      </c>
      <c r="G273" s="206"/>
      <c r="H273" s="206"/>
      <c r="I273" s="205">
        <f>IFERROR(INDEX(Lookup!$BJ$9:$BJ$2401,MATCH($A273,Lookup!$A$9:$A$2401,0)),0)</f>
        <v>0</v>
      </c>
      <c r="J273" s="205">
        <f>IFERROR(INDEX(Lookup!$BI$9:$BI$2401,MATCH($A273,Lookup!$A$9:$A$2401,0)),0)</f>
        <v>0</v>
      </c>
      <c r="K273" s="205">
        <f>IFERROR(INDEX(Lookup!$BH$9:$BH$2401,MATCH($A273,Lookup!$A$9:$A$2401,0)),0)</f>
        <v>0</v>
      </c>
      <c r="L273" s="205">
        <f t="shared" si="11"/>
        <v>0</v>
      </c>
      <c r="O273" s="182">
        <f t="shared" si="14"/>
        <v>0</v>
      </c>
    </row>
    <row r="274" spans="1:15" hidden="1" x14ac:dyDescent="0.2">
      <c r="A274" s="182">
        <f>+'07'!A15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5">
        <f>IFERROR(INDEX(Lookup!$BG$9:$BG$2401,MATCH($A274,Lookup!$A$9:$A$2401,0)),0)</f>
        <v>0</v>
      </c>
      <c r="E274" s="205">
        <f>IFERROR(INDEX(Lookup!$BF$9:$BF$2401,MATCH($A274,Lookup!$A$9:$A$2401,0)),0)</f>
        <v>0</v>
      </c>
      <c r="F274" s="205">
        <f>IFERROR(INDEX(Lookup!$BE$9:$BE$2401,MATCH($A274,Lookup!$A$9:$A$2401,0)),0)</f>
        <v>0</v>
      </c>
      <c r="G274" s="206"/>
      <c r="H274" s="206"/>
      <c r="I274" s="205">
        <f>IFERROR(INDEX(Lookup!$BJ$9:$BJ$2401,MATCH($A274,Lookup!$A$9:$A$2401,0)),0)</f>
        <v>0</v>
      </c>
      <c r="J274" s="205">
        <f>IFERROR(INDEX(Lookup!$BI$9:$BI$2401,MATCH($A274,Lookup!$A$9:$A$2401,0)),0)</f>
        <v>0</v>
      </c>
      <c r="K274" s="205">
        <f>IFERROR(INDEX(Lookup!$BH$9:$BH$2401,MATCH($A274,Lookup!$A$9:$A$2401,0)),0)</f>
        <v>0</v>
      </c>
      <c r="L274" s="205">
        <f t="shared" si="11"/>
        <v>0</v>
      </c>
      <c r="O274" s="182">
        <f t="shared" si="14"/>
        <v>0</v>
      </c>
    </row>
    <row r="275" spans="1:15" hidden="1" x14ac:dyDescent="0.2">
      <c r="A275" s="182">
        <f>+'07'!A16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5">
        <f>IFERROR(INDEX(Lookup!$BG$9:$BG$2401,MATCH($A275,Lookup!$A$9:$A$2401,0)),0)</f>
        <v>0</v>
      </c>
      <c r="E275" s="205">
        <f>IFERROR(INDEX(Lookup!$BF$9:$BF$2401,MATCH($A275,Lookup!$A$9:$A$2401,0)),0)</f>
        <v>0</v>
      </c>
      <c r="F275" s="205">
        <f>IFERROR(INDEX(Lookup!$BE$9:$BE$2401,MATCH($A275,Lookup!$A$9:$A$2401,0)),0)</f>
        <v>0</v>
      </c>
      <c r="G275" s="206"/>
      <c r="H275" s="206"/>
      <c r="I275" s="205">
        <f>IFERROR(INDEX(Lookup!$BJ$9:$BJ$2401,MATCH($A275,Lookup!$A$9:$A$2401,0)),0)</f>
        <v>0</v>
      </c>
      <c r="J275" s="205">
        <f>IFERROR(INDEX(Lookup!$BI$9:$BI$2401,MATCH($A275,Lookup!$A$9:$A$2401,0)),0)</f>
        <v>0</v>
      </c>
      <c r="K275" s="205">
        <f>IFERROR(INDEX(Lookup!$BH$9:$BH$2401,MATCH($A275,Lookup!$A$9:$A$2401,0)),0)</f>
        <v>0</v>
      </c>
      <c r="L275" s="205">
        <f t="shared" si="11"/>
        <v>0</v>
      </c>
      <c r="O275" s="182">
        <f t="shared" si="14"/>
        <v>0</v>
      </c>
    </row>
    <row r="276" spans="1:15" hidden="1" x14ac:dyDescent="0.2">
      <c r="A276" s="182">
        <f>+'07'!A17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5">
        <f>IFERROR(INDEX(Lookup!$BG$9:$BG$2401,MATCH($A276,Lookup!$A$9:$A$2401,0)),0)</f>
        <v>0</v>
      </c>
      <c r="E276" s="205">
        <f>IFERROR(INDEX(Lookup!$BF$9:$BF$2401,MATCH($A276,Lookup!$A$9:$A$2401,0)),0)</f>
        <v>0</v>
      </c>
      <c r="F276" s="205">
        <f>IFERROR(INDEX(Lookup!$BE$9:$BE$2401,MATCH($A276,Lookup!$A$9:$A$2401,0)),0)</f>
        <v>0</v>
      </c>
      <c r="G276" s="206"/>
      <c r="H276" s="206"/>
      <c r="I276" s="205">
        <f>IFERROR(INDEX(Lookup!$BJ$9:$BJ$2401,MATCH($A276,Lookup!$A$9:$A$2401,0)),0)</f>
        <v>0</v>
      </c>
      <c r="J276" s="205">
        <f>IFERROR(INDEX(Lookup!$BI$9:$BI$2401,MATCH($A276,Lookup!$A$9:$A$2401,0)),0)</f>
        <v>0</v>
      </c>
      <c r="K276" s="205">
        <f>IFERROR(INDEX(Lookup!$BH$9:$BH$2401,MATCH($A276,Lookup!$A$9:$A$2401,0)),0)</f>
        <v>0</v>
      </c>
      <c r="L276" s="205">
        <f t="shared" si="11"/>
        <v>0</v>
      </c>
      <c r="O276" s="182">
        <f t="shared" si="14"/>
        <v>0</v>
      </c>
    </row>
    <row r="277" spans="1:15" hidden="1" x14ac:dyDescent="0.2">
      <c r="A277" s="213"/>
      <c r="B277" s="213"/>
      <c r="C277" s="213" t="s">
        <v>483</v>
      </c>
      <c r="D277" s="211">
        <f>SUM(D261:D276)</f>
        <v>0</v>
      </c>
      <c r="E277" s="211">
        <f>SUM(E261:E276)</f>
        <v>0</v>
      </c>
      <c r="F277" s="211">
        <f>SUM(F261:F276)</f>
        <v>0</v>
      </c>
      <c r="G277" s="212"/>
      <c r="H277" s="212"/>
      <c r="I277" s="211">
        <f>SUM(I261:I276)</f>
        <v>0</v>
      </c>
      <c r="J277" s="211">
        <f>SUM(J261:J276)</f>
        <v>0</v>
      </c>
      <c r="K277" s="211">
        <f>SUM(K261:K276)</f>
        <v>0</v>
      </c>
      <c r="L277" s="211">
        <f>SUM(L261:L276)</f>
        <v>0</v>
      </c>
      <c r="O277" s="182">
        <f t="shared" si="14"/>
        <v>0</v>
      </c>
    </row>
    <row r="278" spans="1:15" hidden="1" x14ac:dyDescent="0.2">
      <c r="C278" s="207" t="s">
        <v>474</v>
      </c>
      <c r="L278" s="205"/>
      <c r="O278" s="182">
        <f t="shared" si="14"/>
        <v>0</v>
      </c>
    </row>
    <row r="279" spans="1:15" hidden="1" x14ac:dyDescent="0.2">
      <c r="A279" s="182">
        <f>+'08'!A2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5">
        <f>IFERROR(INDEX(Lookup!$BG$9:$BG$2401,MATCH($A279,Lookup!$A$9:$A$2401,0)),0)</f>
        <v>0</v>
      </c>
      <c r="E279" s="205">
        <f>IFERROR(INDEX(Lookup!$BF$9:$BF$2401,MATCH($A279,Lookup!$A$9:$A$2401,0)),0)</f>
        <v>0</v>
      </c>
      <c r="F279" s="205">
        <f>IFERROR(INDEX(Lookup!$BE$9:$BE$2401,MATCH($A279,Lookup!$A$9:$A$2401,0)),0)</f>
        <v>0</v>
      </c>
      <c r="G279" s="206"/>
      <c r="H279" s="206"/>
      <c r="I279" s="205">
        <f>IFERROR(INDEX(Lookup!$BJ$9:$BJ$2401,MATCH($A279,Lookup!$A$9:$A$2401,0)),0)</f>
        <v>0</v>
      </c>
      <c r="J279" s="205">
        <f>IFERROR(INDEX(Lookup!$BI$9:$BI$2401,MATCH($A279,Lookup!$A$9:$A$2401,0)),0)</f>
        <v>0</v>
      </c>
      <c r="K279" s="205">
        <f>IFERROR(INDEX(Lookup!$BH$9:$BH$2401,MATCH($A279,Lookup!$A$9:$A$2401,0)),0)</f>
        <v>0</v>
      </c>
      <c r="L279" s="205">
        <f t="shared" ref="L279:L299" si="15">K279-J279</f>
        <v>0</v>
      </c>
      <c r="O279" s="182">
        <f t="shared" si="14"/>
        <v>0</v>
      </c>
    </row>
    <row r="280" spans="1:15" hidden="1" x14ac:dyDescent="0.2">
      <c r="A280" s="182">
        <f>+'08'!A3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5">
        <f>IFERROR(INDEX(Lookup!$BG$9:$BG$2401,MATCH($A280,Lookup!$A$9:$A$2401,0)),0)</f>
        <v>0</v>
      </c>
      <c r="E280" s="205">
        <f>IFERROR(INDEX(Lookup!$BF$9:$BF$2401,MATCH($A280,Lookup!$A$9:$A$2401,0)),0)</f>
        <v>0</v>
      </c>
      <c r="F280" s="205">
        <f>IFERROR(INDEX(Lookup!$BE$9:$BE$2401,MATCH($A280,Lookup!$A$9:$A$2401,0)),0)</f>
        <v>0</v>
      </c>
      <c r="G280" s="206"/>
      <c r="H280" s="206"/>
      <c r="I280" s="205">
        <f>IFERROR(INDEX(Lookup!$BJ$9:$BJ$2401,MATCH($A280,Lookup!$A$9:$A$2401,0)),0)</f>
        <v>0</v>
      </c>
      <c r="J280" s="205">
        <f>IFERROR(INDEX(Lookup!$BI$9:$BI$2401,MATCH($A280,Lookup!$A$9:$A$2401,0)),0)</f>
        <v>0</v>
      </c>
      <c r="K280" s="205">
        <f>IFERROR(INDEX(Lookup!$BH$9:$BH$2401,MATCH($A280,Lookup!$A$9:$A$2401,0)),0)</f>
        <v>0</v>
      </c>
      <c r="L280" s="205">
        <f t="shared" si="15"/>
        <v>0</v>
      </c>
      <c r="O280" s="182">
        <f t="shared" si="14"/>
        <v>0</v>
      </c>
    </row>
    <row r="281" spans="1:15" hidden="1" x14ac:dyDescent="0.2">
      <c r="A281" s="182">
        <f>+'08'!A4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5">
        <f>IFERROR(INDEX(Lookup!$BG$9:$BG$2401,MATCH($A281,Lookup!$A$9:$A$2401,0)),0)</f>
        <v>0</v>
      </c>
      <c r="E281" s="205">
        <f>IFERROR(INDEX(Lookup!$BF$9:$BF$2401,MATCH($A281,Lookup!$A$9:$A$2401,0)),0)</f>
        <v>0</v>
      </c>
      <c r="F281" s="205">
        <f>IFERROR(INDEX(Lookup!$BE$9:$BE$2401,MATCH($A281,Lookup!$A$9:$A$2401,0)),0)</f>
        <v>0</v>
      </c>
      <c r="G281" s="206"/>
      <c r="H281" s="206"/>
      <c r="I281" s="205">
        <f>IFERROR(INDEX(Lookup!$BJ$9:$BJ$2401,MATCH($A281,Lookup!$A$9:$A$2401,0)),0)</f>
        <v>0</v>
      </c>
      <c r="J281" s="205">
        <f>IFERROR(INDEX(Lookup!$BI$9:$BI$2401,MATCH($A281,Lookup!$A$9:$A$2401,0)),0)</f>
        <v>0</v>
      </c>
      <c r="K281" s="205">
        <f>IFERROR(INDEX(Lookup!$BH$9:$BH$2401,MATCH($A281,Lookup!$A$9:$A$2401,0)),0)</f>
        <v>0</v>
      </c>
      <c r="L281" s="205">
        <f t="shared" si="15"/>
        <v>0</v>
      </c>
      <c r="O281" s="182">
        <f t="shared" si="14"/>
        <v>0</v>
      </c>
    </row>
    <row r="282" spans="1:15" hidden="1" x14ac:dyDescent="0.2">
      <c r="A282" s="182">
        <f>+'08'!A5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5">
        <f>IFERROR(INDEX(Lookup!$BG$9:$BG$2401,MATCH($A282,Lookup!$A$9:$A$2401,0)),0)</f>
        <v>0</v>
      </c>
      <c r="E282" s="205">
        <f>IFERROR(INDEX(Lookup!$BF$9:$BF$2401,MATCH($A282,Lookup!$A$9:$A$2401,0)),0)</f>
        <v>0</v>
      </c>
      <c r="F282" s="205">
        <f>IFERROR(INDEX(Lookup!$BE$9:$BE$2401,MATCH($A282,Lookup!$A$9:$A$2401,0)),0)</f>
        <v>0</v>
      </c>
      <c r="G282" s="206"/>
      <c r="H282" s="206"/>
      <c r="I282" s="205">
        <f>IFERROR(INDEX(Lookup!$BJ$9:$BJ$2401,MATCH($A282,Lookup!$A$9:$A$2401,0)),0)</f>
        <v>0</v>
      </c>
      <c r="J282" s="205">
        <f>IFERROR(INDEX(Lookup!$BI$9:$BI$2401,MATCH($A282,Lookup!$A$9:$A$2401,0)),0)</f>
        <v>0</v>
      </c>
      <c r="K282" s="205">
        <f>IFERROR(INDEX(Lookup!$BH$9:$BH$2401,MATCH($A282,Lookup!$A$9:$A$2401,0)),0)</f>
        <v>0</v>
      </c>
      <c r="L282" s="205">
        <f t="shared" si="15"/>
        <v>0</v>
      </c>
      <c r="O282" s="182">
        <f t="shared" si="14"/>
        <v>0</v>
      </c>
    </row>
    <row r="283" spans="1:15" hidden="1" x14ac:dyDescent="0.2">
      <c r="A283" s="182">
        <f>+'08'!A6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5">
        <f>IFERROR(INDEX(Lookup!$BG$9:$BG$2401,MATCH($A283,Lookup!$A$9:$A$2401,0)),0)</f>
        <v>0</v>
      </c>
      <c r="E283" s="205">
        <f>IFERROR(INDEX(Lookup!$BF$9:$BF$2401,MATCH($A283,Lookup!$A$9:$A$2401,0)),0)</f>
        <v>0</v>
      </c>
      <c r="F283" s="205">
        <f>IFERROR(INDEX(Lookup!$BE$9:$BE$2401,MATCH($A283,Lookup!$A$9:$A$2401,0)),0)</f>
        <v>0</v>
      </c>
      <c r="G283" s="206"/>
      <c r="H283" s="206"/>
      <c r="I283" s="205">
        <f>IFERROR(INDEX(Lookup!$BJ$9:$BJ$2401,MATCH($A283,Lookup!$A$9:$A$2401,0)),0)</f>
        <v>0</v>
      </c>
      <c r="J283" s="205">
        <f>IFERROR(INDEX(Lookup!$BI$9:$BI$2401,MATCH($A283,Lookup!$A$9:$A$2401,0)),0)</f>
        <v>0</v>
      </c>
      <c r="K283" s="205">
        <f>IFERROR(INDEX(Lookup!$BH$9:$BH$2401,MATCH($A283,Lookup!$A$9:$A$2401,0)),0)</f>
        <v>0</v>
      </c>
      <c r="L283" s="205">
        <f t="shared" si="15"/>
        <v>0</v>
      </c>
      <c r="O283" s="182">
        <f t="shared" si="14"/>
        <v>0</v>
      </c>
    </row>
    <row r="284" spans="1:15" hidden="1" x14ac:dyDescent="0.2">
      <c r="A284" s="182">
        <f>+'08'!A7</f>
        <v>0</v>
      </c>
      <c r="C284" s="182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D284" s="205">
        <f>IFERROR(INDEX(Lookup!$BG$9:$BG$2401,MATCH($A284,Lookup!$A$9:$A$2401,0)),0)</f>
        <v>0</v>
      </c>
      <c r="E284" s="205">
        <f>IFERROR(INDEX(Lookup!$BF$9:$BF$2401,MATCH($A284,Lookup!$A$9:$A$2401,0)),0)</f>
        <v>0</v>
      </c>
      <c r="F284" s="205">
        <f>IFERROR(INDEX(Lookup!$BE$9:$BE$2401,MATCH($A284,Lookup!$A$9:$A$2401,0)),0)</f>
        <v>0</v>
      </c>
      <c r="G284" s="206"/>
      <c r="H284" s="206"/>
      <c r="I284" s="205">
        <f>IFERROR(INDEX(Lookup!$BJ$9:$BJ$2401,MATCH($A284,Lookup!$A$9:$A$2401,0)),0)</f>
        <v>0</v>
      </c>
      <c r="J284" s="205">
        <f>IFERROR(INDEX(Lookup!$BI$9:$BI$2401,MATCH($A284,Lookup!$A$9:$A$2401,0)),0)</f>
        <v>0</v>
      </c>
      <c r="K284" s="205">
        <f>IFERROR(INDEX(Lookup!$BH$9:$BH$2401,MATCH($A284,Lookup!$A$9:$A$2401,0)),0)</f>
        <v>0</v>
      </c>
      <c r="L284" s="205">
        <f t="shared" si="15"/>
        <v>0</v>
      </c>
      <c r="O284" s="182">
        <f t="shared" si="14"/>
        <v>0</v>
      </c>
    </row>
    <row r="285" spans="1:15" hidden="1" x14ac:dyDescent="0.2">
      <c r="A285" s="182">
        <f>+'08'!A8</f>
        <v>0</v>
      </c>
      <c r="C285" s="182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D285" s="205">
        <f>IFERROR(INDEX(Lookup!$BG$9:$BG$2401,MATCH($A285,Lookup!$A$9:$A$2401,0)),0)</f>
        <v>0</v>
      </c>
      <c r="E285" s="205">
        <f>IFERROR(INDEX(Lookup!$BF$9:$BF$2401,MATCH($A285,Lookup!$A$9:$A$2401,0)),0)</f>
        <v>0</v>
      </c>
      <c r="F285" s="205">
        <f>IFERROR(INDEX(Lookup!$BE$9:$BE$2401,MATCH($A285,Lookup!$A$9:$A$2401,0)),0)</f>
        <v>0</v>
      </c>
      <c r="G285" s="206"/>
      <c r="H285" s="206"/>
      <c r="I285" s="205">
        <f>IFERROR(INDEX(Lookup!$BJ$9:$BJ$2401,MATCH($A285,Lookup!$A$9:$A$2401,0)),0)</f>
        <v>0</v>
      </c>
      <c r="J285" s="205">
        <f>IFERROR(INDEX(Lookup!$BI$9:$BI$2401,MATCH($A285,Lookup!$A$9:$A$2401,0)),0)</f>
        <v>0</v>
      </c>
      <c r="K285" s="205">
        <f>IFERROR(INDEX(Lookup!$BH$9:$BH$2401,MATCH($A285,Lookup!$A$9:$A$2401,0)),0)</f>
        <v>0</v>
      </c>
      <c r="L285" s="205">
        <f t="shared" si="15"/>
        <v>0</v>
      </c>
      <c r="O285" s="182">
        <f t="shared" si="14"/>
        <v>0</v>
      </c>
    </row>
    <row r="286" spans="1:15" hidden="1" x14ac:dyDescent="0.2">
      <c r="A286" s="182">
        <f>+'08'!A9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5">
        <f>IFERROR(INDEX(Lookup!$BG$9:$BG$2401,MATCH($A286,Lookup!$A$9:$A$2401,0)),0)</f>
        <v>0</v>
      </c>
      <c r="E286" s="205">
        <f>IFERROR(INDEX(Lookup!$BF$9:$BF$2401,MATCH($A286,Lookup!$A$9:$A$2401,0)),0)</f>
        <v>0</v>
      </c>
      <c r="F286" s="205">
        <f>IFERROR(INDEX(Lookup!$BE$9:$BE$2401,MATCH($A286,Lookup!$A$9:$A$2401,0)),0)</f>
        <v>0</v>
      </c>
      <c r="G286" s="206"/>
      <c r="H286" s="206"/>
      <c r="I286" s="205">
        <f>IFERROR(INDEX(Lookup!$BJ$9:$BJ$2401,MATCH($A286,Lookup!$A$9:$A$2401,0)),0)</f>
        <v>0</v>
      </c>
      <c r="J286" s="205">
        <f>IFERROR(INDEX(Lookup!$BI$9:$BI$2401,MATCH($A286,Lookup!$A$9:$A$2401,0)),0)</f>
        <v>0</v>
      </c>
      <c r="K286" s="205">
        <f>IFERROR(INDEX(Lookup!$BH$9:$BH$2401,MATCH($A286,Lookup!$A$9:$A$2401,0)),0)</f>
        <v>0</v>
      </c>
      <c r="L286" s="205">
        <f t="shared" si="15"/>
        <v>0</v>
      </c>
      <c r="O286" s="182">
        <f t="shared" si="14"/>
        <v>0</v>
      </c>
    </row>
    <row r="287" spans="1:15" hidden="1" x14ac:dyDescent="0.2">
      <c r="A287" s="182">
        <f>+'08'!A10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5">
        <f>IFERROR(INDEX(Lookup!$BG$9:$BG$2401,MATCH($A287,Lookup!$A$9:$A$2401,0)),0)</f>
        <v>0</v>
      </c>
      <c r="E287" s="205">
        <f>IFERROR(INDEX(Lookup!$BF$9:$BF$2401,MATCH($A287,Lookup!$A$9:$A$2401,0)),0)</f>
        <v>0</v>
      </c>
      <c r="F287" s="205">
        <f>IFERROR(INDEX(Lookup!$BE$9:$BE$2401,MATCH($A287,Lookup!$A$9:$A$2401,0)),0)</f>
        <v>0</v>
      </c>
      <c r="G287" s="206"/>
      <c r="H287" s="206"/>
      <c r="I287" s="205">
        <f>IFERROR(INDEX(Lookup!$BJ$9:$BJ$2401,MATCH($A287,Lookup!$A$9:$A$2401,0)),0)</f>
        <v>0</v>
      </c>
      <c r="J287" s="205">
        <f>IFERROR(INDEX(Lookup!$BI$9:$BI$2401,MATCH($A287,Lookup!$A$9:$A$2401,0)),0)</f>
        <v>0</v>
      </c>
      <c r="K287" s="205">
        <f>IFERROR(INDEX(Lookup!$BH$9:$BH$2401,MATCH($A287,Lookup!$A$9:$A$2401,0)),0)</f>
        <v>0</v>
      </c>
      <c r="L287" s="205">
        <f t="shared" si="15"/>
        <v>0</v>
      </c>
      <c r="O287" s="182">
        <f t="shared" si="14"/>
        <v>0</v>
      </c>
    </row>
    <row r="288" spans="1:15" hidden="1" x14ac:dyDescent="0.2">
      <c r="A288" s="182">
        <f>+'08'!A11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5">
        <f>IFERROR(INDEX(Lookup!$BG$9:$BG$2401,MATCH($A288,Lookup!$A$9:$A$2401,0)),0)</f>
        <v>0</v>
      </c>
      <c r="E288" s="205">
        <f>IFERROR(INDEX(Lookup!$BF$9:$BF$2401,MATCH($A288,Lookup!$A$9:$A$2401,0)),0)</f>
        <v>0</v>
      </c>
      <c r="F288" s="205">
        <f>IFERROR(INDEX(Lookup!$BE$9:$BE$2401,MATCH($A288,Lookup!$A$9:$A$2401,0)),0)</f>
        <v>0</v>
      </c>
      <c r="G288" s="206"/>
      <c r="H288" s="206"/>
      <c r="I288" s="205">
        <f>IFERROR(INDEX(Lookup!$BJ$9:$BJ$2401,MATCH($A288,Lookup!$A$9:$A$2401,0)),0)</f>
        <v>0</v>
      </c>
      <c r="J288" s="205">
        <f>IFERROR(INDEX(Lookup!$BI$9:$BI$2401,MATCH($A288,Lookup!$A$9:$A$2401,0)),0)</f>
        <v>0</v>
      </c>
      <c r="K288" s="205">
        <f>IFERROR(INDEX(Lookup!$BH$9:$BH$2401,MATCH($A288,Lookup!$A$9:$A$2401,0)),0)</f>
        <v>0</v>
      </c>
      <c r="L288" s="205">
        <f t="shared" si="15"/>
        <v>0</v>
      </c>
      <c r="O288" s="182">
        <f t="shared" si="14"/>
        <v>0</v>
      </c>
    </row>
    <row r="289" spans="1:15" hidden="1" x14ac:dyDescent="0.2">
      <c r="A289" s="182">
        <f>+'08'!A12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5">
        <f>IFERROR(INDEX(Lookup!$BG$9:$BG$2401,MATCH($A289,Lookup!$A$9:$A$2401,0)),0)</f>
        <v>0</v>
      </c>
      <c r="E289" s="205">
        <f>IFERROR(INDEX(Lookup!$BF$9:$BF$2401,MATCH($A289,Lookup!$A$9:$A$2401,0)),0)</f>
        <v>0</v>
      </c>
      <c r="F289" s="205">
        <f>IFERROR(INDEX(Lookup!$BE$9:$BE$2401,MATCH($A289,Lookup!$A$9:$A$2401,0)),0)</f>
        <v>0</v>
      </c>
      <c r="G289" s="206"/>
      <c r="H289" s="206"/>
      <c r="I289" s="205">
        <f>IFERROR(INDEX(Lookup!$BJ$9:$BJ$2401,MATCH($A289,Lookup!$A$9:$A$2401,0)),0)</f>
        <v>0</v>
      </c>
      <c r="J289" s="205">
        <f>IFERROR(INDEX(Lookup!$BI$9:$BI$2401,MATCH($A289,Lookup!$A$9:$A$2401,0)),0)</f>
        <v>0</v>
      </c>
      <c r="K289" s="205">
        <f>IFERROR(INDEX(Lookup!$BH$9:$BH$2401,MATCH($A289,Lookup!$A$9:$A$2401,0)),0)</f>
        <v>0</v>
      </c>
      <c r="L289" s="205">
        <f t="shared" si="15"/>
        <v>0</v>
      </c>
      <c r="O289" s="182">
        <f t="shared" si="14"/>
        <v>0</v>
      </c>
    </row>
    <row r="290" spans="1:15" hidden="1" x14ac:dyDescent="0.2">
      <c r="A290" s="182">
        <f>+'08'!A13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5">
        <f>IFERROR(INDEX(Lookup!$BG$9:$BG$2401,MATCH($A290,Lookup!$A$9:$A$2401,0)),0)</f>
        <v>0</v>
      </c>
      <c r="E290" s="205">
        <f>IFERROR(INDEX(Lookup!$BF$9:$BF$2401,MATCH($A290,Lookup!$A$9:$A$2401,0)),0)</f>
        <v>0</v>
      </c>
      <c r="F290" s="205">
        <f>IFERROR(INDEX(Lookup!$BE$9:$BE$2401,MATCH($A290,Lookup!$A$9:$A$2401,0)),0)</f>
        <v>0</v>
      </c>
      <c r="G290" s="206"/>
      <c r="H290" s="206"/>
      <c r="I290" s="205">
        <f>IFERROR(INDEX(Lookup!$BJ$9:$BJ$2401,MATCH($A290,Lookup!$A$9:$A$2401,0)),0)</f>
        <v>0</v>
      </c>
      <c r="J290" s="205">
        <f>IFERROR(INDEX(Lookup!$BI$9:$BI$2401,MATCH($A290,Lookup!$A$9:$A$2401,0)),0)</f>
        <v>0</v>
      </c>
      <c r="K290" s="205">
        <f>IFERROR(INDEX(Lookup!$BH$9:$BH$2401,MATCH($A290,Lookup!$A$9:$A$2401,0)),0)</f>
        <v>0</v>
      </c>
      <c r="L290" s="205">
        <f t="shared" si="15"/>
        <v>0</v>
      </c>
      <c r="O290" s="182">
        <f t="shared" si="14"/>
        <v>0</v>
      </c>
    </row>
    <row r="291" spans="1:15" hidden="1" x14ac:dyDescent="0.2">
      <c r="A291" s="182">
        <f>+'08'!A14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5">
        <f>IFERROR(INDEX(Lookup!$BG$9:$BG$2401,MATCH($A291,Lookup!$A$9:$A$2401,0)),0)</f>
        <v>0</v>
      </c>
      <c r="E291" s="205">
        <f>IFERROR(INDEX(Lookup!$BF$9:$BF$2401,MATCH($A291,Lookup!$A$9:$A$2401,0)),0)</f>
        <v>0</v>
      </c>
      <c r="F291" s="205">
        <f>IFERROR(INDEX(Lookup!$BE$9:$BE$2401,MATCH($A291,Lookup!$A$9:$A$2401,0)),0)</f>
        <v>0</v>
      </c>
      <c r="G291" s="206"/>
      <c r="H291" s="206"/>
      <c r="I291" s="205">
        <f>IFERROR(INDEX(Lookup!$BJ$9:$BJ$2401,MATCH($A291,Lookup!$A$9:$A$2401,0)),0)</f>
        <v>0</v>
      </c>
      <c r="J291" s="205">
        <f>IFERROR(INDEX(Lookup!$BI$9:$BI$2401,MATCH($A291,Lookup!$A$9:$A$2401,0)),0)</f>
        <v>0</v>
      </c>
      <c r="K291" s="205">
        <f>IFERROR(INDEX(Lookup!$BH$9:$BH$2401,MATCH($A291,Lookup!$A$9:$A$2401,0)),0)</f>
        <v>0</v>
      </c>
      <c r="L291" s="205">
        <f t="shared" si="15"/>
        <v>0</v>
      </c>
      <c r="O291" s="182">
        <f t="shared" si="14"/>
        <v>0</v>
      </c>
    </row>
    <row r="292" spans="1:15" hidden="1" x14ac:dyDescent="0.2">
      <c r="A292" s="182">
        <f>+'08'!A15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5">
        <f>IFERROR(INDEX(Lookup!$BG$9:$BG$2401,MATCH($A292,Lookup!$A$9:$A$2401,0)),0)</f>
        <v>0</v>
      </c>
      <c r="E292" s="205">
        <f>IFERROR(INDEX(Lookup!$BF$9:$BF$2401,MATCH($A292,Lookup!$A$9:$A$2401,0)),0)</f>
        <v>0</v>
      </c>
      <c r="F292" s="205">
        <f>IFERROR(INDEX(Lookup!$BE$9:$BE$2401,MATCH($A292,Lookup!$A$9:$A$2401,0)),0)</f>
        <v>0</v>
      </c>
      <c r="G292" s="206"/>
      <c r="H292" s="206"/>
      <c r="I292" s="205">
        <f>IFERROR(INDEX(Lookup!$BJ$9:$BJ$2401,MATCH($A292,Lookup!$A$9:$A$2401,0)),0)</f>
        <v>0</v>
      </c>
      <c r="J292" s="205">
        <f>IFERROR(INDEX(Lookup!$BI$9:$BI$2401,MATCH($A292,Lookup!$A$9:$A$2401,0)),0)</f>
        <v>0</v>
      </c>
      <c r="K292" s="205">
        <f>IFERROR(INDEX(Lookup!$BH$9:$BH$2401,MATCH($A292,Lookup!$A$9:$A$2401,0)),0)</f>
        <v>0</v>
      </c>
      <c r="L292" s="205">
        <f t="shared" si="15"/>
        <v>0</v>
      </c>
      <c r="O292" s="182">
        <f t="shared" si="14"/>
        <v>0</v>
      </c>
    </row>
    <row r="293" spans="1:15" hidden="1" x14ac:dyDescent="0.2">
      <c r="A293" s="182">
        <f>+'08'!A16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5">
        <f>IFERROR(INDEX(Lookup!$BG$9:$BG$2401,MATCH($A293,Lookup!$A$9:$A$2401,0)),0)</f>
        <v>0</v>
      </c>
      <c r="E293" s="205">
        <f>IFERROR(INDEX(Lookup!$BF$9:$BF$2401,MATCH($A293,Lookup!$A$9:$A$2401,0)),0)</f>
        <v>0</v>
      </c>
      <c r="F293" s="205">
        <f>IFERROR(INDEX(Lookup!$BE$9:$BE$2401,MATCH($A293,Lookup!$A$9:$A$2401,0)),0)</f>
        <v>0</v>
      </c>
      <c r="G293" s="206"/>
      <c r="H293" s="206"/>
      <c r="I293" s="205">
        <f>IFERROR(INDEX(Lookup!$BJ$9:$BJ$2401,MATCH($A293,Lookup!$A$9:$A$2401,0)),0)</f>
        <v>0</v>
      </c>
      <c r="J293" s="205">
        <f>IFERROR(INDEX(Lookup!$BI$9:$BI$2401,MATCH($A293,Lookup!$A$9:$A$2401,0)),0)</f>
        <v>0</v>
      </c>
      <c r="K293" s="205">
        <f>IFERROR(INDEX(Lookup!$BH$9:$BH$2401,MATCH($A293,Lookup!$A$9:$A$2401,0)),0)</f>
        <v>0</v>
      </c>
      <c r="L293" s="205">
        <f t="shared" si="15"/>
        <v>0</v>
      </c>
      <c r="O293" s="182">
        <f t="shared" si="14"/>
        <v>0</v>
      </c>
    </row>
    <row r="294" spans="1:15" hidden="1" x14ac:dyDescent="0.2">
      <c r="A294" s="182">
        <f>+'08'!A17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5">
        <f>IFERROR(INDEX(Lookup!$BG$9:$BG$2401,MATCH($A294,Lookup!$A$9:$A$2401,0)),0)</f>
        <v>0</v>
      </c>
      <c r="E294" s="205">
        <f>IFERROR(INDEX(Lookup!$BF$9:$BF$2401,MATCH($A294,Lookup!$A$9:$A$2401,0)),0)</f>
        <v>0</v>
      </c>
      <c r="F294" s="205">
        <f>IFERROR(INDEX(Lookup!$BE$9:$BE$2401,MATCH($A294,Lookup!$A$9:$A$2401,0)),0)</f>
        <v>0</v>
      </c>
      <c r="G294" s="206"/>
      <c r="H294" s="206"/>
      <c r="I294" s="205">
        <f>IFERROR(INDEX(Lookup!$BJ$9:$BJ$2401,MATCH($A294,Lookup!$A$9:$A$2401,0)),0)</f>
        <v>0</v>
      </c>
      <c r="J294" s="205">
        <f>IFERROR(INDEX(Lookup!$BI$9:$BI$2401,MATCH($A294,Lookup!$A$9:$A$2401,0)),0)</f>
        <v>0</v>
      </c>
      <c r="K294" s="205">
        <f>IFERROR(INDEX(Lookup!$BH$9:$BH$2401,MATCH($A294,Lookup!$A$9:$A$2401,0)),0)</f>
        <v>0</v>
      </c>
      <c r="L294" s="205">
        <f t="shared" si="15"/>
        <v>0</v>
      </c>
      <c r="O294" s="182">
        <f t="shared" si="14"/>
        <v>0</v>
      </c>
    </row>
    <row r="295" spans="1:15" hidden="1" x14ac:dyDescent="0.2">
      <c r="A295" s="182">
        <f>+'08'!A18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5">
        <f>IFERROR(INDEX(Lookup!$BG$9:$BG$2401,MATCH($A295,Lookup!$A$9:$A$2401,0)),0)</f>
        <v>0</v>
      </c>
      <c r="E295" s="205">
        <f>IFERROR(INDEX(Lookup!$BF$9:$BF$2401,MATCH($A295,Lookup!$A$9:$A$2401,0)),0)</f>
        <v>0</v>
      </c>
      <c r="F295" s="205">
        <f>IFERROR(INDEX(Lookup!$BE$9:$BE$2401,MATCH($A295,Lookup!$A$9:$A$2401,0)),0)</f>
        <v>0</v>
      </c>
      <c r="G295" s="206"/>
      <c r="H295" s="206"/>
      <c r="I295" s="205">
        <f>IFERROR(INDEX(Lookup!$BJ$9:$BJ$2401,MATCH($A295,Lookup!$A$9:$A$2401,0)),0)</f>
        <v>0</v>
      </c>
      <c r="J295" s="205">
        <f>IFERROR(INDEX(Lookup!$BI$9:$BI$2401,MATCH($A295,Lookup!$A$9:$A$2401,0)),0)</f>
        <v>0</v>
      </c>
      <c r="K295" s="205">
        <f>IFERROR(INDEX(Lookup!$BH$9:$BH$2401,MATCH($A295,Lookup!$A$9:$A$2401,0)),0)</f>
        <v>0</v>
      </c>
      <c r="L295" s="205">
        <f t="shared" si="15"/>
        <v>0</v>
      </c>
      <c r="O295" s="182">
        <f t="shared" si="14"/>
        <v>0</v>
      </c>
    </row>
    <row r="296" spans="1:15" hidden="1" x14ac:dyDescent="0.2">
      <c r="A296" s="182">
        <f>+'08'!A19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5">
        <f>IFERROR(INDEX(Lookup!$BG$9:$BG$2401,MATCH($A296,Lookup!$A$9:$A$2401,0)),0)</f>
        <v>0</v>
      </c>
      <c r="E296" s="205">
        <f>IFERROR(INDEX(Lookup!$BF$9:$BF$2401,MATCH($A296,Lookup!$A$9:$A$2401,0)),0)</f>
        <v>0</v>
      </c>
      <c r="F296" s="205">
        <f>IFERROR(INDEX(Lookup!$BE$9:$BE$2401,MATCH($A296,Lookup!$A$9:$A$2401,0)),0)</f>
        <v>0</v>
      </c>
      <c r="G296" s="206"/>
      <c r="H296" s="206"/>
      <c r="I296" s="205">
        <f>IFERROR(INDEX(Lookup!$BJ$9:$BJ$2401,MATCH($A296,Lookup!$A$9:$A$2401,0)),0)</f>
        <v>0</v>
      </c>
      <c r="J296" s="205">
        <f>IFERROR(INDEX(Lookup!$BI$9:$BI$2401,MATCH($A296,Lookup!$A$9:$A$2401,0)),0)</f>
        <v>0</v>
      </c>
      <c r="K296" s="205">
        <f>IFERROR(INDEX(Lookup!$BH$9:$BH$2401,MATCH($A296,Lookup!$A$9:$A$2401,0)),0)</f>
        <v>0</v>
      </c>
      <c r="L296" s="205">
        <f t="shared" si="15"/>
        <v>0</v>
      </c>
      <c r="O296" s="182">
        <f t="shared" si="14"/>
        <v>0</v>
      </c>
    </row>
    <row r="297" spans="1:15" hidden="1" x14ac:dyDescent="0.2">
      <c r="A297" s="182">
        <f>+'08'!A20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5">
        <f>IFERROR(INDEX(Lookup!$BG$9:$BG$2401,MATCH($A297,Lookup!$A$9:$A$2401,0)),0)</f>
        <v>0</v>
      </c>
      <c r="E297" s="205">
        <f>IFERROR(INDEX(Lookup!$BF$9:$BF$2401,MATCH($A297,Lookup!$A$9:$A$2401,0)),0)</f>
        <v>0</v>
      </c>
      <c r="F297" s="205">
        <f>IFERROR(INDEX(Lookup!$BE$9:$BE$2401,MATCH($A297,Lookup!$A$9:$A$2401,0)),0)</f>
        <v>0</v>
      </c>
      <c r="G297" s="206"/>
      <c r="H297" s="206"/>
      <c r="I297" s="205">
        <f>IFERROR(INDEX(Lookup!$BJ$9:$BJ$2401,MATCH($A297,Lookup!$A$9:$A$2401,0)),0)</f>
        <v>0</v>
      </c>
      <c r="J297" s="205">
        <f>IFERROR(INDEX(Lookup!$BI$9:$BI$2401,MATCH($A297,Lookup!$A$9:$A$2401,0)),0)</f>
        <v>0</v>
      </c>
      <c r="K297" s="205">
        <f>IFERROR(INDEX(Lookup!$BH$9:$BH$2401,MATCH($A297,Lookup!$A$9:$A$2401,0)),0)</f>
        <v>0</v>
      </c>
      <c r="L297" s="205">
        <f t="shared" si="15"/>
        <v>0</v>
      </c>
      <c r="O297" s="182">
        <f t="shared" si="14"/>
        <v>0</v>
      </c>
    </row>
    <row r="298" spans="1:15" hidden="1" x14ac:dyDescent="0.2">
      <c r="A298" s="182">
        <f>+'08'!A21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5">
        <f>IFERROR(INDEX(Lookup!$BG$9:$BG$2401,MATCH($A298,Lookup!$A$9:$A$2401,0)),0)</f>
        <v>0</v>
      </c>
      <c r="E298" s="205">
        <f>IFERROR(INDEX(Lookup!$BF$9:$BF$2401,MATCH($A298,Lookup!$A$9:$A$2401,0)),0)</f>
        <v>0</v>
      </c>
      <c r="F298" s="205">
        <f>IFERROR(INDEX(Lookup!$BE$9:$BE$2401,MATCH($A298,Lookup!$A$9:$A$2401,0)),0)</f>
        <v>0</v>
      </c>
      <c r="G298" s="206"/>
      <c r="H298" s="206"/>
      <c r="I298" s="205">
        <f>IFERROR(INDEX(Lookup!$BJ$9:$BJ$2401,MATCH($A298,Lookup!$A$9:$A$2401,0)),0)</f>
        <v>0</v>
      </c>
      <c r="J298" s="205">
        <f>IFERROR(INDEX(Lookup!$BI$9:$BI$2401,MATCH($A298,Lookup!$A$9:$A$2401,0)),0)</f>
        <v>0</v>
      </c>
      <c r="K298" s="205">
        <f>IFERROR(INDEX(Lookup!$BH$9:$BH$2401,MATCH($A298,Lookup!$A$9:$A$2401,0)),0)</f>
        <v>0</v>
      </c>
      <c r="L298" s="205">
        <f t="shared" si="15"/>
        <v>0</v>
      </c>
      <c r="O298" s="182">
        <f t="shared" si="14"/>
        <v>0</v>
      </c>
    </row>
    <row r="299" spans="1:15" hidden="1" x14ac:dyDescent="0.2">
      <c r="A299" s="182">
        <f>+'08'!A22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5">
        <f>IFERROR(INDEX(Lookup!$BG$9:$BG$2401,MATCH($A299,Lookup!$A$9:$A$2401,0)),0)</f>
        <v>0</v>
      </c>
      <c r="E299" s="205">
        <f>IFERROR(INDEX(Lookup!$BF$9:$BF$2401,MATCH($A299,Lookup!$A$9:$A$2401,0)),0)</f>
        <v>0</v>
      </c>
      <c r="F299" s="205">
        <f>IFERROR(INDEX(Lookup!$BE$9:$BE$2401,MATCH($A299,Lookup!$A$9:$A$2401,0)),0)</f>
        <v>0</v>
      </c>
      <c r="G299" s="206"/>
      <c r="H299" s="206"/>
      <c r="I299" s="205">
        <f>IFERROR(INDEX(Lookup!$BJ$9:$BJ$2401,MATCH($A299,Lookup!$A$9:$A$2401,0)),0)</f>
        <v>0</v>
      </c>
      <c r="J299" s="205">
        <f>IFERROR(INDEX(Lookup!$BI$9:$BI$2401,MATCH($A299,Lookup!$A$9:$A$2401,0)),0)</f>
        <v>0</v>
      </c>
      <c r="K299" s="205">
        <f>IFERROR(INDEX(Lookup!$BH$9:$BH$2401,MATCH($A299,Lookup!$A$9:$A$2401,0)),0)</f>
        <v>0</v>
      </c>
      <c r="L299" s="205">
        <f t="shared" si="15"/>
        <v>0</v>
      </c>
      <c r="O299" s="182">
        <f t="shared" si="14"/>
        <v>0</v>
      </c>
    </row>
    <row r="300" spans="1:15" hidden="1" x14ac:dyDescent="0.2">
      <c r="A300" s="182">
        <f>+'08'!A23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5">
        <f>IFERROR(INDEX(Lookup!$BG$9:$BG$2401,MATCH($A300,Lookup!$A$9:$A$2401,0)),0)</f>
        <v>0</v>
      </c>
      <c r="E300" s="205">
        <f>IFERROR(INDEX(Lookup!$BF$9:$BF$2401,MATCH($A300,Lookup!$A$9:$A$2401,0)),0)</f>
        <v>0</v>
      </c>
      <c r="F300" s="205">
        <f>IFERROR(INDEX(Lookup!$BE$9:$BE$2401,MATCH($A300,Lookup!$A$9:$A$2401,0)),0)</f>
        <v>0</v>
      </c>
      <c r="G300" s="206"/>
      <c r="H300" s="206"/>
      <c r="I300" s="205">
        <f>IFERROR(INDEX(Lookup!$BJ$9:$BJ$2401,MATCH($A300,Lookup!$A$9:$A$2401,0)),0)</f>
        <v>0</v>
      </c>
      <c r="J300" s="205">
        <f>IFERROR(INDEX(Lookup!$BI$9:$BI$2401,MATCH($A300,Lookup!$A$9:$A$2401,0)),0)</f>
        <v>0</v>
      </c>
      <c r="K300" s="205">
        <f>IFERROR(INDEX(Lookup!$BH$9:$BH$2401,MATCH($A300,Lookup!$A$9:$A$2401,0)),0)</f>
        <v>0</v>
      </c>
      <c r="L300" s="205">
        <f t="shared" ref="L300:L305" si="16">K300-J300</f>
        <v>0</v>
      </c>
      <c r="O300" s="182">
        <f t="shared" ref="O300:O305" si="17">+IF(A300&gt;0,1,0)</f>
        <v>0</v>
      </c>
    </row>
    <row r="301" spans="1:15" hidden="1" x14ac:dyDescent="0.2">
      <c r="A301" s="182">
        <f>+'08'!A24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5">
        <f>IFERROR(INDEX(Lookup!$BG$9:$BG$2401,MATCH($A301,Lookup!$A$9:$A$2401,0)),0)</f>
        <v>0</v>
      </c>
      <c r="E301" s="205">
        <f>IFERROR(INDEX(Lookup!$BF$9:$BF$2401,MATCH($A301,Lookup!$A$9:$A$2401,0)),0)</f>
        <v>0</v>
      </c>
      <c r="F301" s="205">
        <f>IFERROR(INDEX(Lookup!$BE$9:$BE$2401,MATCH($A301,Lookup!$A$9:$A$2401,0)),0)</f>
        <v>0</v>
      </c>
      <c r="G301" s="206"/>
      <c r="H301" s="206"/>
      <c r="I301" s="205">
        <f>IFERROR(INDEX(Lookup!$BJ$9:$BJ$2401,MATCH($A301,Lookup!$A$9:$A$2401,0)),0)</f>
        <v>0</v>
      </c>
      <c r="J301" s="205">
        <f>IFERROR(INDEX(Lookup!$BI$9:$BI$2401,MATCH($A301,Lookup!$A$9:$A$2401,0)),0)</f>
        <v>0</v>
      </c>
      <c r="K301" s="205">
        <f>IFERROR(INDEX(Lookup!$BH$9:$BH$2401,MATCH($A301,Lookup!$A$9:$A$2401,0)),0)</f>
        <v>0</v>
      </c>
      <c r="L301" s="205">
        <f t="shared" si="16"/>
        <v>0</v>
      </c>
      <c r="O301" s="182">
        <f t="shared" si="17"/>
        <v>0</v>
      </c>
    </row>
    <row r="302" spans="1:15" hidden="1" x14ac:dyDescent="0.2">
      <c r="A302" s="182">
        <f>+'08'!A25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5">
        <f>IFERROR(INDEX(Lookup!$BG$9:$BG$2401,MATCH($A302,Lookup!$A$9:$A$2401,0)),0)</f>
        <v>0</v>
      </c>
      <c r="E302" s="205">
        <f>IFERROR(INDEX(Lookup!$BF$9:$BF$2401,MATCH($A302,Lookup!$A$9:$A$2401,0)),0)</f>
        <v>0</v>
      </c>
      <c r="F302" s="205">
        <f>IFERROR(INDEX(Lookup!$BE$9:$BE$2401,MATCH($A302,Lookup!$A$9:$A$2401,0)),0)</f>
        <v>0</v>
      </c>
      <c r="G302" s="206"/>
      <c r="H302" s="206"/>
      <c r="I302" s="205">
        <f>IFERROR(INDEX(Lookup!$BJ$9:$BJ$2401,MATCH($A302,Lookup!$A$9:$A$2401,0)),0)</f>
        <v>0</v>
      </c>
      <c r="J302" s="205">
        <f>IFERROR(INDEX(Lookup!$BI$9:$BI$2401,MATCH($A302,Lookup!$A$9:$A$2401,0)),0)</f>
        <v>0</v>
      </c>
      <c r="K302" s="205">
        <f>IFERROR(INDEX(Lookup!$BH$9:$BH$2401,MATCH($A302,Lookup!$A$9:$A$2401,0)),0)</f>
        <v>0</v>
      </c>
      <c r="L302" s="205">
        <f t="shared" si="16"/>
        <v>0</v>
      </c>
      <c r="O302" s="182">
        <f t="shared" si="17"/>
        <v>0</v>
      </c>
    </row>
    <row r="303" spans="1:15" hidden="1" x14ac:dyDescent="0.2">
      <c r="A303" s="182">
        <f>+'08'!A26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5">
        <f>IFERROR(INDEX(Lookup!$BG$9:$BG$2401,MATCH($A303,Lookup!$A$9:$A$2401,0)),0)</f>
        <v>0</v>
      </c>
      <c r="E303" s="205">
        <f>IFERROR(INDEX(Lookup!$BF$9:$BF$2401,MATCH($A303,Lookup!$A$9:$A$2401,0)),0)</f>
        <v>0</v>
      </c>
      <c r="F303" s="205">
        <f>IFERROR(INDEX(Lookup!$BE$9:$BE$2401,MATCH($A303,Lookup!$A$9:$A$2401,0)),0)</f>
        <v>0</v>
      </c>
      <c r="G303" s="206"/>
      <c r="H303" s="206"/>
      <c r="I303" s="205">
        <f>IFERROR(INDEX(Lookup!$BJ$9:$BJ$2401,MATCH($A303,Lookup!$A$9:$A$2401,0)),0)</f>
        <v>0</v>
      </c>
      <c r="J303" s="205">
        <f>IFERROR(INDEX(Lookup!$BI$9:$BI$2401,MATCH($A303,Lookup!$A$9:$A$2401,0)),0)</f>
        <v>0</v>
      </c>
      <c r="K303" s="205">
        <f>IFERROR(INDEX(Lookup!$BH$9:$BH$2401,MATCH($A303,Lookup!$A$9:$A$2401,0)),0)</f>
        <v>0</v>
      </c>
      <c r="L303" s="205">
        <f t="shared" si="16"/>
        <v>0</v>
      </c>
      <c r="O303" s="182">
        <f t="shared" si="17"/>
        <v>0</v>
      </c>
    </row>
    <row r="304" spans="1:15" hidden="1" x14ac:dyDescent="0.2">
      <c r="A304" s="182">
        <f>+'08'!A27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5">
        <f>IFERROR(INDEX(Lookup!$BG$9:$BG$2401,MATCH($A304,Lookup!$A$9:$A$2401,0)),0)</f>
        <v>0</v>
      </c>
      <c r="E304" s="205">
        <f>IFERROR(INDEX(Lookup!$BF$9:$BF$2401,MATCH($A304,Lookup!$A$9:$A$2401,0)),0)</f>
        <v>0</v>
      </c>
      <c r="F304" s="205">
        <f>IFERROR(INDEX(Lookup!$BE$9:$BE$2401,MATCH($A304,Lookup!$A$9:$A$2401,0)),0)</f>
        <v>0</v>
      </c>
      <c r="G304" s="206"/>
      <c r="H304" s="206"/>
      <c r="I304" s="205">
        <f>IFERROR(INDEX(Lookup!$BJ$9:$BJ$2401,MATCH($A304,Lookup!$A$9:$A$2401,0)),0)</f>
        <v>0</v>
      </c>
      <c r="J304" s="205">
        <f>IFERROR(INDEX(Lookup!$BI$9:$BI$2401,MATCH($A304,Lookup!$A$9:$A$2401,0)),0)</f>
        <v>0</v>
      </c>
      <c r="K304" s="205">
        <f>IFERROR(INDEX(Lookup!$BH$9:$BH$2401,MATCH($A304,Lookup!$A$9:$A$2401,0)),0)</f>
        <v>0</v>
      </c>
      <c r="L304" s="205">
        <f t="shared" si="16"/>
        <v>0</v>
      </c>
      <c r="O304" s="182">
        <f t="shared" si="17"/>
        <v>0</v>
      </c>
    </row>
    <row r="305" spans="1:15" hidden="1" x14ac:dyDescent="0.2">
      <c r="A305" s="182">
        <f>+'08'!A28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5">
        <f>IFERROR(INDEX(Lookup!$BG$9:$BG$2401,MATCH($A305,Lookup!$A$9:$A$2401,0)),0)</f>
        <v>0</v>
      </c>
      <c r="E305" s="205">
        <f>IFERROR(INDEX(Lookup!$BF$9:$BF$2401,MATCH($A305,Lookup!$A$9:$A$2401,0)),0)</f>
        <v>0</v>
      </c>
      <c r="F305" s="205">
        <f>IFERROR(INDEX(Lookup!$BE$9:$BE$2401,MATCH($A305,Lookup!$A$9:$A$2401,0)),0)</f>
        <v>0</v>
      </c>
      <c r="G305" s="206"/>
      <c r="H305" s="206"/>
      <c r="I305" s="205">
        <f>IFERROR(INDEX(Lookup!$BJ$9:$BJ$2401,MATCH($A305,Lookup!$A$9:$A$2401,0)),0)</f>
        <v>0</v>
      </c>
      <c r="J305" s="205">
        <f>IFERROR(INDEX(Lookup!$BI$9:$BI$2401,MATCH($A305,Lookup!$A$9:$A$2401,0)),0)</f>
        <v>0</v>
      </c>
      <c r="K305" s="205">
        <f>IFERROR(INDEX(Lookup!$BH$9:$BH$2401,MATCH($A305,Lookup!$A$9:$A$2401,0)),0)</f>
        <v>0</v>
      </c>
      <c r="L305" s="205">
        <f t="shared" si="16"/>
        <v>0</v>
      </c>
      <c r="O305" s="182">
        <f t="shared" si="17"/>
        <v>0</v>
      </c>
    </row>
    <row r="306" spans="1:15" x14ac:dyDescent="0.2">
      <c r="A306" s="213"/>
      <c r="B306" s="213"/>
      <c r="C306" s="213" t="s">
        <v>482</v>
      </c>
      <c r="D306" s="211">
        <f>SUM(D279:D305)</f>
        <v>0</v>
      </c>
      <c r="E306" s="211">
        <f t="shared" ref="E306:L306" si="18">SUM(E279:E305)</f>
        <v>0</v>
      </c>
      <c r="F306" s="211">
        <f t="shared" si="18"/>
        <v>0</v>
      </c>
      <c r="G306" s="211"/>
      <c r="H306" s="211"/>
      <c r="I306" s="211">
        <f t="shared" si="18"/>
        <v>0</v>
      </c>
      <c r="J306" s="211">
        <f t="shared" si="18"/>
        <v>0</v>
      </c>
      <c r="K306" s="211">
        <f t="shared" si="18"/>
        <v>0</v>
      </c>
      <c r="L306" s="211">
        <f t="shared" si="18"/>
        <v>0</v>
      </c>
      <c r="O306" s="182">
        <v>1</v>
      </c>
    </row>
    <row r="307" spans="1:15" x14ac:dyDescent="0.2">
      <c r="L307" s="205"/>
      <c r="O307" s="182">
        <v>1</v>
      </c>
    </row>
    <row r="308" spans="1:15" x14ac:dyDescent="0.2">
      <c r="A308" s="182" t="str">
        <f>+'09'!A2</f>
        <v>22180-A08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Bank Fees &amp; Charges-23 Frankin St                           </v>
      </c>
      <c r="D308" s="205">
        <f>IFERROR(INDEX(Lookup!$BG$9:$BG$2401,MATCH($A308,Lookup!$A$9:$A$2401,0)),0)</f>
        <v>0</v>
      </c>
      <c r="E308" s="205">
        <f>IFERROR(INDEX(Lookup!$BF$9:$BF$2401,MATCH($A308,Lookup!$A$9:$A$2401,0)),0)</f>
        <v>0.17</v>
      </c>
      <c r="F308" s="205">
        <f>IFERROR(INDEX(Lookup!$BE$9:$BE$2401,MATCH($A308,Lookup!$A$9:$A$2401,0)),0)</f>
        <v>0</v>
      </c>
      <c r="G308" s="206"/>
      <c r="H308" s="206"/>
      <c r="I308" s="205">
        <f>IFERROR(INDEX(Lookup!$BJ$9:$BJ$2401,MATCH($A308,Lookup!$A$9:$A$2401,0)),0)</f>
        <v>3</v>
      </c>
      <c r="J308" s="205">
        <f>IFERROR(INDEX(Lookup!$BI$9:$BI$2401,MATCH($A308,Lookup!$A$9:$A$2401,0)),0)</f>
        <v>1.02</v>
      </c>
      <c r="K308" s="205">
        <f>IFERROR(INDEX(Lookup!$BH$9:$BH$2401,MATCH($A308,Lookup!$A$9:$A$2401,0)),0)</f>
        <v>1.2</v>
      </c>
      <c r="L308" s="205">
        <f t="shared" ref="L308:L371" si="19">K308-J308</f>
        <v>0.17999999999999994</v>
      </c>
      <c r="O308" s="182">
        <f t="shared" ref="O308:O371" si="20">+IF(A308&gt;0,1,0)</f>
        <v>1</v>
      </c>
    </row>
    <row r="309" spans="1:15" x14ac:dyDescent="0.2">
      <c r="A309" s="182" t="str">
        <f>+'09'!A3</f>
        <v>22340-A08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Fees &amp; Charges-23 Frankin St                                </v>
      </c>
      <c r="D309" s="205">
        <f>IFERROR(INDEX(Lookup!$BG$9:$BG$2401,MATCH($A309,Lookup!$A$9:$A$2401,0)),0)</f>
        <v>0</v>
      </c>
      <c r="E309" s="205">
        <f>IFERROR(INDEX(Lookup!$BF$9:$BF$2401,MATCH($A309,Lookup!$A$9:$A$2401,0)),0)</f>
        <v>0</v>
      </c>
      <c r="F309" s="205">
        <f>IFERROR(INDEX(Lookup!$BE$9:$BE$2401,MATCH($A309,Lookup!$A$9:$A$2401,0)),0)</f>
        <v>0</v>
      </c>
      <c r="G309" s="206"/>
      <c r="H309" s="206"/>
      <c r="I309" s="205">
        <f>IFERROR(INDEX(Lookup!$BJ$9:$BJ$2401,MATCH($A309,Lookup!$A$9:$A$2401,0)),0)</f>
        <v>267</v>
      </c>
      <c r="J309" s="205">
        <f>IFERROR(INDEX(Lookup!$BI$9:$BI$2401,MATCH($A309,Lookup!$A$9:$A$2401,0)),0)</f>
        <v>273</v>
      </c>
      <c r="K309" s="205">
        <f>IFERROR(INDEX(Lookup!$BH$9:$BH$2401,MATCH($A309,Lookup!$A$9:$A$2401,0)),0)</f>
        <v>273</v>
      </c>
      <c r="L309" s="205">
        <f t="shared" si="19"/>
        <v>0</v>
      </c>
      <c r="O309" s="182">
        <f t="shared" si="20"/>
        <v>1</v>
      </c>
    </row>
    <row r="310" spans="1:15" hidden="1" x14ac:dyDescent="0.2">
      <c r="A310" s="182">
        <f>+'09'!A4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5">
        <f>IFERROR(INDEX(Lookup!$BG$9:$BG$2401,MATCH($A310,Lookup!$A$9:$A$2401,0)),0)</f>
        <v>0</v>
      </c>
      <c r="E310" s="205">
        <f>IFERROR(INDEX(Lookup!$BF$9:$BF$2401,MATCH($A310,Lookup!$A$9:$A$2401,0)),0)</f>
        <v>0</v>
      </c>
      <c r="F310" s="205">
        <f>IFERROR(INDEX(Lookup!$BE$9:$BE$2401,MATCH($A310,Lookup!$A$9:$A$2401,0)),0)</f>
        <v>0</v>
      </c>
      <c r="G310" s="206"/>
      <c r="H310" s="206"/>
      <c r="I310" s="205">
        <f>IFERROR(INDEX(Lookup!$BJ$9:$BJ$2401,MATCH($A310,Lookup!$A$9:$A$2401,0)),0)</f>
        <v>0</v>
      </c>
      <c r="J310" s="205">
        <f>IFERROR(INDEX(Lookup!$BI$9:$BI$2401,MATCH($A310,Lookup!$A$9:$A$2401,0)),0)</f>
        <v>0</v>
      </c>
      <c r="K310" s="205">
        <f>IFERROR(INDEX(Lookup!$BH$9:$BH$2401,MATCH($A310,Lookup!$A$9:$A$2401,0)),0)</f>
        <v>0</v>
      </c>
      <c r="L310" s="205">
        <f t="shared" si="19"/>
        <v>0</v>
      </c>
      <c r="O310" s="182">
        <f t="shared" si="20"/>
        <v>0</v>
      </c>
    </row>
    <row r="311" spans="1:15" hidden="1" x14ac:dyDescent="0.2">
      <c r="A311" s="182">
        <f>+'09'!A5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5">
        <f>IFERROR(INDEX(Lookup!$BG$9:$BG$2401,MATCH($A311,Lookup!$A$9:$A$2401,0)),0)</f>
        <v>0</v>
      </c>
      <c r="E311" s="205">
        <f>IFERROR(INDEX(Lookup!$BF$9:$BF$2401,MATCH($A311,Lookup!$A$9:$A$2401,0)),0)</f>
        <v>0</v>
      </c>
      <c r="F311" s="205">
        <f>IFERROR(INDEX(Lookup!$BE$9:$BE$2401,MATCH($A311,Lookup!$A$9:$A$2401,0)),0)</f>
        <v>0</v>
      </c>
      <c r="G311" s="206"/>
      <c r="H311" s="206"/>
      <c r="I311" s="205">
        <f>IFERROR(INDEX(Lookup!$BJ$9:$BJ$2401,MATCH($A311,Lookup!$A$9:$A$2401,0)),0)</f>
        <v>0</v>
      </c>
      <c r="J311" s="205">
        <f>IFERROR(INDEX(Lookup!$BI$9:$BI$2401,MATCH($A311,Lookup!$A$9:$A$2401,0)),0)</f>
        <v>0</v>
      </c>
      <c r="K311" s="205">
        <f>IFERROR(INDEX(Lookup!$BH$9:$BH$2401,MATCH($A311,Lookup!$A$9:$A$2401,0)),0)</f>
        <v>0</v>
      </c>
      <c r="L311" s="205">
        <f t="shared" si="19"/>
        <v>0</v>
      </c>
      <c r="O311" s="182">
        <f t="shared" si="20"/>
        <v>0</v>
      </c>
    </row>
    <row r="312" spans="1:15" hidden="1" x14ac:dyDescent="0.2">
      <c r="A312" s="182">
        <f>+'09'!A6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5">
        <f>IFERROR(INDEX(Lookup!$BG$9:$BG$2401,MATCH($A312,Lookup!$A$9:$A$2401,0)),0)</f>
        <v>0</v>
      </c>
      <c r="E312" s="205">
        <f>IFERROR(INDEX(Lookup!$BF$9:$BF$2401,MATCH($A312,Lookup!$A$9:$A$2401,0)),0)</f>
        <v>0</v>
      </c>
      <c r="F312" s="205">
        <f>IFERROR(INDEX(Lookup!$BE$9:$BE$2401,MATCH($A312,Lookup!$A$9:$A$2401,0)),0)</f>
        <v>0</v>
      </c>
      <c r="G312" s="206"/>
      <c r="H312" s="206"/>
      <c r="I312" s="205">
        <f>IFERROR(INDEX(Lookup!$BJ$9:$BJ$2401,MATCH($A312,Lookup!$A$9:$A$2401,0)),0)</f>
        <v>0</v>
      </c>
      <c r="J312" s="205">
        <f>IFERROR(INDEX(Lookup!$BI$9:$BI$2401,MATCH($A312,Lookup!$A$9:$A$2401,0)),0)</f>
        <v>0</v>
      </c>
      <c r="K312" s="205">
        <f>IFERROR(INDEX(Lookup!$BH$9:$BH$2401,MATCH($A312,Lookup!$A$9:$A$2401,0)),0)</f>
        <v>0</v>
      </c>
      <c r="L312" s="205">
        <f t="shared" si="19"/>
        <v>0</v>
      </c>
      <c r="O312" s="182">
        <f t="shared" si="20"/>
        <v>0</v>
      </c>
    </row>
    <row r="313" spans="1:15" hidden="1" x14ac:dyDescent="0.2">
      <c r="A313" s="182">
        <f>+'09'!A7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5">
        <f>IFERROR(INDEX(Lookup!$BG$9:$BG$2401,MATCH($A313,Lookup!$A$9:$A$2401,0)),0)</f>
        <v>0</v>
      </c>
      <c r="E313" s="205">
        <f>IFERROR(INDEX(Lookup!$BF$9:$BF$2401,MATCH($A313,Lookup!$A$9:$A$2401,0)),0)</f>
        <v>0</v>
      </c>
      <c r="F313" s="205">
        <f>IFERROR(INDEX(Lookup!$BE$9:$BE$2401,MATCH($A313,Lookup!$A$9:$A$2401,0)),0)</f>
        <v>0</v>
      </c>
      <c r="G313" s="206"/>
      <c r="H313" s="206"/>
      <c r="I313" s="205">
        <f>IFERROR(INDEX(Lookup!$BJ$9:$BJ$2401,MATCH($A313,Lookup!$A$9:$A$2401,0)),0)</f>
        <v>0</v>
      </c>
      <c r="J313" s="205">
        <f>IFERROR(INDEX(Lookup!$BI$9:$BI$2401,MATCH($A313,Lookup!$A$9:$A$2401,0)),0)</f>
        <v>0</v>
      </c>
      <c r="K313" s="205">
        <f>IFERROR(INDEX(Lookup!$BH$9:$BH$2401,MATCH($A313,Lookup!$A$9:$A$2401,0)),0)</f>
        <v>0</v>
      </c>
      <c r="L313" s="205">
        <f t="shared" si="19"/>
        <v>0</v>
      </c>
      <c r="O313" s="182">
        <f t="shared" si="20"/>
        <v>0</v>
      </c>
    </row>
    <row r="314" spans="1:15" hidden="1" x14ac:dyDescent="0.2">
      <c r="A314" s="182">
        <f>+'09'!A8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5">
        <f>IFERROR(INDEX(Lookup!$BG$9:$BG$2401,MATCH($A314,Lookup!$A$9:$A$2401,0)),0)</f>
        <v>0</v>
      </c>
      <c r="E314" s="205">
        <f>IFERROR(INDEX(Lookup!$BF$9:$BF$2401,MATCH($A314,Lookup!$A$9:$A$2401,0)),0)</f>
        <v>0</v>
      </c>
      <c r="F314" s="205">
        <f>IFERROR(INDEX(Lookup!$BE$9:$BE$2401,MATCH($A314,Lookup!$A$9:$A$2401,0)),0)</f>
        <v>0</v>
      </c>
      <c r="G314" s="206"/>
      <c r="H314" s="206"/>
      <c r="I314" s="205">
        <f>IFERROR(INDEX(Lookup!$BJ$9:$BJ$2401,MATCH($A314,Lookup!$A$9:$A$2401,0)),0)</f>
        <v>0</v>
      </c>
      <c r="J314" s="205">
        <f>IFERROR(INDEX(Lookup!$BI$9:$BI$2401,MATCH($A314,Lookup!$A$9:$A$2401,0)),0)</f>
        <v>0</v>
      </c>
      <c r="K314" s="205">
        <f>IFERROR(INDEX(Lookup!$BH$9:$BH$2401,MATCH($A314,Lookup!$A$9:$A$2401,0)),0)</f>
        <v>0</v>
      </c>
      <c r="L314" s="205">
        <f t="shared" si="19"/>
        <v>0</v>
      </c>
      <c r="O314" s="182">
        <f t="shared" si="20"/>
        <v>0</v>
      </c>
    </row>
    <row r="315" spans="1:15" hidden="1" x14ac:dyDescent="0.2">
      <c r="A315" s="182">
        <f>+'09'!A9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5">
        <f>IFERROR(INDEX(Lookup!$BG$9:$BG$2401,MATCH($A315,Lookup!$A$9:$A$2401,0)),0)</f>
        <v>0</v>
      </c>
      <c r="E315" s="205">
        <f>IFERROR(INDEX(Lookup!$BF$9:$BF$2401,MATCH($A315,Lookup!$A$9:$A$2401,0)),0)</f>
        <v>0</v>
      </c>
      <c r="F315" s="205">
        <f>IFERROR(INDEX(Lookup!$BE$9:$BE$2401,MATCH($A315,Lookup!$A$9:$A$2401,0)),0)</f>
        <v>0</v>
      </c>
      <c r="G315" s="206"/>
      <c r="H315" s="206"/>
      <c r="I315" s="205">
        <f>IFERROR(INDEX(Lookup!$BJ$9:$BJ$2401,MATCH($A315,Lookup!$A$9:$A$2401,0)),0)</f>
        <v>0</v>
      </c>
      <c r="J315" s="205">
        <f>IFERROR(INDEX(Lookup!$BI$9:$BI$2401,MATCH($A315,Lookup!$A$9:$A$2401,0)),0)</f>
        <v>0</v>
      </c>
      <c r="K315" s="205">
        <f>IFERROR(INDEX(Lookup!$BH$9:$BH$2401,MATCH($A315,Lookup!$A$9:$A$2401,0)),0)</f>
        <v>0</v>
      </c>
      <c r="L315" s="205">
        <f t="shared" si="19"/>
        <v>0</v>
      </c>
      <c r="O315" s="182">
        <f t="shared" si="20"/>
        <v>0</v>
      </c>
    </row>
    <row r="316" spans="1:15" hidden="1" x14ac:dyDescent="0.2">
      <c r="A316" s="182">
        <f>+'09'!A10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5">
        <f>IFERROR(INDEX(Lookup!$BG$9:$BG$2401,MATCH($A316,Lookup!$A$9:$A$2401,0)),0)</f>
        <v>0</v>
      </c>
      <c r="E316" s="205">
        <f>IFERROR(INDEX(Lookup!$BF$9:$BF$2401,MATCH($A316,Lookup!$A$9:$A$2401,0)),0)</f>
        <v>0</v>
      </c>
      <c r="F316" s="205">
        <f>IFERROR(INDEX(Lookup!$BE$9:$BE$2401,MATCH($A316,Lookup!$A$9:$A$2401,0)),0)</f>
        <v>0</v>
      </c>
      <c r="G316" s="206"/>
      <c r="H316" s="206"/>
      <c r="I316" s="205">
        <f>IFERROR(INDEX(Lookup!$BJ$9:$BJ$2401,MATCH($A316,Lookup!$A$9:$A$2401,0)),0)</f>
        <v>0</v>
      </c>
      <c r="J316" s="205">
        <f>IFERROR(INDEX(Lookup!$BI$9:$BI$2401,MATCH($A316,Lookup!$A$9:$A$2401,0)),0)</f>
        <v>0</v>
      </c>
      <c r="K316" s="205">
        <f>IFERROR(INDEX(Lookup!$BH$9:$BH$2401,MATCH($A316,Lookup!$A$9:$A$2401,0)),0)</f>
        <v>0</v>
      </c>
      <c r="L316" s="205">
        <f t="shared" si="19"/>
        <v>0</v>
      </c>
      <c r="O316" s="182">
        <f t="shared" si="20"/>
        <v>0</v>
      </c>
    </row>
    <row r="317" spans="1:15" hidden="1" x14ac:dyDescent="0.2">
      <c r="A317" s="182">
        <f>+'09'!A11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5">
        <f>IFERROR(INDEX(Lookup!$BG$9:$BG$2401,MATCH($A317,Lookup!$A$9:$A$2401,0)),0)</f>
        <v>0</v>
      </c>
      <c r="E317" s="205">
        <f>IFERROR(INDEX(Lookup!$BF$9:$BF$2401,MATCH($A317,Lookup!$A$9:$A$2401,0)),0)</f>
        <v>0</v>
      </c>
      <c r="F317" s="205">
        <f>IFERROR(INDEX(Lookup!$BE$9:$BE$2401,MATCH($A317,Lookup!$A$9:$A$2401,0)),0)</f>
        <v>0</v>
      </c>
      <c r="G317" s="206"/>
      <c r="H317" s="206"/>
      <c r="I317" s="205">
        <f>IFERROR(INDEX(Lookup!$BJ$9:$BJ$2401,MATCH($A317,Lookup!$A$9:$A$2401,0)),0)</f>
        <v>0</v>
      </c>
      <c r="J317" s="205">
        <f>IFERROR(INDEX(Lookup!$BI$9:$BI$2401,MATCH($A317,Lookup!$A$9:$A$2401,0)),0)</f>
        <v>0</v>
      </c>
      <c r="K317" s="205">
        <f>IFERROR(INDEX(Lookup!$BH$9:$BH$2401,MATCH($A317,Lookup!$A$9:$A$2401,0)),0)</f>
        <v>0</v>
      </c>
      <c r="L317" s="205">
        <f t="shared" si="19"/>
        <v>0</v>
      </c>
      <c r="O317" s="182">
        <f t="shared" si="20"/>
        <v>0</v>
      </c>
    </row>
    <row r="318" spans="1:15" hidden="1" x14ac:dyDescent="0.2">
      <c r="A318" s="182">
        <f>+'09'!A12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5">
        <f>IFERROR(INDEX(Lookup!$BG$9:$BG$2401,MATCH($A318,Lookup!$A$9:$A$2401,0)),0)</f>
        <v>0</v>
      </c>
      <c r="E318" s="205">
        <f>IFERROR(INDEX(Lookup!$BF$9:$BF$2401,MATCH($A318,Lookup!$A$9:$A$2401,0)),0)</f>
        <v>0</v>
      </c>
      <c r="F318" s="205">
        <f>IFERROR(INDEX(Lookup!$BE$9:$BE$2401,MATCH($A318,Lookup!$A$9:$A$2401,0)),0)</f>
        <v>0</v>
      </c>
      <c r="G318" s="206"/>
      <c r="H318" s="206"/>
      <c r="I318" s="205">
        <f>IFERROR(INDEX(Lookup!$BJ$9:$BJ$2401,MATCH($A318,Lookup!$A$9:$A$2401,0)),0)</f>
        <v>0</v>
      </c>
      <c r="J318" s="205">
        <f>IFERROR(INDEX(Lookup!$BI$9:$BI$2401,MATCH($A318,Lookup!$A$9:$A$2401,0)),0)</f>
        <v>0</v>
      </c>
      <c r="K318" s="205">
        <f>IFERROR(INDEX(Lookup!$BH$9:$BH$2401,MATCH($A318,Lookup!$A$9:$A$2401,0)),0)</f>
        <v>0</v>
      </c>
      <c r="L318" s="205">
        <f t="shared" si="19"/>
        <v>0</v>
      </c>
      <c r="O318" s="182">
        <f t="shared" si="20"/>
        <v>0</v>
      </c>
    </row>
    <row r="319" spans="1:15" hidden="1" x14ac:dyDescent="0.2">
      <c r="A319" s="182">
        <f>+'09'!A13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5">
        <f>IFERROR(INDEX(Lookup!$BG$9:$BG$2401,MATCH($A319,Lookup!$A$9:$A$2401,0)),0)</f>
        <v>0</v>
      </c>
      <c r="E319" s="205">
        <f>IFERROR(INDEX(Lookup!$BF$9:$BF$2401,MATCH($A319,Lookup!$A$9:$A$2401,0)),0)</f>
        <v>0</v>
      </c>
      <c r="F319" s="205">
        <f>IFERROR(INDEX(Lookup!$BE$9:$BE$2401,MATCH($A319,Lookup!$A$9:$A$2401,0)),0)</f>
        <v>0</v>
      </c>
      <c r="G319" s="206"/>
      <c r="H319" s="206"/>
      <c r="I319" s="205">
        <f>IFERROR(INDEX(Lookup!$BJ$9:$BJ$2401,MATCH($A319,Lookup!$A$9:$A$2401,0)),0)</f>
        <v>0</v>
      </c>
      <c r="J319" s="205">
        <f>IFERROR(INDEX(Lookup!$BI$9:$BI$2401,MATCH($A319,Lookup!$A$9:$A$2401,0)),0)</f>
        <v>0</v>
      </c>
      <c r="K319" s="205">
        <f>IFERROR(INDEX(Lookup!$BH$9:$BH$2401,MATCH($A319,Lookup!$A$9:$A$2401,0)),0)</f>
        <v>0</v>
      </c>
      <c r="L319" s="205">
        <f t="shared" si="19"/>
        <v>0</v>
      </c>
      <c r="O319" s="182">
        <f t="shared" si="20"/>
        <v>0</v>
      </c>
    </row>
    <row r="320" spans="1:15" hidden="1" x14ac:dyDescent="0.2">
      <c r="A320" s="182">
        <f>+'09'!A14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5">
        <f>IFERROR(INDEX(Lookup!$BG$9:$BG$2401,MATCH($A320,Lookup!$A$9:$A$2401,0)),0)</f>
        <v>0</v>
      </c>
      <c r="E320" s="205">
        <f>IFERROR(INDEX(Lookup!$BF$9:$BF$2401,MATCH($A320,Lookup!$A$9:$A$2401,0)),0)</f>
        <v>0</v>
      </c>
      <c r="F320" s="205">
        <f>IFERROR(INDEX(Lookup!$BE$9:$BE$2401,MATCH($A320,Lookup!$A$9:$A$2401,0)),0)</f>
        <v>0</v>
      </c>
      <c r="G320" s="206"/>
      <c r="H320" s="206"/>
      <c r="I320" s="205">
        <f>IFERROR(INDEX(Lookup!$BJ$9:$BJ$2401,MATCH($A320,Lookup!$A$9:$A$2401,0)),0)</f>
        <v>0</v>
      </c>
      <c r="J320" s="205">
        <f>IFERROR(INDEX(Lookup!$BI$9:$BI$2401,MATCH($A320,Lookup!$A$9:$A$2401,0)),0)</f>
        <v>0</v>
      </c>
      <c r="K320" s="205">
        <f>IFERROR(INDEX(Lookup!$BH$9:$BH$2401,MATCH($A320,Lookup!$A$9:$A$2401,0)),0)</f>
        <v>0</v>
      </c>
      <c r="L320" s="205">
        <f t="shared" si="19"/>
        <v>0</v>
      </c>
      <c r="O320" s="182">
        <f t="shared" si="20"/>
        <v>0</v>
      </c>
    </row>
    <row r="321" spans="1:15" hidden="1" x14ac:dyDescent="0.2">
      <c r="A321" s="182">
        <f>+'09'!A15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5">
        <f>IFERROR(INDEX(Lookup!$BG$9:$BG$2401,MATCH($A321,Lookup!$A$9:$A$2401,0)),0)</f>
        <v>0</v>
      </c>
      <c r="E321" s="205">
        <f>IFERROR(INDEX(Lookup!$BF$9:$BF$2401,MATCH($A321,Lookup!$A$9:$A$2401,0)),0)</f>
        <v>0</v>
      </c>
      <c r="F321" s="205">
        <f>IFERROR(INDEX(Lookup!$BE$9:$BE$2401,MATCH($A321,Lookup!$A$9:$A$2401,0)),0)</f>
        <v>0</v>
      </c>
      <c r="G321" s="206"/>
      <c r="H321" s="206"/>
      <c r="I321" s="205">
        <f>IFERROR(INDEX(Lookup!$BJ$9:$BJ$2401,MATCH($A321,Lookup!$A$9:$A$2401,0)),0)</f>
        <v>0</v>
      </c>
      <c r="J321" s="205">
        <f>IFERROR(INDEX(Lookup!$BI$9:$BI$2401,MATCH($A321,Lookup!$A$9:$A$2401,0)),0)</f>
        <v>0</v>
      </c>
      <c r="K321" s="205">
        <f>IFERROR(INDEX(Lookup!$BH$9:$BH$2401,MATCH($A321,Lookup!$A$9:$A$2401,0)),0)</f>
        <v>0</v>
      </c>
      <c r="L321" s="205">
        <f t="shared" si="19"/>
        <v>0</v>
      </c>
      <c r="O321" s="182">
        <f t="shared" si="20"/>
        <v>0</v>
      </c>
    </row>
    <row r="322" spans="1:15" hidden="1" x14ac:dyDescent="0.2">
      <c r="A322" s="182">
        <f>+'09'!A16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5">
        <f>IFERROR(INDEX(Lookup!$BG$9:$BG$2401,MATCH($A322,Lookup!$A$9:$A$2401,0)),0)</f>
        <v>0</v>
      </c>
      <c r="E322" s="205">
        <f>IFERROR(INDEX(Lookup!$BF$9:$BF$2401,MATCH($A322,Lookup!$A$9:$A$2401,0)),0)</f>
        <v>0</v>
      </c>
      <c r="F322" s="205">
        <f>IFERROR(INDEX(Lookup!$BE$9:$BE$2401,MATCH($A322,Lookup!$A$9:$A$2401,0)),0)</f>
        <v>0</v>
      </c>
      <c r="G322" s="206"/>
      <c r="H322" s="206"/>
      <c r="I322" s="205">
        <f>IFERROR(INDEX(Lookup!$BJ$9:$BJ$2401,MATCH($A322,Lookup!$A$9:$A$2401,0)),0)</f>
        <v>0</v>
      </c>
      <c r="J322" s="205">
        <f>IFERROR(INDEX(Lookup!$BI$9:$BI$2401,MATCH($A322,Lookup!$A$9:$A$2401,0)),0)</f>
        <v>0</v>
      </c>
      <c r="K322" s="205">
        <f>IFERROR(INDEX(Lookup!$BH$9:$BH$2401,MATCH($A322,Lookup!$A$9:$A$2401,0)),0)</f>
        <v>0</v>
      </c>
      <c r="L322" s="205">
        <f t="shared" si="19"/>
        <v>0</v>
      </c>
      <c r="O322" s="182">
        <f t="shared" si="20"/>
        <v>0</v>
      </c>
    </row>
    <row r="323" spans="1:15" hidden="1" x14ac:dyDescent="0.2">
      <c r="A323" s="182">
        <f>+'09'!A17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5">
        <f>IFERROR(INDEX(Lookup!$BG$9:$BG$2401,MATCH($A323,Lookup!$A$9:$A$2401,0)),0)</f>
        <v>0</v>
      </c>
      <c r="E323" s="205">
        <f>IFERROR(INDEX(Lookup!$BF$9:$BF$2401,MATCH($A323,Lookup!$A$9:$A$2401,0)),0)</f>
        <v>0</v>
      </c>
      <c r="F323" s="205">
        <f>IFERROR(INDEX(Lookup!$BE$9:$BE$2401,MATCH($A323,Lookup!$A$9:$A$2401,0)),0)</f>
        <v>0</v>
      </c>
      <c r="G323" s="206"/>
      <c r="H323" s="206"/>
      <c r="I323" s="205">
        <f>IFERROR(INDEX(Lookup!$BJ$9:$BJ$2401,MATCH($A323,Lookup!$A$9:$A$2401,0)),0)</f>
        <v>0</v>
      </c>
      <c r="J323" s="205">
        <f>IFERROR(INDEX(Lookup!$BI$9:$BI$2401,MATCH($A323,Lookup!$A$9:$A$2401,0)),0)</f>
        <v>0</v>
      </c>
      <c r="K323" s="205">
        <f>IFERROR(INDEX(Lookup!$BH$9:$BH$2401,MATCH($A323,Lookup!$A$9:$A$2401,0)),0)</f>
        <v>0</v>
      </c>
      <c r="L323" s="205">
        <f t="shared" si="19"/>
        <v>0</v>
      </c>
      <c r="O323" s="182">
        <f t="shared" si="20"/>
        <v>0</v>
      </c>
    </row>
    <row r="324" spans="1:15" hidden="1" x14ac:dyDescent="0.2">
      <c r="A324" s="182">
        <f>+'09'!A18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5">
        <f>IFERROR(INDEX(Lookup!$BG$9:$BG$2401,MATCH($A324,Lookup!$A$9:$A$2401,0)),0)</f>
        <v>0</v>
      </c>
      <c r="E324" s="205">
        <f>IFERROR(INDEX(Lookup!$BF$9:$BF$2401,MATCH($A324,Lookup!$A$9:$A$2401,0)),0)</f>
        <v>0</v>
      </c>
      <c r="F324" s="205">
        <f>IFERROR(INDEX(Lookup!$BE$9:$BE$2401,MATCH($A324,Lookup!$A$9:$A$2401,0)),0)</f>
        <v>0</v>
      </c>
      <c r="G324" s="206"/>
      <c r="H324" s="206"/>
      <c r="I324" s="205">
        <f>IFERROR(INDEX(Lookup!$BJ$9:$BJ$2401,MATCH($A324,Lookup!$A$9:$A$2401,0)),0)</f>
        <v>0</v>
      </c>
      <c r="J324" s="205">
        <f>IFERROR(INDEX(Lookup!$BI$9:$BI$2401,MATCH($A324,Lookup!$A$9:$A$2401,0)),0)</f>
        <v>0</v>
      </c>
      <c r="K324" s="205">
        <f>IFERROR(INDEX(Lookup!$BH$9:$BH$2401,MATCH($A324,Lookup!$A$9:$A$2401,0)),0)</f>
        <v>0</v>
      </c>
      <c r="L324" s="205">
        <f t="shared" si="19"/>
        <v>0</v>
      </c>
      <c r="O324" s="182">
        <f t="shared" si="20"/>
        <v>0</v>
      </c>
    </row>
    <row r="325" spans="1:15" hidden="1" x14ac:dyDescent="0.2">
      <c r="A325" s="182">
        <f>+'09'!A19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5">
        <f>IFERROR(INDEX(Lookup!$BG$9:$BG$2401,MATCH($A325,Lookup!$A$9:$A$2401,0)),0)</f>
        <v>0</v>
      </c>
      <c r="E325" s="205">
        <f>IFERROR(INDEX(Lookup!$BF$9:$BF$2401,MATCH($A325,Lookup!$A$9:$A$2401,0)),0)</f>
        <v>0</v>
      </c>
      <c r="F325" s="205">
        <f>IFERROR(INDEX(Lookup!$BE$9:$BE$2401,MATCH($A325,Lookup!$A$9:$A$2401,0)),0)</f>
        <v>0</v>
      </c>
      <c r="G325" s="206"/>
      <c r="H325" s="206"/>
      <c r="I325" s="205">
        <f>IFERROR(INDEX(Lookup!$BJ$9:$BJ$2401,MATCH($A325,Lookup!$A$9:$A$2401,0)),0)</f>
        <v>0</v>
      </c>
      <c r="J325" s="205">
        <f>IFERROR(INDEX(Lookup!$BI$9:$BI$2401,MATCH($A325,Lookup!$A$9:$A$2401,0)),0)</f>
        <v>0</v>
      </c>
      <c r="K325" s="205">
        <f>IFERROR(INDEX(Lookup!$BH$9:$BH$2401,MATCH($A325,Lookup!$A$9:$A$2401,0)),0)</f>
        <v>0</v>
      </c>
      <c r="L325" s="205">
        <f t="shared" si="19"/>
        <v>0</v>
      </c>
      <c r="O325" s="182">
        <f t="shared" si="20"/>
        <v>0</v>
      </c>
    </row>
    <row r="326" spans="1:15" hidden="1" x14ac:dyDescent="0.2">
      <c r="A326" s="182">
        <f>+'09'!A20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5">
        <f>IFERROR(INDEX(Lookup!$BG$9:$BG$2401,MATCH($A326,Lookup!$A$9:$A$2401,0)),0)</f>
        <v>0</v>
      </c>
      <c r="E326" s="205">
        <f>IFERROR(INDEX(Lookup!$BF$9:$BF$2401,MATCH($A326,Lookup!$A$9:$A$2401,0)),0)</f>
        <v>0</v>
      </c>
      <c r="F326" s="205">
        <f>IFERROR(INDEX(Lookup!$BE$9:$BE$2401,MATCH($A326,Lookup!$A$9:$A$2401,0)),0)</f>
        <v>0</v>
      </c>
      <c r="G326" s="206"/>
      <c r="H326" s="206"/>
      <c r="I326" s="205">
        <f>IFERROR(INDEX(Lookup!$BJ$9:$BJ$2401,MATCH($A326,Lookup!$A$9:$A$2401,0)),0)</f>
        <v>0</v>
      </c>
      <c r="J326" s="205">
        <f>IFERROR(INDEX(Lookup!$BI$9:$BI$2401,MATCH($A326,Lookup!$A$9:$A$2401,0)),0)</f>
        <v>0</v>
      </c>
      <c r="K326" s="205">
        <f>IFERROR(INDEX(Lookup!$BH$9:$BH$2401,MATCH($A326,Lookup!$A$9:$A$2401,0)),0)</f>
        <v>0</v>
      </c>
      <c r="L326" s="205">
        <f t="shared" si="19"/>
        <v>0</v>
      </c>
      <c r="O326" s="182">
        <f t="shared" si="20"/>
        <v>0</v>
      </c>
    </row>
    <row r="327" spans="1:15" hidden="1" x14ac:dyDescent="0.2">
      <c r="A327" s="182">
        <f>+'09'!A21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5">
        <f>IFERROR(INDEX(Lookup!$BG$9:$BG$2401,MATCH($A327,Lookup!$A$9:$A$2401,0)),0)</f>
        <v>0</v>
      </c>
      <c r="E327" s="205">
        <f>IFERROR(INDEX(Lookup!$BF$9:$BF$2401,MATCH($A327,Lookup!$A$9:$A$2401,0)),0)</f>
        <v>0</v>
      </c>
      <c r="F327" s="205">
        <f>IFERROR(INDEX(Lookup!$BE$9:$BE$2401,MATCH($A327,Lookup!$A$9:$A$2401,0)),0)</f>
        <v>0</v>
      </c>
      <c r="G327" s="206"/>
      <c r="H327" s="206"/>
      <c r="I327" s="205">
        <f>IFERROR(INDEX(Lookup!$BJ$9:$BJ$2401,MATCH($A327,Lookup!$A$9:$A$2401,0)),0)</f>
        <v>0</v>
      </c>
      <c r="J327" s="205">
        <f>IFERROR(INDEX(Lookup!$BI$9:$BI$2401,MATCH($A327,Lookup!$A$9:$A$2401,0)),0)</f>
        <v>0</v>
      </c>
      <c r="K327" s="205">
        <f>IFERROR(INDEX(Lookup!$BH$9:$BH$2401,MATCH($A327,Lookup!$A$9:$A$2401,0)),0)</f>
        <v>0</v>
      </c>
      <c r="L327" s="205">
        <f t="shared" si="19"/>
        <v>0</v>
      </c>
      <c r="O327" s="182">
        <f t="shared" si="20"/>
        <v>0</v>
      </c>
    </row>
    <row r="328" spans="1:15" hidden="1" x14ac:dyDescent="0.2">
      <c r="A328" s="182">
        <f>+'09'!A22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5">
        <f>IFERROR(INDEX(Lookup!$BG$9:$BG$2401,MATCH($A328,Lookup!$A$9:$A$2401,0)),0)</f>
        <v>0</v>
      </c>
      <c r="E328" s="205">
        <f>IFERROR(INDEX(Lookup!$BF$9:$BF$2401,MATCH($A328,Lookup!$A$9:$A$2401,0)),0)</f>
        <v>0</v>
      </c>
      <c r="F328" s="205">
        <f>IFERROR(INDEX(Lookup!$BE$9:$BE$2401,MATCH($A328,Lookup!$A$9:$A$2401,0)),0)</f>
        <v>0</v>
      </c>
      <c r="G328" s="206"/>
      <c r="H328" s="206"/>
      <c r="I328" s="205">
        <f>IFERROR(INDEX(Lookup!$BJ$9:$BJ$2401,MATCH($A328,Lookup!$A$9:$A$2401,0)),0)</f>
        <v>0</v>
      </c>
      <c r="J328" s="205">
        <f>IFERROR(INDEX(Lookup!$BI$9:$BI$2401,MATCH($A328,Lookup!$A$9:$A$2401,0)),0)</f>
        <v>0</v>
      </c>
      <c r="K328" s="205">
        <f>IFERROR(INDEX(Lookup!$BH$9:$BH$2401,MATCH($A328,Lookup!$A$9:$A$2401,0)),0)</f>
        <v>0</v>
      </c>
      <c r="L328" s="205">
        <f t="shared" si="19"/>
        <v>0</v>
      </c>
      <c r="O328" s="182">
        <f t="shared" si="20"/>
        <v>0</v>
      </c>
    </row>
    <row r="329" spans="1:15" hidden="1" x14ac:dyDescent="0.2">
      <c r="A329" s="182">
        <f>+'09'!A23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5">
        <f>IFERROR(INDEX(Lookup!$BG$9:$BG$2401,MATCH($A329,Lookup!$A$9:$A$2401,0)),0)</f>
        <v>0</v>
      </c>
      <c r="E329" s="205">
        <f>IFERROR(INDEX(Lookup!$BF$9:$BF$2401,MATCH($A329,Lookup!$A$9:$A$2401,0)),0)</f>
        <v>0</v>
      </c>
      <c r="F329" s="205">
        <f>IFERROR(INDEX(Lookup!$BE$9:$BE$2401,MATCH($A329,Lookup!$A$9:$A$2401,0)),0)</f>
        <v>0</v>
      </c>
      <c r="G329" s="206"/>
      <c r="H329" s="206"/>
      <c r="I329" s="205">
        <f>IFERROR(INDEX(Lookup!$BJ$9:$BJ$2401,MATCH($A329,Lookup!$A$9:$A$2401,0)),0)</f>
        <v>0</v>
      </c>
      <c r="J329" s="205">
        <f>IFERROR(INDEX(Lookup!$BI$9:$BI$2401,MATCH($A329,Lookup!$A$9:$A$2401,0)),0)</f>
        <v>0</v>
      </c>
      <c r="K329" s="205">
        <f>IFERROR(INDEX(Lookup!$BH$9:$BH$2401,MATCH($A329,Lookup!$A$9:$A$2401,0)),0)</f>
        <v>0</v>
      </c>
      <c r="L329" s="205">
        <f t="shared" si="19"/>
        <v>0</v>
      </c>
      <c r="O329" s="182">
        <f t="shared" si="20"/>
        <v>0</v>
      </c>
    </row>
    <row r="330" spans="1:15" hidden="1" x14ac:dyDescent="0.2">
      <c r="A330" s="182">
        <f>+'09'!A24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5">
        <f>IFERROR(INDEX(Lookup!$BG$9:$BG$2401,MATCH($A330,Lookup!$A$9:$A$2401,0)),0)</f>
        <v>0</v>
      </c>
      <c r="E330" s="205">
        <f>IFERROR(INDEX(Lookup!$BF$9:$BF$2401,MATCH($A330,Lookup!$A$9:$A$2401,0)),0)</f>
        <v>0</v>
      </c>
      <c r="F330" s="205">
        <f>IFERROR(INDEX(Lookup!$BE$9:$BE$2401,MATCH($A330,Lookup!$A$9:$A$2401,0)),0)</f>
        <v>0</v>
      </c>
      <c r="G330" s="206"/>
      <c r="H330" s="206"/>
      <c r="I330" s="205">
        <f>IFERROR(INDEX(Lookup!$BJ$9:$BJ$2401,MATCH($A330,Lookup!$A$9:$A$2401,0)),0)</f>
        <v>0</v>
      </c>
      <c r="J330" s="205">
        <f>IFERROR(INDEX(Lookup!$BI$9:$BI$2401,MATCH($A330,Lookup!$A$9:$A$2401,0)),0)</f>
        <v>0</v>
      </c>
      <c r="K330" s="205">
        <f>IFERROR(INDEX(Lookup!$BH$9:$BH$2401,MATCH($A330,Lookup!$A$9:$A$2401,0)),0)</f>
        <v>0</v>
      </c>
      <c r="L330" s="205">
        <f t="shared" si="19"/>
        <v>0</v>
      </c>
      <c r="O330" s="182">
        <f t="shared" si="20"/>
        <v>0</v>
      </c>
    </row>
    <row r="331" spans="1:15" hidden="1" x14ac:dyDescent="0.2">
      <c r="A331" s="182">
        <f>+'09'!A25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5">
        <f>IFERROR(INDEX(Lookup!$BG$9:$BG$2401,MATCH($A331,Lookup!$A$9:$A$2401,0)),0)</f>
        <v>0</v>
      </c>
      <c r="E331" s="205">
        <f>IFERROR(INDEX(Lookup!$BF$9:$BF$2401,MATCH($A331,Lookup!$A$9:$A$2401,0)),0)</f>
        <v>0</v>
      </c>
      <c r="F331" s="205">
        <f>IFERROR(INDEX(Lookup!$BE$9:$BE$2401,MATCH($A331,Lookup!$A$9:$A$2401,0)),0)</f>
        <v>0</v>
      </c>
      <c r="G331" s="206"/>
      <c r="H331" s="206"/>
      <c r="I331" s="205">
        <f>IFERROR(INDEX(Lookup!$BJ$9:$BJ$2401,MATCH($A331,Lookup!$A$9:$A$2401,0)),0)</f>
        <v>0</v>
      </c>
      <c r="J331" s="205">
        <f>IFERROR(INDEX(Lookup!$BI$9:$BI$2401,MATCH($A331,Lookup!$A$9:$A$2401,0)),0)</f>
        <v>0</v>
      </c>
      <c r="K331" s="205">
        <f>IFERROR(INDEX(Lookup!$BH$9:$BH$2401,MATCH($A331,Lookup!$A$9:$A$2401,0)),0)</f>
        <v>0</v>
      </c>
      <c r="L331" s="205">
        <f t="shared" si="19"/>
        <v>0</v>
      </c>
      <c r="O331" s="182">
        <f t="shared" si="20"/>
        <v>0</v>
      </c>
    </row>
    <row r="332" spans="1:15" hidden="1" x14ac:dyDescent="0.2">
      <c r="A332" s="182">
        <f>+'09'!A26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5">
        <f>IFERROR(INDEX(Lookup!$BG$9:$BG$2401,MATCH($A332,Lookup!$A$9:$A$2401,0)),0)</f>
        <v>0</v>
      </c>
      <c r="E332" s="205">
        <f>IFERROR(INDEX(Lookup!$BF$9:$BF$2401,MATCH($A332,Lookup!$A$9:$A$2401,0)),0)</f>
        <v>0</v>
      </c>
      <c r="F332" s="205">
        <f>IFERROR(INDEX(Lookup!$BE$9:$BE$2401,MATCH($A332,Lookup!$A$9:$A$2401,0)),0)</f>
        <v>0</v>
      </c>
      <c r="G332" s="206"/>
      <c r="H332" s="206"/>
      <c r="I332" s="205">
        <f>IFERROR(INDEX(Lookup!$BJ$9:$BJ$2401,MATCH($A332,Lookup!$A$9:$A$2401,0)),0)</f>
        <v>0</v>
      </c>
      <c r="J332" s="205">
        <f>IFERROR(INDEX(Lookup!$BI$9:$BI$2401,MATCH($A332,Lookup!$A$9:$A$2401,0)),0)</f>
        <v>0</v>
      </c>
      <c r="K332" s="205">
        <f>IFERROR(INDEX(Lookup!$BH$9:$BH$2401,MATCH($A332,Lookup!$A$9:$A$2401,0)),0)</f>
        <v>0</v>
      </c>
      <c r="L332" s="205">
        <f t="shared" si="19"/>
        <v>0</v>
      </c>
      <c r="O332" s="182">
        <f t="shared" si="20"/>
        <v>0</v>
      </c>
    </row>
    <row r="333" spans="1:15" hidden="1" x14ac:dyDescent="0.2">
      <c r="A333" s="182">
        <f>+'09'!A27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5">
        <f>IFERROR(INDEX(Lookup!$BG$9:$BG$2401,MATCH($A333,Lookup!$A$9:$A$2401,0)),0)</f>
        <v>0</v>
      </c>
      <c r="E333" s="205">
        <f>IFERROR(INDEX(Lookup!$BF$9:$BF$2401,MATCH($A333,Lookup!$A$9:$A$2401,0)),0)</f>
        <v>0</v>
      </c>
      <c r="F333" s="205">
        <f>IFERROR(INDEX(Lookup!$BE$9:$BE$2401,MATCH($A333,Lookup!$A$9:$A$2401,0)),0)</f>
        <v>0</v>
      </c>
      <c r="G333" s="206"/>
      <c r="H333" s="206"/>
      <c r="I333" s="205">
        <f>IFERROR(INDEX(Lookup!$BJ$9:$BJ$2401,MATCH($A333,Lookup!$A$9:$A$2401,0)),0)</f>
        <v>0</v>
      </c>
      <c r="J333" s="205">
        <f>IFERROR(INDEX(Lookup!$BI$9:$BI$2401,MATCH($A333,Lookup!$A$9:$A$2401,0)),0)</f>
        <v>0</v>
      </c>
      <c r="K333" s="205">
        <f>IFERROR(INDEX(Lookup!$BH$9:$BH$2401,MATCH($A333,Lookup!$A$9:$A$2401,0)),0)</f>
        <v>0</v>
      </c>
      <c r="L333" s="205">
        <f t="shared" si="19"/>
        <v>0</v>
      </c>
      <c r="O333" s="182">
        <f t="shared" si="20"/>
        <v>0</v>
      </c>
    </row>
    <row r="334" spans="1:15" hidden="1" x14ac:dyDescent="0.2">
      <c r="A334" s="182">
        <f>+'09'!A28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5">
        <f>IFERROR(INDEX(Lookup!$BG$9:$BG$2401,MATCH($A334,Lookup!$A$9:$A$2401,0)),0)</f>
        <v>0</v>
      </c>
      <c r="E334" s="205">
        <f>IFERROR(INDEX(Lookup!$BF$9:$BF$2401,MATCH($A334,Lookup!$A$9:$A$2401,0)),0)</f>
        <v>0</v>
      </c>
      <c r="F334" s="205">
        <f>IFERROR(INDEX(Lookup!$BE$9:$BE$2401,MATCH($A334,Lookup!$A$9:$A$2401,0)),0)</f>
        <v>0</v>
      </c>
      <c r="G334" s="206"/>
      <c r="H334" s="206"/>
      <c r="I334" s="205">
        <f>IFERROR(INDEX(Lookup!$BJ$9:$BJ$2401,MATCH($A334,Lookup!$A$9:$A$2401,0)),0)</f>
        <v>0</v>
      </c>
      <c r="J334" s="205">
        <f>IFERROR(INDEX(Lookup!$BI$9:$BI$2401,MATCH($A334,Lookup!$A$9:$A$2401,0)),0)</f>
        <v>0</v>
      </c>
      <c r="K334" s="205">
        <f>IFERROR(INDEX(Lookup!$BH$9:$BH$2401,MATCH($A334,Lookup!$A$9:$A$2401,0)),0)</f>
        <v>0</v>
      </c>
      <c r="L334" s="205">
        <f t="shared" si="19"/>
        <v>0</v>
      </c>
      <c r="O334" s="182">
        <f t="shared" si="20"/>
        <v>0</v>
      </c>
    </row>
    <row r="335" spans="1:15" hidden="1" x14ac:dyDescent="0.2">
      <c r="A335" s="182">
        <f>+'09'!A29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5">
        <f>IFERROR(INDEX(Lookup!$BG$9:$BG$2401,MATCH($A335,Lookup!$A$9:$A$2401,0)),0)</f>
        <v>0</v>
      </c>
      <c r="E335" s="205">
        <f>IFERROR(INDEX(Lookup!$BF$9:$BF$2401,MATCH($A335,Lookup!$A$9:$A$2401,0)),0)</f>
        <v>0</v>
      </c>
      <c r="F335" s="205">
        <f>IFERROR(INDEX(Lookup!$BE$9:$BE$2401,MATCH($A335,Lookup!$A$9:$A$2401,0)),0)</f>
        <v>0</v>
      </c>
      <c r="G335" s="206"/>
      <c r="H335" s="206"/>
      <c r="I335" s="205">
        <f>IFERROR(INDEX(Lookup!$BJ$9:$BJ$2401,MATCH($A335,Lookup!$A$9:$A$2401,0)),0)</f>
        <v>0</v>
      </c>
      <c r="J335" s="205">
        <f>IFERROR(INDEX(Lookup!$BI$9:$BI$2401,MATCH($A335,Lookup!$A$9:$A$2401,0)),0)</f>
        <v>0</v>
      </c>
      <c r="K335" s="205">
        <f>IFERROR(INDEX(Lookup!$BH$9:$BH$2401,MATCH($A335,Lookup!$A$9:$A$2401,0)),0)</f>
        <v>0</v>
      </c>
      <c r="L335" s="205">
        <f t="shared" si="19"/>
        <v>0</v>
      </c>
      <c r="O335" s="182">
        <f t="shared" si="20"/>
        <v>0</v>
      </c>
    </row>
    <row r="336" spans="1:15" hidden="1" x14ac:dyDescent="0.2">
      <c r="A336" s="182">
        <f>+'09'!A30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5">
        <f>IFERROR(INDEX(Lookup!$BG$9:$BG$2401,MATCH($A336,Lookup!$A$9:$A$2401,0)),0)</f>
        <v>0</v>
      </c>
      <c r="E336" s="205">
        <f>IFERROR(INDEX(Lookup!$BF$9:$BF$2401,MATCH($A336,Lookup!$A$9:$A$2401,0)),0)</f>
        <v>0</v>
      </c>
      <c r="F336" s="205">
        <f>IFERROR(INDEX(Lookup!$BE$9:$BE$2401,MATCH($A336,Lookup!$A$9:$A$2401,0)),0)</f>
        <v>0</v>
      </c>
      <c r="G336" s="206"/>
      <c r="H336" s="206"/>
      <c r="I336" s="205">
        <f>IFERROR(INDEX(Lookup!$BJ$9:$BJ$2401,MATCH($A336,Lookup!$A$9:$A$2401,0)),0)</f>
        <v>0</v>
      </c>
      <c r="J336" s="205">
        <f>IFERROR(INDEX(Lookup!$BI$9:$BI$2401,MATCH($A336,Lookup!$A$9:$A$2401,0)),0)</f>
        <v>0</v>
      </c>
      <c r="K336" s="205">
        <f>IFERROR(INDEX(Lookup!$BH$9:$BH$2401,MATCH($A336,Lookup!$A$9:$A$2401,0)),0)</f>
        <v>0</v>
      </c>
      <c r="L336" s="205">
        <f t="shared" si="19"/>
        <v>0</v>
      </c>
      <c r="O336" s="182">
        <f t="shared" si="20"/>
        <v>0</v>
      </c>
    </row>
    <row r="337" spans="1:15" hidden="1" x14ac:dyDescent="0.2">
      <c r="A337" s="182">
        <f>+'09'!A31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5">
        <f>IFERROR(INDEX(Lookup!$BG$9:$BG$2401,MATCH($A337,Lookup!$A$9:$A$2401,0)),0)</f>
        <v>0</v>
      </c>
      <c r="E337" s="205">
        <f>IFERROR(INDEX(Lookup!$BF$9:$BF$2401,MATCH($A337,Lookup!$A$9:$A$2401,0)),0)</f>
        <v>0</v>
      </c>
      <c r="F337" s="205">
        <f>IFERROR(INDEX(Lookup!$BE$9:$BE$2401,MATCH($A337,Lookup!$A$9:$A$2401,0)),0)</f>
        <v>0</v>
      </c>
      <c r="G337" s="206"/>
      <c r="H337" s="206"/>
      <c r="I337" s="205">
        <f>IFERROR(INDEX(Lookup!$BJ$9:$BJ$2401,MATCH($A337,Lookup!$A$9:$A$2401,0)),0)</f>
        <v>0</v>
      </c>
      <c r="J337" s="205">
        <f>IFERROR(INDEX(Lookup!$BI$9:$BI$2401,MATCH($A337,Lookup!$A$9:$A$2401,0)),0)</f>
        <v>0</v>
      </c>
      <c r="K337" s="205">
        <f>IFERROR(INDEX(Lookup!$BH$9:$BH$2401,MATCH($A337,Lookup!$A$9:$A$2401,0)),0)</f>
        <v>0</v>
      </c>
      <c r="L337" s="205">
        <f t="shared" si="19"/>
        <v>0</v>
      </c>
      <c r="O337" s="182">
        <f t="shared" si="20"/>
        <v>0</v>
      </c>
    </row>
    <row r="338" spans="1:15" hidden="1" x14ac:dyDescent="0.2">
      <c r="A338" s="182">
        <f>+'09'!A32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5">
        <f>IFERROR(INDEX(Lookup!$BG$9:$BG$2401,MATCH($A338,Lookup!$A$9:$A$2401,0)),0)</f>
        <v>0</v>
      </c>
      <c r="E338" s="205">
        <f>IFERROR(INDEX(Lookup!$BF$9:$BF$2401,MATCH($A338,Lookup!$A$9:$A$2401,0)),0)</f>
        <v>0</v>
      </c>
      <c r="F338" s="205">
        <f>IFERROR(INDEX(Lookup!$BE$9:$BE$2401,MATCH($A338,Lookup!$A$9:$A$2401,0)),0)</f>
        <v>0</v>
      </c>
      <c r="G338" s="206"/>
      <c r="H338" s="206"/>
      <c r="I338" s="205">
        <f>IFERROR(INDEX(Lookup!$BJ$9:$BJ$2401,MATCH($A338,Lookup!$A$9:$A$2401,0)),0)</f>
        <v>0</v>
      </c>
      <c r="J338" s="205">
        <f>IFERROR(INDEX(Lookup!$BI$9:$BI$2401,MATCH($A338,Lookup!$A$9:$A$2401,0)),0)</f>
        <v>0</v>
      </c>
      <c r="K338" s="205">
        <f>IFERROR(INDEX(Lookup!$BH$9:$BH$2401,MATCH($A338,Lookup!$A$9:$A$2401,0)),0)</f>
        <v>0</v>
      </c>
      <c r="L338" s="205">
        <f t="shared" si="19"/>
        <v>0</v>
      </c>
      <c r="O338" s="182">
        <f t="shared" si="20"/>
        <v>0</v>
      </c>
    </row>
    <row r="339" spans="1:15" hidden="1" x14ac:dyDescent="0.2">
      <c r="A339" s="182">
        <f>+'09'!A33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5">
        <f>IFERROR(INDEX(Lookup!$BG$9:$BG$2401,MATCH($A339,Lookup!$A$9:$A$2401,0)),0)</f>
        <v>0</v>
      </c>
      <c r="E339" s="205">
        <f>IFERROR(INDEX(Lookup!$BF$9:$BF$2401,MATCH($A339,Lookup!$A$9:$A$2401,0)),0)</f>
        <v>0</v>
      </c>
      <c r="F339" s="205">
        <f>IFERROR(INDEX(Lookup!$BE$9:$BE$2401,MATCH($A339,Lookup!$A$9:$A$2401,0)),0)</f>
        <v>0</v>
      </c>
      <c r="G339" s="206"/>
      <c r="H339" s="206"/>
      <c r="I339" s="205">
        <f>IFERROR(INDEX(Lookup!$BJ$9:$BJ$2401,MATCH($A339,Lookup!$A$9:$A$2401,0)),0)</f>
        <v>0</v>
      </c>
      <c r="J339" s="205">
        <f>IFERROR(INDEX(Lookup!$BI$9:$BI$2401,MATCH($A339,Lookup!$A$9:$A$2401,0)),0)</f>
        <v>0</v>
      </c>
      <c r="K339" s="205">
        <f>IFERROR(INDEX(Lookup!$BH$9:$BH$2401,MATCH($A339,Lookup!$A$9:$A$2401,0)),0)</f>
        <v>0</v>
      </c>
      <c r="L339" s="205">
        <f t="shared" si="19"/>
        <v>0</v>
      </c>
      <c r="O339" s="182">
        <f t="shared" si="20"/>
        <v>0</v>
      </c>
    </row>
    <row r="340" spans="1:15" hidden="1" x14ac:dyDescent="0.2">
      <c r="A340" s="182">
        <f>+'09'!A34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5">
        <f>IFERROR(INDEX(Lookup!$BG$9:$BG$2401,MATCH($A340,Lookup!$A$9:$A$2401,0)),0)</f>
        <v>0</v>
      </c>
      <c r="E340" s="205">
        <f>IFERROR(INDEX(Lookup!$BF$9:$BF$2401,MATCH($A340,Lookup!$A$9:$A$2401,0)),0)</f>
        <v>0</v>
      </c>
      <c r="F340" s="205">
        <f>IFERROR(INDEX(Lookup!$BE$9:$BE$2401,MATCH($A340,Lookup!$A$9:$A$2401,0)),0)</f>
        <v>0</v>
      </c>
      <c r="G340" s="206"/>
      <c r="H340" s="206"/>
      <c r="I340" s="205">
        <f>IFERROR(INDEX(Lookup!$BJ$9:$BJ$2401,MATCH($A340,Lookup!$A$9:$A$2401,0)),0)</f>
        <v>0</v>
      </c>
      <c r="J340" s="205">
        <f>IFERROR(INDEX(Lookup!$BI$9:$BI$2401,MATCH($A340,Lookup!$A$9:$A$2401,0)),0)</f>
        <v>0</v>
      </c>
      <c r="K340" s="205">
        <f>IFERROR(INDEX(Lookup!$BH$9:$BH$2401,MATCH($A340,Lookup!$A$9:$A$2401,0)),0)</f>
        <v>0</v>
      </c>
      <c r="L340" s="205">
        <f t="shared" si="19"/>
        <v>0</v>
      </c>
      <c r="O340" s="182">
        <f t="shared" si="20"/>
        <v>0</v>
      </c>
    </row>
    <row r="341" spans="1:15" hidden="1" x14ac:dyDescent="0.2">
      <c r="A341" s="182">
        <f>+'09'!A35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5">
        <f>IFERROR(INDEX(Lookup!$BG$9:$BG$2401,MATCH($A341,Lookup!$A$9:$A$2401,0)),0)</f>
        <v>0</v>
      </c>
      <c r="E341" s="205">
        <f>IFERROR(INDEX(Lookup!$BF$9:$BF$2401,MATCH($A341,Lookup!$A$9:$A$2401,0)),0)</f>
        <v>0</v>
      </c>
      <c r="F341" s="205">
        <f>IFERROR(INDEX(Lookup!$BE$9:$BE$2401,MATCH($A341,Lookup!$A$9:$A$2401,0)),0)</f>
        <v>0</v>
      </c>
      <c r="G341" s="206"/>
      <c r="H341" s="206"/>
      <c r="I341" s="205">
        <f>IFERROR(INDEX(Lookup!$BJ$9:$BJ$2401,MATCH($A341,Lookup!$A$9:$A$2401,0)),0)</f>
        <v>0</v>
      </c>
      <c r="J341" s="205">
        <f>IFERROR(INDEX(Lookup!$BI$9:$BI$2401,MATCH($A341,Lookup!$A$9:$A$2401,0)),0)</f>
        <v>0</v>
      </c>
      <c r="K341" s="205">
        <f>IFERROR(INDEX(Lookup!$BH$9:$BH$2401,MATCH($A341,Lookup!$A$9:$A$2401,0)),0)</f>
        <v>0</v>
      </c>
      <c r="L341" s="205">
        <f t="shared" si="19"/>
        <v>0</v>
      </c>
      <c r="O341" s="182">
        <f t="shared" si="20"/>
        <v>0</v>
      </c>
    </row>
    <row r="342" spans="1:15" hidden="1" x14ac:dyDescent="0.2">
      <c r="A342" s="182">
        <f>+'09'!A36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5">
        <f>IFERROR(INDEX(Lookup!$BG$9:$BG$2401,MATCH($A342,Lookup!$A$9:$A$2401,0)),0)</f>
        <v>0</v>
      </c>
      <c r="E342" s="205">
        <f>IFERROR(INDEX(Lookup!$BF$9:$BF$2401,MATCH($A342,Lookup!$A$9:$A$2401,0)),0)</f>
        <v>0</v>
      </c>
      <c r="F342" s="205">
        <f>IFERROR(INDEX(Lookup!$BE$9:$BE$2401,MATCH($A342,Lookup!$A$9:$A$2401,0)),0)</f>
        <v>0</v>
      </c>
      <c r="G342" s="206"/>
      <c r="H342" s="206"/>
      <c r="I342" s="205">
        <f>IFERROR(INDEX(Lookup!$BJ$9:$BJ$2401,MATCH($A342,Lookup!$A$9:$A$2401,0)),0)</f>
        <v>0</v>
      </c>
      <c r="J342" s="205">
        <f>IFERROR(INDEX(Lookup!$BI$9:$BI$2401,MATCH($A342,Lookup!$A$9:$A$2401,0)),0)</f>
        <v>0</v>
      </c>
      <c r="K342" s="205">
        <f>IFERROR(INDEX(Lookup!$BH$9:$BH$2401,MATCH($A342,Lookup!$A$9:$A$2401,0)),0)</f>
        <v>0</v>
      </c>
      <c r="L342" s="205">
        <f t="shared" si="19"/>
        <v>0</v>
      </c>
      <c r="O342" s="182">
        <f t="shared" si="20"/>
        <v>0</v>
      </c>
    </row>
    <row r="343" spans="1:15" hidden="1" x14ac:dyDescent="0.2">
      <c r="A343" s="182">
        <f>+'09'!A37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5">
        <f>IFERROR(INDEX(Lookup!$BG$9:$BG$2401,MATCH($A343,Lookup!$A$9:$A$2401,0)),0)</f>
        <v>0</v>
      </c>
      <c r="E343" s="205">
        <f>IFERROR(INDEX(Lookup!$BF$9:$BF$2401,MATCH($A343,Lookup!$A$9:$A$2401,0)),0)</f>
        <v>0</v>
      </c>
      <c r="F343" s="205">
        <f>IFERROR(INDEX(Lookup!$BE$9:$BE$2401,MATCH($A343,Lookup!$A$9:$A$2401,0)),0)</f>
        <v>0</v>
      </c>
      <c r="G343" s="206"/>
      <c r="H343" s="206"/>
      <c r="I343" s="205">
        <f>IFERROR(INDEX(Lookup!$BJ$9:$BJ$2401,MATCH($A343,Lookup!$A$9:$A$2401,0)),0)</f>
        <v>0</v>
      </c>
      <c r="J343" s="205">
        <f>IFERROR(INDEX(Lookup!$BI$9:$BI$2401,MATCH($A343,Lookup!$A$9:$A$2401,0)),0)</f>
        <v>0</v>
      </c>
      <c r="K343" s="205">
        <f>IFERROR(INDEX(Lookup!$BH$9:$BH$2401,MATCH($A343,Lookup!$A$9:$A$2401,0)),0)</f>
        <v>0</v>
      </c>
      <c r="L343" s="205">
        <f t="shared" si="19"/>
        <v>0</v>
      </c>
      <c r="O343" s="182">
        <f t="shared" si="20"/>
        <v>0</v>
      </c>
    </row>
    <row r="344" spans="1:15" hidden="1" x14ac:dyDescent="0.2">
      <c r="A344" s="182">
        <f>+'09'!A38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5">
        <f>IFERROR(INDEX(Lookup!$BG$9:$BG$2401,MATCH($A344,Lookup!$A$9:$A$2401,0)),0)</f>
        <v>0</v>
      </c>
      <c r="E344" s="205">
        <f>IFERROR(INDEX(Lookup!$BF$9:$BF$2401,MATCH($A344,Lookup!$A$9:$A$2401,0)),0)</f>
        <v>0</v>
      </c>
      <c r="F344" s="205">
        <f>IFERROR(INDEX(Lookup!$BE$9:$BE$2401,MATCH($A344,Lookup!$A$9:$A$2401,0)),0)</f>
        <v>0</v>
      </c>
      <c r="G344" s="206"/>
      <c r="H344" s="206"/>
      <c r="I344" s="205">
        <f>IFERROR(INDEX(Lookup!$BJ$9:$BJ$2401,MATCH($A344,Lookup!$A$9:$A$2401,0)),0)</f>
        <v>0</v>
      </c>
      <c r="J344" s="205">
        <f>IFERROR(INDEX(Lookup!$BI$9:$BI$2401,MATCH($A344,Lookup!$A$9:$A$2401,0)),0)</f>
        <v>0</v>
      </c>
      <c r="K344" s="205">
        <f>IFERROR(INDEX(Lookup!$BH$9:$BH$2401,MATCH($A344,Lookup!$A$9:$A$2401,0)),0)</f>
        <v>0</v>
      </c>
      <c r="L344" s="205">
        <f t="shared" si="19"/>
        <v>0</v>
      </c>
      <c r="O344" s="182">
        <f t="shared" si="20"/>
        <v>0</v>
      </c>
    </row>
    <row r="345" spans="1:15" hidden="1" x14ac:dyDescent="0.2">
      <c r="A345" s="182">
        <f>+'09'!A39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5">
        <f>IFERROR(INDEX(Lookup!$BG$9:$BG$2401,MATCH($A345,Lookup!$A$9:$A$2401,0)),0)</f>
        <v>0</v>
      </c>
      <c r="E345" s="205">
        <f>IFERROR(INDEX(Lookup!$BF$9:$BF$2401,MATCH($A345,Lookup!$A$9:$A$2401,0)),0)</f>
        <v>0</v>
      </c>
      <c r="F345" s="205">
        <f>IFERROR(INDEX(Lookup!$BE$9:$BE$2401,MATCH($A345,Lookup!$A$9:$A$2401,0)),0)</f>
        <v>0</v>
      </c>
      <c r="G345" s="206"/>
      <c r="H345" s="206"/>
      <c r="I345" s="205">
        <f>IFERROR(INDEX(Lookup!$BJ$9:$BJ$2401,MATCH($A345,Lookup!$A$9:$A$2401,0)),0)</f>
        <v>0</v>
      </c>
      <c r="J345" s="205">
        <f>IFERROR(INDEX(Lookup!$BI$9:$BI$2401,MATCH($A345,Lookup!$A$9:$A$2401,0)),0)</f>
        <v>0</v>
      </c>
      <c r="K345" s="205">
        <f>IFERROR(INDEX(Lookup!$BH$9:$BH$2401,MATCH($A345,Lookup!$A$9:$A$2401,0)),0)</f>
        <v>0</v>
      </c>
      <c r="L345" s="205">
        <f t="shared" si="19"/>
        <v>0</v>
      </c>
      <c r="O345" s="182">
        <f t="shared" si="20"/>
        <v>0</v>
      </c>
    </row>
    <row r="346" spans="1:15" hidden="1" x14ac:dyDescent="0.2">
      <c r="A346" s="182">
        <f>+'09'!A40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5">
        <f>IFERROR(INDEX(Lookup!$BG$9:$BG$2401,MATCH($A346,Lookup!$A$9:$A$2401,0)),0)</f>
        <v>0</v>
      </c>
      <c r="E346" s="205">
        <f>IFERROR(INDEX(Lookup!$BF$9:$BF$2401,MATCH($A346,Lookup!$A$9:$A$2401,0)),0)</f>
        <v>0</v>
      </c>
      <c r="F346" s="205">
        <f>IFERROR(INDEX(Lookup!$BE$9:$BE$2401,MATCH($A346,Lookup!$A$9:$A$2401,0)),0)</f>
        <v>0</v>
      </c>
      <c r="G346" s="206"/>
      <c r="H346" s="206"/>
      <c r="I346" s="205">
        <f>IFERROR(INDEX(Lookup!$BJ$9:$BJ$2401,MATCH($A346,Lookup!$A$9:$A$2401,0)),0)</f>
        <v>0</v>
      </c>
      <c r="J346" s="205">
        <f>IFERROR(INDEX(Lookup!$BI$9:$BI$2401,MATCH($A346,Lookup!$A$9:$A$2401,0)),0)</f>
        <v>0</v>
      </c>
      <c r="K346" s="205">
        <f>IFERROR(INDEX(Lookup!$BH$9:$BH$2401,MATCH($A346,Lookup!$A$9:$A$2401,0)),0)</f>
        <v>0</v>
      </c>
      <c r="L346" s="205">
        <f t="shared" si="19"/>
        <v>0</v>
      </c>
      <c r="O346" s="182">
        <f t="shared" si="20"/>
        <v>0</v>
      </c>
    </row>
    <row r="347" spans="1:15" hidden="1" x14ac:dyDescent="0.2">
      <c r="A347" s="182">
        <f>+'09'!A41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5">
        <f>IFERROR(INDEX(Lookup!$BG$9:$BG$2401,MATCH($A347,Lookup!$A$9:$A$2401,0)),0)</f>
        <v>0</v>
      </c>
      <c r="E347" s="205">
        <f>IFERROR(INDEX(Lookup!$BF$9:$BF$2401,MATCH($A347,Lookup!$A$9:$A$2401,0)),0)</f>
        <v>0</v>
      </c>
      <c r="F347" s="205">
        <f>IFERROR(INDEX(Lookup!$BE$9:$BE$2401,MATCH($A347,Lookup!$A$9:$A$2401,0)),0)</f>
        <v>0</v>
      </c>
      <c r="G347" s="206"/>
      <c r="H347" s="206"/>
      <c r="I347" s="205">
        <f>IFERROR(INDEX(Lookup!$BJ$9:$BJ$2401,MATCH($A347,Lookup!$A$9:$A$2401,0)),0)</f>
        <v>0</v>
      </c>
      <c r="J347" s="205">
        <f>IFERROR(INDEX(Lookup!$BI$9:$BI$2401,MATCH($A347,Lookup!$A$9:$A$2401,0)),0)</f>
        <v>0</v>
      </c>
      <c r="K347" s="205">
        <f>IFERROR(INDEX(Lookup!$BH$9:$BH$2401,MATCH($A347,Lookup!$A$9:$A$2401,0)),0)</f>
        <v>0</v>
      </c>
      <c r="L347" s="205">
        <f t="shared" si="19"/>
        <v>0</v>
      </c>
      <c r="O347" s="182">
        <f t="shared" si="20"/>
        <v>0</v>
      </c>
    </row>
    <row r="348" spans="1:15" hidden="1" x14ac:dyDescent="0.2">
      <c r="A348" s="182">
        <f>+'09'!A42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5">
        <f>IFERROR(INDEX(Lookup!$BG$9:$BG$2401,MATCH($A348,Lookup!$A$9:$A$2401,0)),0)</f>
        <v>0</v>
      </c>
      <c r="E348" s="205">
        <f>IFERROR(INDEX(Lookup!$BF$9:$BF$2401,MATCH($A348,Lookup!$A$9:$A$2401,0)),0)</f>
        <v>0</v>
      </c>
      <c r="F348" s="205">
        <f>IFERROR(INDEX(Lookup!$BE$9:$BE$2401,MATCH($A348,Lookup!$A$9:$A$2401,0)),0)</f>
        <v>0</v>
      </c>
      <c r="G348" s="206"/>
      <c r="H348" s="206"/>
      <c r="I348" s="205">
        <f>IFERROR(INDEX(Lookup!$BJ$9:$BJ$2401,MATCH($A348,Lookup!$A$9:$A$2401,0)),0)</f>
        <v>0</v>
      </c>
      <c r="J348" s="205">
        <f>IFERROR(INDEX(Lookup!$BI$9:$BI$2401,MATCH($A348,Lookup!$A$9:$A$2401,0)),0)</f>
        <v>0</v>
      </c>
      <c r="K348" s="205">
        <f>IFERROR(INDEX(Lookup!$BH$9:$BH$2401,MATCH($A348,Lookup!$A$9:$A$2401,0)),0)</f>
        <v>0</v>
      </c>
      <c r="L348" s="205">
        <f t="shared" si="19"/>
        <v>0</v>
      </c>
      <c r="O348" s="182">
        <f t="shared" si="20"/>
        <v>0</v>
      </c>
    </row>
    <row r="349" spans="1:15" hidden="1" x14ac:dyDescent="0.2">
      <c r="A349" s="182">
        <f>+'09'!A43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5">
        <f>IFERROR(INDEX(Lookup!$BG$9:$BG$2401,MATCH($A349,Lookup!$A$9:$A$2401,0)),0)</f>
        <v>0</v>
      </c>
      <c r="E349" s="205">
        <f>IFERROR(INDEX(Lookup!$BF$9:$BF$2401,MATCH($A349,Lookup!$A$9:$A$2401,0)),0)</f>
        <v>0</v>
      </c>
      <c r="F349" s="205">
        <f>IFERROR(INDEX(Lookup!$BE$9:$BE$2401,MATCH($A349,Lookup!$A$9:$A$2401,0)),0)</f>
        <v>0</v>
      </c>
      <c r="G349" s="206"/>
      <c r="H349" s="206"/>
      <c r="I349" s="205">
        <f>IFERROR(INDEX(Lookup!$BJ$9:$BJ$2401,MATCH($A349,Lookup!$A$9:$A$2401,0)),0)</f>
        <v>0</v>
      </c>
      <c r="J349" s="205">
        <f>IFERROR(INDEX(Lookup!$BI$9:$BI$2401,MATCH($A349,Lookup!$A$9:$A$2401,0)),0)</f>
        <v>0</v>
      </c>
      <c r="K349" s="205">
        <f>IFERROR(INDEX(Lookup!$BH$9:$BH$2401,MATCH($A349,Lookup!$A$9:$A$2401,0)),0)</f>
        <v>0</v>
      </c>
      <c r="L349" s="205">
        <f t="shared" si="19"/>
        <v>0</v>
      </c>
      <c r="O349" s="182">
        <f t="shared" si="20"/>
        <v>0</v>
      </c>
    </row>
    <row r="350" spans="1:15" hidden="1" x14ac:dyDescent="0.2">
      <c r="A350" s="182">
        <f>+'09'!A44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5">
        <f>IFERROR(INDEX(Lookup!$BG$9:$BG$2401,MATCH($A350,Lookup!$A$9:$A$2401,0)),0)</f>
        <v>0</v>
      </c>
      <c r="E350" s="205">
        <f>IFERROR(INDEX(Lookup!$BF$9:$BF$2401,MATCH($A350,Lookup!$A$9:$A$2401,0)),0)</f>
        <v>0</v>
      </c>
      <c r="F350" s="205">
        <f>IFERROR(INDEX(Lookup!$BE$9:$BE$2401,MATCH($A350,Lookup!$A$9:$A$2401,0)),0)</f>
        <v>0</v>
      </c>
      <c r="G350" s="206"/>
      <c r="H350" s="206"/>
      <c r="I350" s="205">
        <f>IFERROR(INDEX(Lookup!$BJ$9:$BJ$2401,MATCH($A350,Lookup!$A$9:$A$2401,0)),0)</f>
        <v>0</v>
      </c>
      <c r="J350" s="205">
        <f>IFERROR(INDEX(Lookup!$BI$9:$BI$2401,MATCH($A350,Lookup!$A$9:$A$2401,0)),0)</f>
        <v>0</v>
      </c>
      <c r="K350" s="205">
        <f>IFERROR(INDEX(Lookup!$BH$9:$BH$2401,MATCH($A350,Lookup!$A$9:$A$2401,0)),0)</f>
        <v>0</v>
      </c>
      <c r="L350" s="205">
        <f t="shared" si="19"/>
        <v>0</v>
      </c>
      <c r="O350" s="182">
        <f t="shared" si="20"/>
        <v>0</v>
      </c>
    </row>
    <row r="351" spans="1:15" hidden="1" x14ac:dyDescent="0.2">
      <c r="A351" s="182">
        <f>+'09'!A45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5">
        <f>IFERROR(INDEX(Lookup!$BG$9:$BG$2401,MATCH($A351,Lookup!$A$9:$A$2401,0)),0)</f>
        <v>0</v>
      </c>
      <c r="E351" s="205">
        <f>IFERROR(INDEX(Lookup!$BF$9:$BF$2401,MATCH($A351,Lookup!$A$9:$A$2401,0)),0)</f>
        <v>0</v>
      </c>
      <c r="F351" s="205">
        <f>IFERROR(INDEX(Lookup!$BE$9:$BE$2401,MATCH($A351,Lookup!$A$9:$A$2401,0)),0)</f>
        <v>0</v>
      </c>
      <c r="G351" s="206"/>
      <c r="H351" s="206"/>
      <c r="I351" s="205">
        <f>IFERROR(INDEX(Lookup!$BJ$9:$BJ$2401,MATCH($A351,Lookup!$A$9:$A$2401,0)),0)</f>
        <v>0</v>
      </c>
      <c r="J351" s="205">
        <f>IFERROR(INDEX(Lookup!$BI$9:$BI$2401,MATCH($A351,Lookup!$A$9:$A$2401,0)),0)</f>
        <v>0</v>
      </c>
      <c r="K351" s="205">
        <f>IFERROR(INDEX(Lookup!$BH$9:$BH$2401,MATCH($A351,Lookup!$A$9:$A$2401,0)),0)</f>
        <v>0</v>
      </c>
      <c r="L351" s="205">
        <f t="shared" si="19"/>
        <v>0</v>
      </c>
      <c r="O351" s="182">
        <f t="shared" si="20"/>
        <v>0</v>
      </c>
    </row>
    <row r="352" spans="1:15" hidden="1" x14ac:dyDescent="0.2">
      <c r="A352" s="182">
        <f>+'09'!A46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5">
        <f>IFERROR(INDEX(Lookup!$BG$9:$BG$2401,MATCH($A352,Lookup!$A$9:$A$2401,0)),0)</f>
        <v>0</v>
      </c>
      <c r="E352" s="205">
        <f>IFERROR(INDEX(Lookup!$BF$9:$BF$2401,MATCH($A352,Lookup!$A$9:$A$2401,0)),0)</f>
        <v>0</v>
      </c>
      <c r="F352" s="205">
        <f>IFERROR(INDEX(Lookup!$BE$9:$BE$2401,MATCH($A352,Lookup!$A$9:$A$2401,0)),0)</f>
        <v>0</v>
      </c>
      <c r="G352" s="206"/>
      <c r="H352" s="206"/>
      <c r="I352" s="205">
        <f>IFERROR(INDEX(Lookup!$BJ$9:$BJ$2401,MATCH($A352,Lookup!$A$9:$A$2401,0)),0)</f>
        <v>0</v>
      </c>
      <c r="J352" s="205">
        <f>IFERROR(INDEX(Lookup!$BI$9:$BI$2401,MATCH($A352,Lookup!$A$9:$A$2401,0)),0)</f>
        <v>0</v>
      </c>
      <c r="K352" s="205">
        <f>IFERROR(INDEX(Lookup!$BH$9:$BH$2401,MATCH($A352,Lookup!$A$9:$A$2401,0)),0)</f>
        <v>0</v>
      </c>
      <c r="L352" s="205">
        <f t="shared" si="19"/>
        <v>0</v>
      </c>
      <c r="O352" s="182">
        <f t="shared" si="20"/>
        <v>0</v>
      </c>
    </row>
    <row r="353" spans="1:15" hidden="1" x14ac:dyDescent="0.2">
      <c r="A353" s="182">
        <f>+'09'!A47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5">
        <f>IFERROR(INDEX(Lookup!$BG$9:$BG$2401,MATCH($A353,Lookup!$A$9:$A$2401,0)),0)</f>
        <v>0</v>
      </c>
      <c r="E353" s="205">
        <f>IFERROR(INDEX(Lookup!$BF$9:$BF$2401,MATCH($A353,Lookup!$A$9:$A$2401,0)),0)</f>
        <v>0</v>
      </c>
      <c r="F353" s="205">
        <f>IFERROR(INDEX(Lookup!$BE$9:$BE$2401,MATCH($A353,Lookup!$A$9:$A$2401,0)),0)</f>
        <v>0</v>
      </c>
      <c r="G353" s="206"/>
      <c r="H353" s="206"/>
      <c r="I353" s="205">
        <f>IFERROR(INDEX(Lookup!$BJ$9:$BJ$2401,MATCH($A353,Lookup!$A$9:$A$2401,0)),0)</f>
        <v>0</v>
      </c>
      <c r="J353" s="205">
        <f>IFERROR(INDEX(Lookup!$BI$9:$BI$2401,MATCH($A353,Lookup!$A$9:$A$2401,0)),0)</f>
        <v>0</v>
      </c>
      <c r="K353" s="205">
        <f>IFERROR(INDEX(Lookup!$BH$9:$BH$2401,MATCH($A353,Lookup!$A$9:$A$2401,0)),0)</f>
        <v>0</v>
      </c>
      <c r="L353" s="205">
        <f t="shared" si="19"/>
        <v>0</v>
      </c>
      <c r="O353" s="182">
        <f t="shared" si="20"/>
        <v>0</v>
      </c>
    </row>
    <row r="354" spans="1:15" hidden="1" x14ac:dyDescent="0.2">
      <c r="A354" s="182">
        <f>+'09'!A48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5">
        <f>IFERROR(INDEX(Lookup!$BG$9:$BG$2401,MATCH($A354,Lookup!$A$9:$A$2401,0)),0)</f>
        <v>0</v>
      </c>
      <c r="E354" s="205">
        <f>IFERROR(INDEX(Lookup!$BF$9:$BF$2401,MATCH($A354,Lookup!$A$9:$A$2401,0)),0)</f>
        <v>0</v>
      </c>
      <c r="F354" s="205">
        <f>IFERROR(INDEX(Lookup!$BE$9:$BE$2401,MATCH($A354,Lookup!$A$9:$A$2401,0)),0)</f>
        <v>0</v>
      </c>
      <c r="G354" s="206"/>
      <c r="H354" s="206"/>
      <c r="I354" s="205">
        <f>IFERROR(INDEX(Lookup!$BJ$9:$BJ$2401,MATCH($A354,Lookup!$A$9:$A$2401,0)),0)</f>
        <v>0</v>
      </c>
      <c r="J354" s="205">
        <f>IFERROR(INDEX(Lookup!$BI$9:$BI$2401,MATCH($A354,Lookup!$A$9:$A$2401,0)),0)</f>
        <v>0</v>
      </c>
      <c r="K354" s="205">
        <f>IFERROR(INDEX(Lookup!$BH$9:$BH$2401,MATCH($A354,Lookup!$A$9:$A$2401,0)),0)</f>
        <v>0</v>
      </c>
      <c r="L354" s="205">
        <f t="shared" si="19"/>
        <v>0</v>
      </c>
      <c r="O354" s="182">
        <f t="shared" si="20"/>
        <v>0</v>
      </c>
    </row>
    <row r="355" spans="1:15" hidden="1" x14ac:dyDescent="0.2">
      <c r="A355" s="182">
        <f>+'09'!A49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5">
        <f>IFERROR(INDEX(Lookup!$BG$9:$BG$2401,MATCH($A355,Lookup!$A$9:$A$2401,0)),0)</f>
        <v>0</v>
      </c>
      <c r="E355" s="205">
        <f>IFERROR(INDEX(Lookup!$BF$9:$BF$2401,MATCH($A355,Lookup!$A$9:$A$2401,0)),0)</f>
        <v>0</v>
      </c>
      <c r="F355" s="205">
        <f>IFERROR(INDEX(Lookup!$BE$9:$BE$2401,MATCH($A355,Lookup!$A$9:$A$2401,0)),0)</f>
        <v>0</v>
      </c>
      <c r="G355" s="206"/>
      <c r="H355" s="206"/>
      <c r="I355" s="205">
        <f>IFERROR(INDEX(Lookup!$BJ$9:$BJ$2401,MATCH($A355,Lookup!$A$9:$A$2401,0)),0)</f>
        <v>0</v>
      </c>
      <c r="J355" s="205">
        <f>IFERROR(INDEX(Lookup!$BI$9:$BI$2401,MATCH($A355,Lookup!$A$9:$A$2401,0)),0)</f>
        <v>0</v>
      </c>
      <c r="K355" s="205">
        <f>IFERROR(INDEX(Lookup!$BH$9:$BH$2401,MATCH($A355,Lookup!$A$9:$A$2401,0)),0)</f>
        <v>0</v>
      </c>
      <c r="L355" s="205">
        <f t="shared" si="19"/>
        <v>0</v>
      </c>
      <c r="O355" s="182">
        <f t="shared" si="20"/>
        <v>0</v>
      </c>
    </row>
    <row r="356" spans="1:15" hidden="1" x14ac:dyDescent="0.2">
      <c r="A356" s="182">
        <f>+'09'!A50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5">
        <f>IFERROR(INDEX(Lookup!$BG$9:$BG$2401,MATCH($A356,Lookup!$A$9:$A$2401,0)),0)</f>
        <v>0</v>
      </c>
      <c r="E356" s="205">
        <f>IFERROR(INDEX(Lookup!$BF$9:$BF$2401,MATCH($A356,Lookup!$A$9:$A$2401,0)),0)</f>
        <v>0</v>
      </c>
      <c r="F356" s="205">
        <f>IFERROR(INDEX(Lookup!$BE$9:$BE$2401,MATCH($A356,Lookup!$A$9:$A$2401,0)),0)</f>
        <v>0</v>
      </c>
      <c r="G356" s="206"/>
      <c r="H356" s="206"/>
      <c r="I356" s="205">
        <f>IFERROR(INDEX(Lookup!$BJ$9:$BJ$2401,MATCH($A356,Lookup!$A$9:$A$2401,0)),0)</f>
        <v>0</v>
      </c>
      <c r="J356" s="205">
        <f>IFERROR(INDEX(Lookup!$BI$9:$BI$2401,MATCH($A356,Lookup!$A$9:$A$2401,0)),0)</f>
        <v>0</v>
      </c>
      <c r="K356" s="205">
        <f>IFERROR(INDEX(Lookup!$BH$9:$BH$2401,MATCH($A356,Lookup!$A$9:$A$2401,0)),0)</f>
        <v>0</v>
      </c>
      <c r="L356" s="205">
        <f t="shared" si="19"/>
        <v>0</v>
      </c>
      <c r="O356" s="182">
        <f t="shared" si="20"/>
        <v>0</v>
      </c>
    </row>
    <row r="357" spans="1:15" hidden="1" x14ac:dyDescent="0.2">
      <c r="A357" s="182">
        <f>+'09'!A51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5">
        <f>IFERROR(INDEX(Lookup!$BG$9:$BG$2401,MATCH($A357,Lookup!$A$9:$A$2401,0)),0)</f>
        <v>0</v>
      </c>
      <c r="E357" s="205">
        <f>IFERROR(INDEX(Lookup!$BF$9:$BF$2401,MATCH($A357,Lookup!$A$9:$A$2401,0)),0)</f>
        <v>0</v>
      </c>
      <c r="F357" s="205">
        <f>IFERROR(INDEX(Lookup!$BE$9:$BE$2401,MATCH($A357,Lookup!$A$9:$A$2401,0)),0)</f>
        <v>0</v>
      </c>
      <c r="G357" s="206"/>
      <c r="H357" s="206"/>
      <c r="I357" s="205">
        <f>IFERROR(INDEX(Lookup!$BJ$9:$BJ$2401,MATCH($A357,Lookup!$A$9:$A$2401,0)),0)</f>
        <v>0</v>
      </c>
      <c r="J357" s="205">
        <f>IFERROR(INDEX(Lookup!$BI$9:$BI$2401,MATCH($A357,Lookup!$A$9:$A$2401,0)),0)</f>
        <v>0</v>
      </c>
      <c r="K357" s="205">
        <f>IFERROR(INDEX(Lookup!$BH$9:$BH$2401,MATCH($A357,Lookup!$A$9:$A$2401,0)),0)</f>
        <v>0</v>
      </c>
      <c r="L357" s="205">
        <f t="shared" si="19"/>
        <v>0</v>
      </c>
      <c r="O357" s="182">
        <f t="shared" si="20"/>
        <v>0</v>
      </c>
    </row>
    <row r="358" spans="1:15" hidden="1" x14ac:dyDescent="0.2">
      <c r="A358" s="182">
        <f>+'09'!A52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5">
        <f>IFERROR(INDEX(Lookup!$BG$9:$BG$2401,MATCH($A358,Lookup!$A$9:$A$2401,0)),0)</f>
        <v>0</v>
      </c>
      <c r="E358" s="205">
        <f>IFERROR(INDEX(Lookup!$BF$9:$BF$2401,MATCH($A358,Lookup!$A$9:$A$2401,0)),0)</f>
        <v>0</v>
      </c>
      <c r="F358" s="205">
        <f>IFERROR(INDEX(Lookup!$BE$9:$BE$2401,MATCH($A358,Lookup!$A$9:$A$2401,0)),0)</f>
        <v>0</v>
      </c>
      <c r="G358" s="206"/>
      <c r="H358" s="206"/>
      <c r="I358" s="205">
        <f>IFERROR(INDEX(Lookup!$BJ$9:$BJ$2401,MATCH($A358,Lookup!$A$9:$A$2401,0)),0)</f>
        <v>0</v>
      </c>
      <c r="J358" s="205">
        <f>IFERROR(INDEX(Lookup!$BI$9:$BI$2401,MATCH($A358,Lookup!$A$9:$A$2401,0)),0)</f>
        <v>0</v>
      </c>
      <c r="K358" s="205">
        <f>IFERROR(INDEX(Lookup!$BH$9:$BH$2401,MATCH($A358,Lookup!$A$9:$A$2401,0)),0)</f>
        <v>0</v>
      </c>
      <c r="L358" s="205">
        <f t="shared" si="19"/>
        <v>0</v>
      </c>
      <c r="O358" s="182">
        <f t="shared" si="20"/>
        <v>0</v>
      </c>
    </row>
    <row r="359" spans="1:15" hidden="1" x14ac:dyDescent="0.2">
      <c r="A359" s="182">
        <f>+'09'!A53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5">
        <f>IFERROR(INDEX(Lookup!$BG$9:$BG$2401,MATCH($A359,Lookup!$A$9:$A$2401,0)),0)</f>
        <v>0</v>
      </c>
      <c r="E359" s="205">
        <f>IFERROR(INDEX(Lookup!$BF$9:$BF$2401,MATCH($A359,Lookup!$A$9:$A$2401,0)),0)</f>
        <v>0</v>
      </c>
      <c r="F359" s="205">
        <f>IFERROR(INDEX(Lookup!$BE$9:$BE$2401,MATCH($A359,Lookup!$A$9:$A$2401,0)),0)</f>
        <v>0</v>
      </c>
      <c r="G359" s="206"/>
      <c r="H359" s="206"/>
      <c r="I359" s="205">
        <f>IFERROR(INDEX(Lookup!$BJ$9:$BJ$2401,MATCH($A359,Lookup!$A$9:$A$2401,0)),0)</f>
        <v>0</v>
      </c>
      <c r="J359" s="205">
        <f>IFERROR(INDEX(Lookup!$BI$9:$BI$2401,MATCH($A359,Lookup!$A$9:$A$2401,0)),0)</f>
        <v>0</v>
      </c>
      <c r="K359" s="205">
        <f>IFERROR(INDEX(Lookup!$BH$9:$BH$2401,MATCH($A359,Lookup!$A$9:$A$2401,0)),0)</f>
        <v>0</v>
      </c>
      <c r="L359" s="205">
        <f t="shared" si="19"/>
        <v>0</v>
      </c>
      <c r="O359" s="182">
        <f t="shared" si="20"/>
        <v>0</v>
      </c>
    </row>
    <row r="360" spans="1:15" hidden="1" x14ac:dyDescent="0.2">
      <c r="A360" s="182">
        <f>+'09'!A54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5">
        <f>IFERROR(INDEX(Lookup!$BG$9:$BG$2401,MATCH($A360,Lookup!$A$9:$A$2401,0)),0)</f>
        <v>0</v>
      </c>
      <c r="E360" s="205">
        <f>IFERROR(INDEX(Lookup!$BF$9:$BF$2401,MATCH($A360,Lookup!$A$9:$A$2401,0)),0)</f>
        <v>0</v>
      </c>
      <c r="F360" s="205">
        <f>IFERROR(INDEX(Lookup!$BE$9:$BE$2401,MATCH($A360,Lookup!$A$9:$A$2401,0)),0)</f>
        <v>0</v>
      </c>
      <c r="G360" s="206"/>
      <c r="H360" s="206"/>
      <c r="I360" s="205">
        <f>IFERROR(INDEX(Lookup!$BJ$9:$BJ$2401,MATCH($A360,Lookup!$A$9:$A$2401,0)),0)</f>
        <v>0</v>
      </c>
      <c r="J360" s="205">
        <f>IFERROR(INDEX(Lookup!$BI$9:$BI$2401,MATCH($A360,Lookup!$A$9:$A$2401,0)),0)</f>
        <v>0</v>
      </c>
      <c r="K360" s="205">
        <f>IFERROR(INDEX(Lookup!$BH$9:$BH$2401,MATCH($A360,Lookup!$A$9:$A$2401,0)),0)</f>
        <v>0</v>
      </c>
      <c r="L360" s="205">
        <f t="shared" si="19"/>
        <v>0</v>
      </c>
      <c r="O360" s="182">
        <f t="shared" si="20"/>
        <v>0</v>
      </c>
    </row>
    <row r="361" spans="1:15" hidden="1" x14ac:dyDescent="0.2">
      <c r="A361" s="182">
        <f>+'09'!A55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5">
        <f>IFERROR(INDEX(Lookup!$BG$9:$BG$2401,MATCH($A361,Lookup!$A$9:$A$2401,0)),0)</f>
        <v>0</v>
      </c>
      <c r="E361" s="205">
        <f>IFERROR(INDEX(Lookup!$BF$9:$BF$2401,MATCH($A361,Lookup!$A$9:$A$2401,0)),0)</f>
        <v>0</v>
      </c>
      <c r="F361" s="205">
        <f>IFERROR(INDEX(Lookup!$BE$9:$BE$2401,MATCH($A361,Lookup!$A$9:$A$2401,0)),0)</f>
        <v>0</v>
      </c>
      <c r="G361" s="206"/>
      <c r="H361" s="206"/>
      <c r="I361" s="205">
        <f>IFERROR(INDEX(Lookup!$BJ$9:$BJ$2401,MATCH($A361,Lookup!$A$9:$A$2401,0)),0)</f>
        <v>0</v>
      </c>
      <c r="J361" s="205">
        <f>IFERROR(INDEX(Lookup!$BI$9:$BI$2401,MATCH($A361,Lookup!$A$9:$A$2401,0)),0)</f>
        <v>0</v>
      </c>
      <c r="K361" s="205">
        <f>IFERROR(INDEX(Lookup!$BH$9:$BH$2401,MATCH($A361,Lookup!$A$9:$A$2401,0)),0)</f>
        <v>0</v>
      </c>
      <c r="L361" s="205">
        <f t="shared" si="19"/>
        <v>0</v>
      </c>
      <c r="O361" s="182">
        <f t="shared" si="20"/>
        <v>0</v>
      </c>
    </row>
    <row r="362" spans="1:15" hidden="1" x14ac:dyDescent="0.2">
      <c r="A362" s="182">
        <f>+'09'!A56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5">
        <f>IFERROR(INDEX(Lookup!$BG$9:$BG$2401,MATCH($A362,Lookup!$A$9:$A$2401,0)),0)</f>
        <v>0</v>
      </c>
      <c r="E362" s="205">
        <f>IFERROR(INDEX(Lookup!$BF$9:$BF$2401,MATCH($A362,Lookup!$A$9:$A$2401,0)),0)</f>
        <v>0</v>
      </c>
      <c r="F362" s="205">
        <f>IFERROR(INDEX(Lookup!$BE$9:$BE$2401,MATCH($A362,Lookup!$A$9:$A$2401,0)),0)</f>
        <v>0</v>
      </c>
      <c r="G362" s="206"/>
      <c r="H362" s="206"/>
      <c r="I362" s="205">
        <f>IFERROR(INDEX(Lookup!$BJ$9:$BJ$2401,MATCH($A362,Lookup!$A$9:$A$2401,0)),0)</f>
        <v>0</v>
      </c>
      <c r="J362" s="205">
        <f>IFERROR(INDEX(Lookup!$BI$9:$BI$2401,MATCH($A362,Lookup!$A$9:$A$2401,0)),0)</f>
        <v>0</v>
      </c>
      <c r="K362" s="205">
        <f>IFERROR(INDEX(Lookup!$BH$9:$BH$2401,MATCH($A362,Lookup!$A$9:$A$2401,0)),0)</f>
        <v>0</v>
      </c>
      <c r="L362" s="205">
        <f t="shared" si="19"/>
        <v>0</v>
      </c>
      <c r="O362" s="182">
        <f t="shared" si="20"/>
        <v>0</v>
      </c>
    </row>
    <row r="363" spans="1:15" hidden="1" x14ac:dyDescent="0.2">
      <c r="A363" s="182">
        <f>+'09'!A57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5">
        <f>IFERROR(INDEX(Lookup!$BG$9:$BG$2401,MATCH($A363,Lookup!$A$9:$A$2401,0)),0)</f>
        <v>0</v>
      </c>
      <c r="E363" s="205">
        <f>IFERROR(INDEX(Lookup!$BF$9:$BF$2401,MATCH($A363,Lookup!$A$9:$A$2401,0)),0)</f>
        <v>0</v>
      </c>
      <c r="F363" s="205">
        <f>IFERROR(INDEX(Lookup!$BE$9:$BE$2401,MATCH($A363,Lookup!$A$9:$A$2401,0)),0)</f>
        <v>0</v>
      </c>
      <c r="G363" s="206"/>
      <c r="H363" s="206"/>
      <c r="I363" s="205">
        <f>IFERROR(INDEX(Lookup!$BJ$9:$BJ$2401,MATCH($A363,Lookup!$A$9:$A$2401,0)),0)</f>
        <v>0</v>
      </c>
      <c r="J363" s="205">
        <f>IFERROR(INDEX(Lookup!$BI$9:$BI$2401,MATCH($A363,Lookup!$A$9:$A$2401,0)),0)</f>
        <v>0</v>
      </c>
      <c r="K363" s="205">
        <f>IFERROR(INDEX(Lookup!$BH$9:$BH$2401,MATCH($A363,Lookup!$A$9:$A$2401,0)),0)</f>
        <v>0</v>
      </c>
      <c r="L363" s="205">
        <f t="shared" si="19"/>
        <v>0</v>
      </c>
      <c r="O363" s="182">
        <f t="shared" si="20"/>
        <v>0</v>
      </c>
    </row>
    <row r="364" spans="1:15" hidden="1" x14ac:dyDescent="0.2">
      <c r="A364" s="182">
        <f>+'09'!A58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5">
        <f>IFERROR(INDEX(Lookup!$BG$9:$BG$2401,MATCH($A364,Lookup!$A$9:$A$2401,0)),0)</f>
        <v>0</v>
      </c>
      <c r="E364" s="205">
        <f>IFERROR(INDEX(Lookup!$BF$9:$BF$2401,MATCH($A364,Lookup!$A$9:$A$2401,0)),0)</f>
        <v>0</v>
      </c>
      <c r="F364" s="205">
        <f>IFERROR(INDEX(Lookup!$BE$9:$BE$2401,MATCH($A364,Lookup!$A$9:$A$2401,0)),0)</f>
        <v>0</v>
      </c>
      <c r="G364" s="206"/>
      <c r="H364" s="206"/>
      <c r="I364" s="205">
        <f>IFERROR(INDEX(Lookup!$BJ$9:$BJ$2401,MATCH($A364,Lookup!$A$9:$A$2401,0)),0)</f>
        <v>0</v>
      </c>
      <c r="J364" s="205">
        <f>IFERROR(INDEX(Lookup!$BI$9:$BI$2401,MATCH($A364,Lookup!$A$9:$A$2401,0)),0)</f>
        <v>0</v>
      </c>
      <c r="K364" s="205">
        <f>IFERROR(INDEX(Lookup!$BH$9:$BH$2401,MATCH($A364,Lookup!$A$9:$A$2401,0)),0)</f>
        <v>0</v>
      </c>
      <c r="L364" s="205">
        <f t="shared" si="19"/>
        <v>0</v>
      </c>
      <c r="O364" s="182">
        <f t="shared" si="20"/>
        <v>0</v>
      </c>
    </row>
    <row r="365" spans="1:15" hidden="1" x14ac:dyDescent="0.2">
      <c r="A365" s="182">
        <f>+'09'!A59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5">
        <f>IFERROR(INDEX(Lookup!$BG$9:$BG$2401,MATCH($A365,Lookup!$A$9:$A$2401,0)),0)</f>
        <v>0</v>
      </c>
      <c r="E365" s="205">
        <f>IFERROR(INDEX(Lookup!$BF$9:$BF$2401,MATCH($A365,Lookup!$A$9:$A$2401,0)),0)</f>
        <v>0</v>
      </c>
      <c r="F365" s="205">
        <f>IFERROR(INDEX(Lookup!$BE$9:$BE$2401,MATCH($A365,Lookup!$A$9:$A$2401,0)),0)</f>
        <v>0</v>
      </c>
      <c r="G365" s="206"/>
      <c r="H365" s="206"/>
      <c r="I365" s="205">
        <f>IFERROR(INDEX(Lookup!$BJ$9:$BJ$2401,MATCH($A365,Lookup!$A$9:$A$2401,0)),0)</f>
        <v>0</v>
      </c>
      <c r="J365" s="205">
        <f>IFERROR(INDEX(Lookup!$BI$9:$BI$2401,MATCH($A365,Lookup!$A$9:$A$2401,0)),0)</f>
        <v>0</v>
      </c>
      <c r="K365" s="205">
        <f>IFERROR(INDEX(Lookup!$BH$9:$BH$2401,MATCH($A365,Lookup!$A$9:$A$2401,0)),0)</f>
        <v>0</v>
      </c>
      <c r="L365" s="205">
        <f t="shared" si="19"/>
        <v>0</v>
      </c>
      <c r="O365" s="182">
        <f t="shared" si="20"/>
        <v>0</v>
      </c>
    </row>
    <row r="366" spans="1:15" hidden="1" x14ac:dyDescent="0.2">
      <c r="A366" s="182">
        <f>+'09'!A60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5">
        <f>IFERROR(INDEX(Lookup!$BG$9:$BG$2401,MATCH($A366,Lookup!$A$9:$A$2401,0)),0)</f>
        <v>0</v>
      </c>
      <c r="E366" s="205">
        <f>IFERROR(INDEX(Lookup!$BF$9:$BF$2401,MATCH($A366,Lookup!$A$9:$A$2401,0)),0)</f>
        <v>0</v>
      </c>
      <c r="F366" s="205">
        <f>IFERROR(INDEX(Lookup!$BE$9:$BE$2401,MATCH($A366,Lookup!$A$9:$A$2401,0)),0)</f>
        <v>0</v>
      </c>
      <c r="G366" s="206"/>
      <c r="H366" s="206"/>
      <c r="I366" s="205">
        <f>IFERROR(INDEX(Lookup!$BJ$9:$BJ$2401,MATCH($A366,Lookup!$A$9:$A$2401,0)),0)</f>
        <v>0</v>
      </c>
      <c r="J366" s="205">
        <f>IFERROR(INDEX(Lookup!$BI$9:$BI$2401,MATCH($A366,Lookup!$A$9:$A$2401,0)),0)</f>
        <v>0</v>
      </c>
      <c r="K366" s="205">
        <f>IFERROR(INDEX(Lookup!$BH$9:$BH$2401,MATCH($A366,Lookup!$A$9:$A$2401,0)),0)</f>
        <v>0</v>
      </c>
      <c r="L366" s="205">
        <f t="shared" si="19"/>
        <v>0</v>
      </c>
      <c r="O366" s="182">
        <f t="shared" si="20"/>
        <v>0</v>
      </c>
    </row>
    <row r="367" spans="1:15" hidden="1" x14ac:dyDescent="0.2">
      <c r="A367" s="182">
        <f>+'09'!A61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5">
        <f>IFERROR(INDEX(Lookup!$BG$9:$BG$2401,MATCH($A367,Lookup!$A$9:$A$2401,0)),0)</f>
        <v>0</v>
      </c>
      <c r="E367" s="205">
        <f>IFERROR(INDEX(Lookup!$BF$9:$BF$2401,MATCH($A367,Lookup!$A$9:$A$2401,0)),0)</f>
        <v>0</v>
      </c>
      <c r="F367" s="205">
        <f>IFERROR(INDEX(Lookup!$BE$9:$BE$2401,MATCH($A367,Lookup!$A$9:$A$2401,0)),0)</f>
        <v>0</v>
      </c>
      <c r="G367" s="206"/>
      <c r="H367" s="206"/>
      <c r="I367" s="205">
        <f>IFERROR(INDEX(Lookup!$BJ$9:$BJ$2401,MATCH($A367,Lookup!$A$9:$A$2401,0)),0)</f>
        <v>0</v>
      </c>
      <c r="J367" s="205">
        <f>IFERROR(INDEX(Lookup!$BI$9:$BI$2401,MATCH($A367,Lookup!$A$9:$A$2401,0)),0)</f>
        <v>0</v>
      </c>
      <c r="K367" s="205">
        <f>IFERROR(INDEX(Lookup!$BH$9:$BH$2401,MATCH($A367,Lookup!$A$9:$A$2401,0)),0)</f>
        <v>0</v>
      </c>
      <c r="L367" s="205">
        <f t="shared" si="19"/>
        <v>0</v>
      </c>
      <c r="O367" s="182">
        <f t="shared" si="20"/>
        <v>0</v>
      </c>
    </row>
    <row r="368" spans="1:15" hidden="1" x14ac:dyDescent="0.2">
      <c r="A368" s="182">
        <f>+'09'!A62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5">
        <f>IFERROR(INDEX(Lookup!$BG$9:$BG$2401,MATCH($A368,Lookup!$A$9:$A$2401,0)),0)</f>
        <v>0</v>
      </c>
      <c r="E368" s="205">
        <f>IFERROR(INDEX(Lookup!$BF$9:$BF$2401,MATCH($A368,Lookup!$A$9:$A$2401,0)),0)</f>
        <v>0</v>
      </c>
      <c r="F368" s="205">
        <f>IFERROR(INDEX(Lookup!$BE$9:$BE$2401,MATCH($A368,Lookup!$A$9:$A$2401,0)),0)</f>
        <v>0</v>
      </c>
      <c r="G368" s="206"/>
      <c r="H368" s="206"/>
      <c r="I368" s="205">
        <f>IFERROR(INDEX(Lookup!$BJ$9:$BJ$2401,MATCH($A368,Lookup!$A$9:$A$2401,0)),0)</f>
        <v>0</v>
      </c>
      <c r="J368" s="205">
        <f>IFERROR(INDEX(Lookup!$BI$9:$BI$2401,MATCH($A368,Lookup!$A$9:$A$2401,0)),0)</f>
        <v>0</v>
      </c>
      <c r="K368" s="205">
        <f>IFERROR(INDEX(Lookup!$BH$9:$BH$2401,MATCH($A368,Lookup!$A$9:$A$2401,0)),0)</f>
        <v>0</v>
      </c>
      <c r="L368" s="205">
        <f t="shared" si="19"/>
        <v>0</v>
      </c>
      <c r="O368" s="182">
        <f t="shared" si="20"/>
        <v>0</v>
      </c>
    </row>
    <row r="369" spans="1:15" hidden="1" x14ac:dyDescent="0.2">
      <c r="A369" s="182">
        <f>+'09'!A63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5">
        <f>IFERROR(INDEX(Lookup!$BG$9:$BG$2401,MATCH($A369,Lookup!$A$9:$A$2401,0)),0)</f>
        <v>0</v>
      </c>
      <c r="E369" s="205">
        <f>IFERROR(INDEX(Lookup!$BF$9:$BF$2401,MATCH($A369,Lookup!$A$9:$A$2401,0)),0)</f>
        <v>0</v>
      </c>
      <c r="F369" s="205">
        <f>IFERROR(INDEX(Lookup!$BE$9:$BE$2401,MATCH($A369,Lookup!$A$9:$A$2401,0)),0)</f>
        <v>0</v>
      </c>
      <c r="G369" s="206"/>
      <c r="H369" s="206"/>
      <c r="I369" s="205">
        <f>IFERROR(INDEX(Lookup!$BJ$9:$BJ$2401,MATCH($A369,Lookup!$A$9:$A$2401,0)),0)</f>
        <v>0</v>
      </c>
      <c r="J369" s="205">
        <f>IFERROR(INDEX(Lookup!$BI$9:$BI$2401,MATCH($A369,Lookup!$A$9:$A$2401,0)),0)</f>
        <v>0</v>
      </c>
      <c r="K369" s="205">
        <f>IFERROR(INDEX(Lookup!$BH$9:$BH$2401,MATCH($A369,Lookup!$A$9:$A$2401,0)),0)</f>
        <v>0</v>
      </c>
      <c r="L369" s="205">
        <f t="shared" si="19"/>
        <v>0</v>
      </c>
      <c r="O369" s="182">
        <f t="shared" si="20"/>
        <v>0</v>
      </c>
    </row>
    <row r="370" spans="1:15" hidden="1" x14ac:dyDescent="0.2">
      <c r="A370" s="182">
        <f>+'09'!A64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5">
        <f>IFERROR(INDEX(Lookup!$BG$9:$BG$2401,MATCH($A370,Lookup!$A$9:$A$2401,0)),0)</f>
        <v>0</v>
      </c>
      <c r="E370" s="205">
        <f>IFERROR(INDEX(Lookup!$BF$9:$BF$2401,MATCH($A370,Lookup!$A$9:$A$2401,0)),0)</f>
        <v>0</v>
      </c>
      <c r="F370" s="205">
        <f>IFERROR(INDEX(Lookup!$BE$9:$BE$2401,MATCH($A370,Lookup!$A$9:$A$2401,0)),0)</f>
        <v>0</v>
      </c>
      <c r="G370" s="206"/>
      <c r="H370" s="206"/>
      <c r="I370" s="205">
        <f>IFERROR(INDEX(Lookup!$BJ$9:$BJ$2401,MATCH($A370,Lookup!$A$9:$A$2401,0)),0)</f>
        <v>0</v>
      </c>
      <c r="J370" s="205">
        <f>IFERROR(INDEX(Lookup!$BI$9:$BI$2401,MATCH($A370,Lookup!$A$9:$A$2401,0)),0)</f>
        <v>0</v>
      </c>
      <c r="K370" s="205">
        <f>IFERROR(INDEX(Lookup!$BH$9:$BH$2401,MATCH($A370,Lookup!$A$9:$A$2401,0)),0)</f>
        <v>0</v>
      </c>
      <c r="L370" s="205">
        <f t="shared" si="19"/>
        <v>0</v>
      </c>
      <c r="O370" s="182">
        <f t="shared" si="20"/>
        <v>0</v>
      </c>
    </row>
    <row r="371" spans="1:15" hidden="1" x14ac:dyDescent="0.2">
      <c r="A371" s="182">
        <f>+'09'!A65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5">
        <f>IFERROR(INDEX(Lookup!$BG$9:$BG$2401,MATCH($A371,Lookup!$A$9:$A$2401,0)),0)</f>
        <v>0</v>
      </c>
      <c r="E371" s="205">
        <f>IFERROR(INDEX(Lookup!$BF$9:$BF$2401,MATCH($A371,Lookup!$A$9:$A$2401,0)),0)</f>
        <v>0</v>
      </c>
      <c r="F371" s="205">
        <f>IFERROR(INDEX(Lookup!$BE$9:$BE$2401,MATCH($A371,Lookup!$A$9:$A$2401,0)),0)</f>
        <v>0</v>
      </c>
      <c r="G371" s="206"/>
      <c r="H371" s="206"/>
      <c r="I371" s="205">
        <f>IFERROR(INDEX(Lookup!$BJ$9:$BJ$2401,MATCH($A371,Lookup!$A$9:$A$2401,0)),0)</f>
        <v>0</v>
      </c>
      <c r="J371" s="205">
        <f>IFERROR(INDEX(Lookup!$BI$9:$BI$2401,MATCH($A371,Lookup!$A$9:$A$2401,0)),0)</f>
        <v>0</v>
      </c>
      <c r="K371" s="205">
        <f>IFERROR(INDEX(Lookup!$BH$9:$BH$2401,MATCH($A371,Lookup!$A$9:$A$2401,0)),0)</f>
        <v>0</v>
      </c>
      <c r="L371" s="205">
        <f t="shared" si="19"/>
        <v>0</v>
      </c>
      <c r="O371" s="182">
        <f t="shared" si="20"/>
        <v>0</v>
      </c>
    </row>
    <row r="372" spans="1:15" hidden="1" x14ac:dyDescent="0.2">
      <c r="A372" s="182">
        <f>+'09'!A66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5">
        <f>IFERROR(INDEX(Lookup!$BG$9:$BG$2401,MATCH($A372,Lookup!$A$9:$A$2401,0)),0)</f>
        <v>0</v>
      </c>
      <c r="E372" s="205">
        <f>IFERROR(INDEX(Lookup!$BF$9:$BF$2401,MATCH($A372,Lookup!$A$9:$A$2401,0)),0)</f>
        <v>0</v>
      </c>
      <c r="F372" s="205">
        <f>IFERROR(INDEX(Lookup!$BE$9:$BE$2401,MATCH($A372,Lookup!$A$9:$A$2401,0)),0)</f>
        <v>0</v>
      </c>
      <c r="G372" s="206"/>
      <c r="H372" s="206"/>
      <c r="I372" s="205">
        <f>IFERROR(INDEX(Lookup!$BJ$9:$BJ$2401,MATCH($A372,Lookup!$A$9:$A$2401,0)),0)</f>
        <v>0</v>
      </c>
      <c r="J372" s="205">
        <f>IFERROR(INDEX(Lookup!$BI$9:$BI$2401,MATCH($A372,Lookup!$A$9:$A$2401,0)),0)</f>
        <v>0</v>
      </c>
      <c r="K372" s="205">
        <f>IFERROR(INDEX(Lookup!$BH$9:$BH$2401,MATCH($A372,Lookup!$A$9:$A$2401,0)),0)</f>
        <v>0</v>
      </c>
      <c r="L372" s="205">
        <f t="shared" ref="L372:L435" si="21">K372-J372</f>
        <v>0</v>
      </c>
      <c r="O372" s="182">
        <f t="shared" ref="O372:O435" si="22">+IF(A372&gt;0,1,0)</f>
        <v>0</v>
      </c>
    </row>
    <row r="373" spans="1:15" hidden="1" x14ac:dyDescent="0.2">
      <c r="A373" s="182">
        <f>+'09'!A67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5">
        <f>IFERROR(INDEX(Lookup!$BG$9:$BG$2401,MATCH($A373,Lookup!$A$9:$A$2401,0)),0)</f>
        <v>0</v>
      </c>
      <c r="E373" s="205">
        <f>IFERROR(INDEX(Lookup!$BF$9:$BF$2401,MATCH($A373,Lookup!$A$9:$A$2401,0)),0)</f>
        <v>0</v>
      </c>
      <c r="F373" s="205">
        <f>IFERROR(INDEX(Lookup!$BE$9:$BE$2401,MATCH($A373,Lookup!$A$9:$A$2401,0)),0)</f>
        <v>0</v>
      </c>
      <c r="G373" s="206"/>
      <c r="H373" s="206"/>
      <c r="I373" s="205">
        <f>IFERROR(INDEX(Lookup!$BJ$9:$BJ$2401,MATCH($A373,Lookup!$A$9:$A$2401,0)),0)</f>
        <v>0</v>
      </c>
      <c r="J373" s="205">
        <f>IFERROR(INDEX(Lookup!$BI$9:$BI$2401,MATCH($A373,Lookup!$A$9:$A$2401,0)),0)</f>
        <v>0</v>
      </c>
      <c r="K373" s="205">
        <f>IFERROR(INDEX(Lookup!$BH$9:$BH$2401,MATCH($A373,Lookup!$A$9:$A$2401,0)),0)</f>
        <v>0</v>
      </c>
      <c r="L373" s="205">
        <f t="shared" si="21"/>
        <v>0</v>
      </c>
      <c r="O373" s="182">
        <f t="shared" si="22"/>
        <v>0</v>
      </c>
    </row>
    <row r="374" spans="1:15" hidden="1" x14ac:dyDescent="0.2">
      <c r="A374" s="182">
        <f>+'09'!A68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5">
        <f>IFERROR(INDEX(Lookup!$BG$9:$BG$2401,MATCH($A374,Lookup!$A$9:$A$2401,0)),0)</f>
        <v>0</v>
      </c>
      <c r="E374" s="205">
        <f>IFERROR(INDEX(Lookup!$BF$9:$BF$2401,MATCH($A374,Lookup!$A$9:$A$2401,0)),0)</f>
        <v>0</v>
      </c>
      <c r="F374" s="205">
        <f>IFERROR(INDEX(Lookup!$BE$9:$BE$2401,MATCH($A374,Lookup!$A$9:$A$2401,0)),0)</f>
        <v>0</v>
      </c>
      <c r="G374" s="206"/>
      <c r="H374" s="206"/>
      <c r="I374" s="205">
        <f>IFERROR(INDEX(Lookup!$BJ$9:$BJ$2401,MATCH($A374,Lookup!$A$9:$A$2401,0)),0)</f>
        <v>0</v>
      </c>
      <c r="J374" s="205">
        <f>IFERROR(INDEX(Lookup!$BI$9:$BI$2401,MATCH($A374,Lookup!$A$9:$A$2401,0)),0)</f>
        <v>0</v>
      </c>
      <c r="K374" s="205">
        <f>IFERROR(INDEX(Lookup!$BH$9:$BH$2401,MATCH($A374,Lookup!$A$9:$A$2401,0)),0)</f>
        <v>0</v>
      </c>
      <c r="L374" s="205">
        <f t="shared" si="21"/>
        <v>0</v>
      </c>
      <c r="O374" s="182">
        <f t="shared" si="22"/>
        <v>0</v>
      </c>
    </row>
    <row r="375" spans="1:15" hidden="1" x14ac:dyDescent="0.2">
      <c r="A375" s="182">
        <f>+'09'!A69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5">
        <f>IFERROR(INDEX(Lookup!$BG$9:$BG$2401,MATCH($A375,Lookup!$A$9:$A$2401,0)),0)</f>
        <v>0</v>
      </c>
      <c r="E375" s="205">
        <f>IFERROR(INDEX(Lookup!$BF$9:$BF$2401,MATCH($A375,Lookup!$A$9:$A$2401,0)),0)</f>
        <v>0</v>
      </c>
      <c r="F375" s="205">
        <f>IFERROR(INDEX(Lookup!$BE$9:$BE$2401,MATCH($A375,Lookup!$A$9:$A$2401,0)),0)</f>
        <v>0</v>
      </c>
      <c r="G375" s="206"/>
      <c r="H375" s="206"/>
      <c r="I375" s="205">
        <f>IFERROR(INDEX(Lookup!$BJ$9:$BJ$2401,MATCH($A375,Lookup!$A$9:$A$2401,0)),0)</f>
        <v>0</v>
      </c>
      <c r="J375" s="205">
        <f>IFERROR(INDEX(Lookup!$BI$9:$BI$2401,MATCH($A375,Lookup!$A$9:$A$2401,0)),0)</f>
        <v>0</v>
      </c>
      <c r="K375" s="205">
        <f>IFERROR(INDEX(Lookup!$BH$9:$BH$2401,MATCH($A375,Lookup!$A$9:$A$2401,0)),0)</f>
        <v>0</v>
      </c>
      <c r="L375" s="205">
        <f t="shared" si="21"/>
        <v>0</v>
      </c>
      <c r="O375" s="182">
        <f t="shared" si="22"/>
        <v>0</v>
      </c>
    </row>
    <row r="376" spans="1:15" hidden="1" x14ac:dyDescent="0.2">
      <c r="A376" s="182">
        <f>+'09'!A70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5">
        <f>IFERROR(INDEX(Lookup!$BG$9:$BG$2401,MATCH($A376,Lookup!$A$9:$A$2401,0)),0)</f>
        <v>0</v>
      </c>
      <c r="E376" s="205">
        <f>IFERROR(INDEX(Lookup!$BF$9:$BF$2401,MATCH($A376,Lookup!$A$9:$A$2401,0)),0)</f>
        <v>0</v>
      </c>
      <c r="F376" s="205">
        <f>IFERROR(INDEX(Lookup!$BE$9:$BE$2401,MATCH($A376,Lookup!$A$9:$A$2401,0)),0)</f>
        <v>0</v>
      </c>
      <c r="G376" s="206"/>
      <c r="H376" s="206"/>
      <c r="I376" s="205">
        <f>IFERROR(INDEX(Lookup!$BJ$9:$BJ$2401,MATCH($A376,Lookup!$A$9:$A$2401,0)),0)</f>
        <v>0</v>
      </c>
      <c r="J376" s="205">
        <f>IFERROR(INDEX(Lookup!$BI$9:$BI$2401,MATCH($A376,Lookup!$A$9:$A$2401,0)),0)</f>
        <v>0</v>
      </c>
      <c r="K376" s="205">
        <f>IFERROR(INDEX(Lookup!$BH$9:$BH$2401,MATCH($A376,Lookup!$A$9:$A$2401,0)),0)</f>
        <v>0</v>
      </c>
      <c r="L376" s="205">
        <f t="shared" si="21"/>
        <v>0</v>
      </c>
      <c r="O376" s="182">
        <f t="shared" si="22"/>
        <v>0</v>
      </c>
    </row>
    <row r="377" spans="1:15" hidden="1" x14ac:dyDescent="0.2">
      <c r="A377" s="182">
        <f>+'09'!A71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5">
        <f>IFERROR(INDEX(Lookup!$BG$9:$BG$2401,MATCH($A377,Lookup!$A$9:$A$2401,0)),0)</f>
        <v>0</v>
      </c>
      <c r="E377" s="205">
        <f>IFERROR(INDEX(Lookup!$BF$9:$BF$2401,MATCH($A377,Lookup!$A$9:$A$2401,0)),0)</f>
        <v>0</v>
      </c>
      <c r="F377" s="205">
        <f>IFERROR(INDEX(Lookup!$BE$9:$BE$2401,MATCH($A377,Lookup!$A$9:$A$2401,0)),0)</f>
        <v>0</v>
      </c>
      <c r="G377" s="206"/>
      <c r="H377" s="206"/>
      <c r="I377" s="205">
        <f>IFERROR(INDEX(Lookup!$BJ$9:$BJ$2401,MATCH($A377,Lookup!$A$9:$A$2401,0)),0)</f>
        <v>0</v>
      </c>
      <c r="J377" s="205">
        <f>IFERROR(INDEX(Lookup!$BI$9:$BI$2401,MATCH($A377,Lookup!$A$9:$A$2401,0)),0)</f>
        <v>0</v>
      </c>
      <c r="K377" s="205">
        <f>IFERROR(INDEX(Lookup!$BH$9:$BH$2401,MATCH($A377,Lookup!$A$9:$A$2401,0)),0)</f>
        <v>0</v>
      </c>
      <c r="L377" s="205">
        <f t="shared" si="21"/>
        <v>0</v>
      </c>
      <c r="O377" s="182">
        <f t="shared" si="22"/>
        <v>0</v>
      </c>
    </row>
    <row r="378" spans="1:15" hidden="1" x14ac:dyDescent="0.2">
      <c r="A378" s="182">
        <f>+'09'!A72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5">
        <f>IFERROR(INDEX(Lookup!$BG$9:$BG$2401,MATCH($A378,Lookup!$A$9:$A$2401,0)),0)</f>
        <v>0</v>
      </c>
      <c r="E378" s="205">
        <f>IFERROR(INDEX(Lookup!$BF$9:$BF$2401,MATCH($A378,Lookup!$A$9:$A$2401,0)),0)</f>
        <v>0</v>
      </c>
      <c r="F378" s="205">
        <f>IFERROR(INDEX(Lookup!$BE$9:$BE$2401,MATCH($A378,Lookup!$A$9:$A$2401,0)),0)</f>
        <v>0</v>
      </c>
      <c r="G378" s="206"/>
      <c r="H378" s="206"/>
      <c r="I378" s="205">
        <f>IFERROR(INDEX(Lookup!$BJ$9:$BJ$2401,MATCH($A378,Lookup!$A$9:$A$2401,0)),0)</f>
        <v>0</v>
      </c>
      <c r="J378" s="205">
        <f>IFERROR(INDEX(Lookup!$BI$9:$BI$2401,MATCH($A378,Lookup!$A$9:$A$2401,0)),0)</f>
        <v>0</v>
      </c>
      <c r="K378" s="205">
        <f>IFERROR(INDEX(Lookup!$BH$9:$BH$2401,MATCH($A378,Lookup!$A$9:$A$2401,0)),0)</f>
        <v>0</v>
      </c>
      <c r="L378" s="205">
        <f t="shared" si="21"/>
        <v>0</v>
      </c>
      <c r="O378" s="182">
        <f t="shared" si="22"/>
        <v>0</v>
      </c>
    </row>
    <row r="379" spans="1:15" hidden="1" x14ac:dyDescent="0.2">
      <c r="A379" s="182">
        <f>+'09'!A73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5">
        <f>IFERROR(INDEX(Lookup!$BG$9:$BG$2401,MATCH($A379,Lookup!$A$9:$A$2401,0)),0)</f>
        <v>0</v>
      </c>
      <c r="E379" s="205">
        <f>IFERROR(INDEX(Lookup!$BF$9:$BF$2401,MATCH($A379,Lookup!$A$9:$A$2401,0)),0)</f>
        <v>0</v>
      </c>
      <c r="F379" s="205">
        <f>IFERROR(INDEX(Lookup!$BE$9:$BE$2401,MATCH($A379,Lookup!$A$9:$A$2401,0)),0)</f>
        <v>0</v>
      </c>
      <c r="G379" s="206"/>
      <c r="H379" s="206"/>
      <c r="I379" s="205">
        <f>IFERROR(INDEX(Lookup!$BJ$9:$BJ$2401,MATCH($A379,Lookup!$A$9:$A$2401,0)),0)</f>
        <v>0</v>
      </c>
      <c r="J379" s="205">
        <f>IFERROR(INDEX(Lookup!$BI$9:$BI$2401,MATCH($A379,Lookup!$A$9:$A$2401,0)),0)</f>
        <v>0</v>
      </c>
      <c r="K379" s="205">
        <f>IFERROR(INDEX(Lookup!$BH$9:$BH$2401,MATCH($A379,Lookup!$A$9:$A$2401,0)),0)</f>
        <v>0</v>
      </c>
      <c r="L379" s="205">
        <f t="shared" si="21"/>
        <v>0</v>
      </c>
      <c r="O379" s="182">
        <f t="shared" si="22"/>
        <v>0</v>
      </c>
    </row>
    <row r="380" spans="1:15" hidden="1" x14ac:dyDescent="0.2">
      <c r="A380" s="182">
        <f>+'09'!A74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5">
        <f>IFERROR(INDEX(Lookup!$BG$9:$BG$2401,MATCH($A380,Lookup!$A$9:$A$2401,0)),0)</f>
        <v>0</v>
      </c>
      <c r="E380" s="205">
        <f>IFERROR(INDEX(Lookup!$BF$9:$BF$2401,MATCH($A380,Lookup!$A$9:$A$2401,0)),0)</f>
        <v>0</v>
      </c>
      <c r="F380" s="205">
        <f>IFERROR(INDEX(Lookup!$BE$9:$BE$2401,MATCH($A380,Lookup!$A$9:$A$2401,0)),0)</f>
        <v>0</v>
      </c>
      <c r="G380" s="206"/>
      <c r="H380" s="206"/>
      <c r="I380" s="205">
        <f>IFERROR(INDEX(Lookup!$BJ$9:$BJ$2401,MATCH($A380,Lookup!$A$9:$A$2401,0)),0)</f>
        <v>0</v>
      </c>
      <c r="J380" s="205">
        <f>IFERROR(INDEX(Lookup!$BI$9:$BI$2401,MATCH($A380,Lookup!$A$9:$A$2401,0)),0)</f>
        <v>0</v>
      </c>
      <c r="K380" s="205">
        <f>IFERROR(INDEX(Lookup!$BH$9:$BH$2401,MATCH($A380,Lookup!$A$9:$A$2401,0)),0)</f>
        <v>0</v>
      </c>
      <c r="L380" s="205">
        <f t="shared" si="21"/>
        <v>0</v>
      </c>
      <c r="O380" s="182">
        <f t="shared" si="22"/>
        <v>0</v>
      </c>
    </row>
    <row r="381" spans="1:15" hidden="1" x14ac:dyDescent="0.2">
      <c r="A381" s="182">
        <f>+'09'!A75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5">
        <f>IFERROR(INDEX(Lookup!$BG$9:$BG$2401,MATCH($A381,Lookup!$A$9:$A$2401,0)),0)</f>
        <v>0</v>
      </c>
      <c r="E381" s="205">
        <f>IFERROR(INDEX(Lookup!$BF$9:$BF$2401,MATCH($A381,Lookup!$A$9:$A$2401,0)),0)</f>
        <v>0</v>
      </c>
      <c r="F381" s="205">
        <f>IFERROR(INDEX(Lookup!$BE$9:$BE$2401,MATCH($A381,Lookup!$A$9:$A$2401,0)),0)</f>
        <v>0</v>
      </c>
      <c r="G381" s="206"/>
      <c r="H381" s="206"/>
      <c r="I381" s="205">
        <f>IFERROR(INDEX(Lookup!$BJ$9:$BJ$2401,MATCH($A381,Lookup!$A$9:$A$2401,0)),0)</f>
        <v>0</v>
      </c>
      <c r="J381" s="205">
        <f>IFERROR(INDEX(Lookup!$BI$9:$BI$2401,MATCH($A381,Lookup!$A$9:$A$2401,0)),0)</f>
        <v>0</v>
      </c>
      <c r="K381" s="205">
        <f>IFERROR(INDEX(Lookup!$BH$9:$BH$2401,MATCH($A381,Lookup!$A$9:$A$2401,0)),0)</f>
        <v>0</v>
      </c>
      <c r="L381" s="205">
        <f t="shared" si="21"/>
        <v>0</v>
      </c>
      <c r="O381" s="182">
        <f t="shared" si="22"/>
        <v>0</v>
      </c>
    </row>
    <row r="382" spans="1:15" hidden="1" x14ac:dyDescent="0.2">
      <c r="A382" s="182">
        <f>+'09'!A76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5">
        <f>IFERROR(INDEX(Lookup!$BG$9:$BG$2401,MATCH($A382,Lookup!$A$9:$A$2401,0)),0)</f>
        <v>0</v>
      </c>
      <c r="E382" s="205">
        <f>IFERROR(INDEX(Lookup!$BF$9:$BF$2401,MATCH($A382,Lookup!$A$9:$A$2401,0)),0)</f>
        <v>0</v>
      </c>
      <c r="F382" s="205">
        <f>IFERROR(INDEX(Lookup!$BE$9:$BE$2401,MATCH($A382,Lookup!$A$9:$A$2401,0)),0)</f>
        <v>0</v>
      </c>
      <c r="G382" s="206"/>
      <c r="H382" s="206"/>
      <c r="I382" s="205">
        <f>IFERROR(INDEX(Lookup!$BJ$9:$BJ$2401,MATCH($A382,Lookup!$A$9:$A$2401,0)),0)</f>
        <v>0</v>
      </c>
      <c r="J382" s="205">
        <f>IFERROR(INDEX(Lookup!$BI$9:$BI$2401,MATCH($A382,Lookup!$A$9:$A$2401,0)),0)</f>
        <v>0</v>
      </c>
      <c r="K382" s="205">
        <f>IFERROR(INDEX(Lookup!$BH$9:$BH$2401,MATCH($A382,Lookup!$A$9:$A$2401,0)),0)</f>
        <v>0</v>
      </c>
      <c r="L382" s="205">
        <f t="shared" si="21"/>
        <v>0</v>
      </c>
      <c r="O382" s="182">
        <f t="shared" si="22"/>
        <v>0</v>
      </c>
    </row>
    <row r="383" spans="1:15" hidden="1" x14ac:dyDescent="0.2">
      <c r="A383" s="182">
        <f>+'09'!A77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5">
        <f>IFERROR(INDEX(Lookup!$BG$9:$BG$2401,MATCH($A383,Lookup!$A$9:$A$2401,0)),0)</f>
        <v>0</v>
      </c>
      <c r="E383" s="205">
        <f>IFERROR(INDEX(Lookup!$BF$9:$BF$2401,MATCH($A383,Lookup!$A$9:$A$2401,0)),0)</f>
        <v>0</v>
      </c>
      <c r="F383" s="205">
        <f>IFERROR(INDEX(Lookup!$BE$9:$BE$2401,MATCH($A383,Lookup!$A$9:$A$2401,0)),0)</f>
        <v>0</v>
      </c>
      <c r="G383" s="206"/>
      <c r="H383" s="206"/>
      <c r="I383" s="205">
        <f>IFERROR(INDEX(Lookup!$BJ$9:$BJ$2401,MATCH($A383,Lookup!$A$9:$A$2401,0)),0)</f>
        <v>0</v>
      </c>
      <c r="J383" s="205">
        <f>IFERROR(INDEX(Lookup!$BI$9:$BI$2401,MATCH($A383,Lookup!$A$9:$A$2401,0)),0)</f>
        <v>0</v>
      </c>
      <c r="K383" s="205">
        <f>IFERROR(INDEX(Lookup!$BH$9:$BH$2401,MATCH($A383,Lookup!$A$9:$A$2401,0)),0)</f>
        <v>0</v>
      </c>
      <c r="L383" s="205">
        <f t="shared" si="21"/>
        <v>0</v>
      </c>
      <c r="O383" s="182">
        <f t="shared" si="22"/>
        <v>0</v>
      </c>
    </row>
    <row r="384" spans="1:15" hidden="1" x14ac:dyDescent="0.2">
      <c r="A384" s="182">
        <f>+'09'!A78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5">
        <f>IFERROR(INDEX(Lookup!$BG$9:$BG$2401,MATCH($A384,Lookup!$A$9:$A$2401,0)),0)</f>
        <v>0</v>
      </c>
      <c r="E384" s="205">
        <f>IFERROR(INDEX(Lookup!$BF$9:$BF$2401,MATCH($A384,Lookup!$A$9:$A$2401,0)),0)</f>
        <v>0</v>
      </c>
      <c r="F384" s="205">
        <f>IFERROR(INDEX(Lookup!$BE$9:$BE$2401,MATCH($A384,Lookup!$A$9:$A$2401,0)),0)</f>
        <v>0</v>
      </c>
      <c r="G384" s="206"/>
      <c r="H384" s="206"/>
      <c r="I384" s="205">
        <f>IFERROR(INDEX(Lookup!$BJ$9:$BJ$2401,MATCH($A384,Lookup!$A$9:$A$2401,0)),0)</f>
        <v>0</v>
      </c>
      <c r="J384" s="205">
        <f>IFERROR(INDEX(Lookup!$BI$9:$BI$2401,MATCH($A384,Lookup!$A$9:$A$2401,0)),0)</f>
        <v>0</v>
      </c>
      <c r="K384" s="205">
        <f>IFERROR(INDEX(Lookup!$BH$9:$BH$2401,MATCH($A384,Lookup!$A$9:$A$2401,0)),0)</f>
        <v>0</v>
      </c>
      <c r="L384" s="205">
        <f t="shared" si="21"/>
        <v>0</v>
      </c>
      <c r="O384" s="182">
        <f t="shared" si="22"/>
        <v>0</v>
      </c>
    </row>
    <row r="385" spans="1:15" hidden="1" x14ac:dyDescent="0.2">
      <c r="A385" s="182">
        <f>+'09'!A79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5">
        <f>IFERROR(INDEX(Lookup!$BG$9:$BG$2401,MATCH($A385,Lookup!$A$9:$A$2401,0)),0)</f>
        <v>0</v>
      </c>
      <c r="E385" s="205">
        <f>IFERROR(INDEX(Lookup!$BF$9:$BF$2401,MATCH($A385,Lookup!$A$9:$A$2401,0)),0)</f>
        <v>0</v>
      </c>
      <c r="F385" s="205">
        <f>IFERROR(INDEX(Lookup!$BE$9:$BE$2401,MATCH($A385,Lookup!$A$9:$A$2401,0)),0)</f>
        <v>0</v>
      </c>
      <c r="G385" s="206"/>
      <c r="H385" s="206"/>
      <c r="I385" s="205">
        <f>IFERROR(INDEX(Lookup!$BJ$9:$BJ$2401,MATCH($A385,Lookup!$A$9:$A$2401,0)),0)</f>
        <v>0</v>
      </c>
      <c r="J385" s="205">
        <f>IFERROR(INDEX(Lookup!$BI$9:$BI$2401,MATCH($A385,Lookup!$A$9:$A$2401,0)),0)</f>
        <v>0</v>
      </c>
      <c r="K385" s="205">
        <f>IFERROR(INDEX(Lookup!$BH$9:$BH$2401,MATCH($A385,Lookup!$A$9:$A$2401,0)),0)</f>
        <v>0</v>
      </c>
      <c r="L385" s="205">
        <f t="shared" si="21"/>
        <v>0</v>
      </c>
      <c r="O385" s="182">
        <f t="shared" si="22"/>
        <v>0</v>
      </c>
    </row>
    <row r="386" spans="1:15" hidden="1" x14ac:dyDescent="0.2">
      <c r="A386" s="182">
        <f>+'09'!A80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5">
        <f>IFERROR(INDEX(Lookup!$BG$9:$BG$2401,MATCH($A386,Lookup!$A$9:$A$2401,0)),0)</f>
        <v>0</v>
      </c>
      <c r="E386" s="205">
        <f>IFERROR(INDEX(Lookup!$BF$9:$BF$2401,MATCH($A386,Lookup!$A$9:$A$2401,0)),0)</f>
        <v>0</v>
      </c>
      <c r="F386" s="205">
        <f>IFERROR(INDEX(Lookup!$BE$9:$BE$2401,MATCH($A386,Lookup!$A$9:$A$2401,0)),0)</f>
        <v>0</v>
      </c>
      <c r="G386" s="206"/>
      <c r="H386" s="206"/>
      <c r="I386" s="205">
        <f>IFERROR(INDEX(Lookup!$BJ$9:$BJ$2401,MATCH($A386,Lookup!$A$9:$A$2401,0)),0)</f>
        <v>0</v>
      </c>
      <c r="J386" s="205">
        <f>IFERROR(INDEX(Lookup!$BI$9:$BI$2401,MATCH($A386,Lookup!$A$9:$A$2401,0)),0)</f>
        <v>0</v>
      </c>
      <c r="K386" s="205">
        <f>IFERROR(INDEX(Lookup!$BH$9:$BH$2401,MATCH($A386,Lookup!$A$9:$A$2401,0)),0)</f>
        <v>0</v>
      </c>
      <c r="L386" s="205">
        <f t="shared" si="21"/>
        <v>0</v>
      </c>
      <c r="O386" s="182">
        <f t="shared" si="22"/>
        <v>0</v>
      </c>
    </row>
    <row r="387" spans="1:15" hidden="1" x14ac:dyDescent="0.2">
      <c r="A387" s="182">
        <f>+'09'!A81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5">
        <f>IFERROR(INDEX(Lookup!$BG$9:$BG$2401,MATCH($A387,Lookup!$A$9:$A$2401,0)),0)</f>
        <v>0</v>
      </c>
      <c r="E387" s="205">
        <f>IFERROR(INDEX(Lookup!$BF$9:$BF$2401,MATCH($A387,Lookup!$A$9:$A$2401,0)),0)</f>
        <v>0</v>
      </c>
      <c r="F387" s="205">
        <f>IFERROR(INDEX(Lookup!$BE$9:$BE$2401,MATCH($A387,Lookup!$A$9:$A$2401,0)),0)</f>
        <v>0</v>
      </c>
      <c r="G387" s="206"/>
      <c r="H387" s="206"/>
      <c r="I387" s="205">
        <f>IFERROR(INDEX(Lookup!$BJ$9:$BJ$2401,MATCH($A387,Lookup!$A$9:$A$2401,0)),0)</f>
        <v>0</v>
      </c>
      <c r="J387" s="205">
        <f>IFERROR(INDEX(Lookup!$BI$9:$BI$2401,MATCH($A387,Lookup!$A$9:$A$2401,0)),0)</f>
        <v>0</v>
      </c>
      <c r="K387" s="205">
        <f>IFERROR(INDEX(Lookup!$BH$9:$BH$2401,MATCH($A387,Lookup!$A$9:$A$2401,0)),0)</f>
        <v>0</v>
      </c>
      <c r="L387" s="205">
        <f t="shared" si="21"/>
        <v>0</v>
      </c>
      <c r="O387" s="182">
        <f t="shared" si="22"/>
        <v>0</v>
      </c>
    </row>
    <row r="388" spans="1:15" hidden="1" x14ac:dyDescent="0.2">
      <c r="A388" s="182">
        <f>+'09'!A82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5">
        <f>IFERROR(INDEX(Lookup!$BG$9:$BG$2401,MATCH($A388,Lookup!$A$9:$A$2401,0)),0)</f>
        <v>0</v>
      </c>
      <c r="E388" s="205">
        <f>IFERROR(INDEX(Lookup!$BF$9:$BF$2401,MATCH($A388,Lookup!$A$9:$A$2401,0)),0)</f>
        <v>0</v>
      </c>
      <c r="F388" s="205">
        <f>IFERROR(INDEX(Lookup!$BE$9:$BE$2401,MATCH($A388,Lookup!$A$9:$A$2401,0)),0)</f>
        <v>0</v>
      </c>
      <c r="G388" s="206"/>
      <c r="H388" s="206"/>
      <c r="I388" s="205">
        <f>IFERROR(INDEX(Lookup!$BJ$9:$BJ$2401,MATCH($A388,Lookup!$A$9:$A$2401,0)),0)</f>
        <v>0</v>
      </c>
      <c r="J388" s="205">
        <f>IFERROR(INDEX(Lookup!$BI$9:$BI$2401,MATCH($A388,Lookup!$A$9:$A$2401,0)),0)</f>
        <v>0</v>
      </c>
      <c r="K388" s="205">
        <f>IFERROR(INDEX(Lookup!$BH$9:$BH$2401,MATCH($A388,Lookup!$A$9:$A$2401,0)),0)</f>
        <v>0</v>
      </c>
      <c r="L388" s="205">
        <f t="shared" si="21"/>
        <v>0</v>
      </c>
      <c r="O388" s="182">
        <f t="shared" si="22"/>
        <v>0</v>
      </c>
    </row>
    <row r="389" spans="1:15" hidden="1" x14ac:dyDescent="0.2">
      <c r="A389" s="182">
        <f>+'09'!A83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5">
        <f>IFERROR(INDEX(Lookup!$BG$9:$BG$2401,MATCH($A389,Lookup!$A$9:$A$2401,0)),0)</f>
        <v>0</v>
      </c>
      <c r="E389" s="205">
        <f>IFERROR(INDEX(Lookup!$BF$9:$BF$2401,MATCH($A389,Lookup!$A$9:$A$2401,0)),0)</f>
        <v>0</v>
      </c>
      <c r="F389" s="205">
        <f>IFERROR(INDEX(Lookup!$BE$9:$BE$2401,MATCH($A389,Lookup!$A$9:$A$2401,0)),0)</f>
        <v>0</v>
      </c>
      <c r="G389" s="206"/>
      <c r="H389" s="206"/>
      <c r="I389" s="205">
        <f>IFERROR(INDEX(Lookup!$BJ$9:$BJ$2401,MATCH($A389,Lookup!$A$9:$A$2401,0)),0)</f>
        <v>0</v>
      </c>
      <c r="J389" s="205">
        <f>IFERROR(INDEX(Lookup!$BI$9:$BI$2401,MATCH($A389,Lookup!$A$9:$A$2401,0)),0)</f>
        <v>0</v>
      </c>
      <c r="K389" s="205">
        <f>IFERROR(INDEX(Lookup!$BH$9:$BH$2401,MATCH($A389,Lookup!$A$9:$A$2401,0)),0)</f>
        <v>0</v>
      </c>
      <c r="L389" s="205">
        <f t="shared" si="21"/>
        <v>0</v>
      </c>
      <c r="O389" s="182">
        <f t="shared" si="22"/>
        <v>0</v>
      </c>
    </row>
    <row r="390" spans="1:15" hidden="1" x14ac:dyDescent="0.2">
      <c r="A390" s="182">
        <f>+'09'!A84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5">
        <f>IFERROR(INDEX(Lookup!$BG$9:$BG$2401,MATCH($A390,Lookup!$A$9:$A$2401,0)),0)</f>
        <v>0</v>
      </c>
      <c r="E390" s="205">
        <f>IFERROR(INDEX(Lookup!$BF$9:$BF$2401,MATCH($A390,Lookup!$A$9:$A$2401,0)),0)</f>
        <v>0</v>
      </c>
      <c r="F390" s="205">
        <f>IFERROR(INDEX(Lookup!$BE$9:$BE$2401,MATCH($A390,Lookup!$A$9:$A$2401,0)),0)</f>
        <v>0</v>
      </c>
      <c r="G390" s="206"/>
      <c r="H390" s="206"/>
      <c r="I390" s="205">
        <f>IFERROR(INDEX(Lookup!$BJ$9:$BJ$2401,MATCH($A390,Lookup!$A$9:$A$2401,0)),0)</f>
        <v>0</v>
      </c>
      <c r="J390" s="205">
        <f>IFERROR(INDEX(Lookup!$BI$9:$BI$2401,MATCH($A390,Lookup!$A$9:$A$2401,0)),0)</f>
        <v>0</v>
      </c>
      <c r="K390" s="205">
        <f>IFERROR(INDEX(Lookup!$BH$9:$BH$2401,MATCH($A390,Lookup!$A$9:$A$2401,0)),0)</f>
        <v>0</v>
      </c>
      <c r="L390" s="205">
        <f t="shared" si="21"/>
        <v>0</v>
      </c>
      <c r="O390" s="182">
        <f t="shared" si="22"/>
        <v>0</v>
      </c>
    </row>
    <row r="391" spans="1:15" hidden="1" x14ac:dyDescent="0.2">
      <c r="A391" s="182">
        <f>+'09'!A85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5">
        <f>IFERROR(INDEX(Lookup!$BG$9:$BG$2401,MATCH($A391,Lookup!$A$9:$A$2401,0)),0)</f>
        <v>0</v>
      </c>
      <c r="E391" s="205">
        <f>IFERROR(INDEX(Lookup!$BF$9:$BF$2401,MATCH($A391,Lookup!$A$9:$A$2401,0)),0)</f>
        <v>0</v>
      </c>
      <c r="F391" s="205">
        <f>IFERROR(INDEX(Lookup!$BE$9:$BE$2401,MATCH($A391,Lookup!$A$9:$A$2401,0)),0)</f>
        <v>0</v>
      </c>
      <c r="G391" s="206"/>
      <c r="H391" s="206"/>
      <c r="I391" s="205">
        <f>IFERROR(INDEX(Lookup!$BJ$9:$BJ$2401,MATCH($A391,Lookup!$A$9:$A$2401,0)),0)</f>
        <v>0</v>
      </c>
      <c r="J391" s="205">
        <f>IFERROR(INDEX(Lookup!$BI$9:$BI$2401,MATCH($A391,Lookup!$A$9:$A$2401,0)),0)</f>
        <v>0</v>
      </c>
      <c r="K391" s="205">
        <f>IFERROR(INDEX(Lookup!$BH$9:$BH$2401,MATCH($A391,Lookup!$A$9:$A$2401,0)),0)</f>
        <v>0</v>
      </c>
      <c r="L391" s="205">
        <f t="shared" si="21"/>
        <v>0</v>
      </c>
      <c r="O391" s="182">
        <f t="shared" si="22"/>
        <v>0</v>
      </c>
    </row>
    <row r="392" spans="1:15" hidden="1" x14ac:dyDescent="0.2">
      <c r="A392" s="182">
        <f>+'09'!A86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5">
        <f>IFERROR(INDEX(Lookup!$BG$9:$BG$2401,MATCH($A392,Lookup!$A$9:$A$2401,0)),0)</f>
        <v>0</v>
      </c>
      <c r="E392" s="205">
        <f>IFERROR(INDEX(Lookup!$BF$9:$BF$2401,MATCH($A392,Lookup!$A$9:$A$2401,0)),0)</f>
        <v>0</v>
      </c>
      <c r="F392" s="205">
        <f>IFERROR(INDEX(Lookup!$BE$9:$BE$2401,MATCH($A392,Lookup!$A$9:$A$2401,0)),0)</f>
        <v>0</v>
      </c>
      <c r="G392" s="206"/>
      <c r="H392" s="206"/>
      <c r="I392" s="205">
        <f>IFERROR(INDEX(Lookup!$BJ$9:$BJ$2401,MATCH($A392,Lookup!$A$9:$A$2401,0)),0)</f>
        <v>0</v>
      </c>
      <c r="J392" s="205">
        <f>IFERROR(INDEX(Lookup!$BI$9:$BI$2401,MATCH($A392,Lookup!$A$9:$A$2401,0)),0)</f>
        <v>0</v>
      </c>
      <c r="K392" s="205">
        <f>IFERROR(INDEX(Lookup!$BH$9:$BH$2401,MATCH($A392,Lookup!$A$9:$A$2401,0)),0)</f>
        <v>0</v>
      </c>
      <c r="L392" s="205">
        <f t="shared" si="21"/>
        <v>0</v>
      </c>
      <c r="O392" s="182">
        <f t="shared" si="22"/>
        <v>0</v>
      </c>
    </row>
    <row r="393" spans="1:15" hidden="1" x14ac:dyDescent="0.2">
      <c r="A393" s="182">
        <f>+'09'!A87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5">
        <f>IFERROR(INDEX(Lookup!$BG$9:$BG$2401,MATCH($A393,Lookup!$A$9:$A$2401,0)),0)</f>
        <v>0</v>
      </c>
      <c r="E393" s="205">
        <f>IFERROR(INDEX(Lookup!$BF$9:$BF$2401,MATCH($A393,Lookup!$A$9:$A$2401,0)),0)</f>
        <v>0</v>
      </c>
      <c r="F393" s="205">
        <f>IFERROR(INDEX(Lookup!$BE$9:$BE$2401,MATCH($A393,Lookup!$A$9:$A$2401,0)),0)</f>
        <v>0</v>
      </c>
      <c r="G393" s="206"/>
      <c r="H393" s="206"/>
      <c r="I393" s="205">
        <f>IFERROR(INDEX(Lookup!$BJ$9:$BJ$2401,MATCH($A393,Lookup!$A$9:$A$2401,0)),0)</f>
        <v>0</v>
      </c>
      <c r="J393" s="205">
        <f>IFERROR(INDEX(Lookup!$BI$9:$BI$2401,MATCH($A393,Lookup!$A$9:$A$2401,0)),0)</f>
        <v>0</v>
      </c>
      <c r="K393" s="205">
        <f>IFERROR(INDEX(Lookup!$BH$9:$BH$2401,MATCH($A393,Lookup!$A$9:$A$2401,0)),0)</f>
        <v>0</v>
      </c>
      <c r="L393" s="205">
        <f t="shared" si="21"/>
        <v>0</v>
      </c>
      <c r="O393" s="182">
        <f t="shared" si="22"/>
        <v>0</v>
      </c>
    </row>
    <row r="394" spans="1:15" hidden="1" x14ac:dyDescent="0.2">
      <c r="A394" s="182">
        <f>+'09'!A88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5">
        <f>IFERROR(INDEX(Lookup!$BG$9:$BG$2401,MATCH($A394,Lookup!$A$9:$A$2401,0)),0)</f>
        <v>0</v>
      </c>
      <c r="E394" s="205">
        <f>IFERROR(INDEX(Lookup!$BF$9:$BF$2401,MATCH($A394,Lookup!$A$9:$A$2401,0)),0)</f>
        <v>0</v>
      </c>
      <c r="F394" s="205">
        <f>IFERROR(INDEX(Lookup!$BE$9:$BE$2401,MATCH($A394,Lookup!$A$9:$A$2401,0)),0)</f>
        <v>0</v>
      </c>
      <c r="G394" s="206"/>
      <c r="H394" s="206"/>
      <c r="I394" s="205">
        <f>IFERROR(INDEX(Lookup!$BJ$9:$BJ$2401,MATCH($A394,Lookup!$A$9:$A$2401,0)),0)</f>
        <v>0</v>
      </c>
      <c r="J394" s="205">
        <f>IFERROR(INDEX(Lookup!$BI$9:$BI$2401,MATCH($A394,Lookup!$A$9:$A$2401,0)),0)</f>
        <v>0</v>
      </c>
      <c r="K394" s="205">
        <f>IFERROR(INDEX(Lookup!$BH$9:$BH$2401,MATCH($A394,Lookup!$A$9:$A$2401,0)),0)</f>
        <v>0</v>
      </c>
      <c r="L394" s="205">
        <f t="shared" si="21"/>
        <v>0</v>
      </c>
      <c r="O394" s="182">
        <f t="shared" si="22"/>
        <v>0</v>
      </c>
    </row>
    <row r="395" spans="1:15" hidden="1" x14ac:dyDescent="0.2">
      <c r="A395" s="182">
        <f>+'09'!A89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5">
        <f>IFERROR(INDEX(Lookup!$BG$9:$BG$2401,MATCH($A395,Lookup!$A$9:$A$2401,0)),0)</f>
        <v>0</v>
      </c>
      <c r="E395" s="205">
        <f>IFERROR(INDEX(Lookup!$BF$9:$BF$2401,MATCH($A395,Lookup!$A$9:$A$2401,0)),0)</f>
        <v>0</v>
      </c>
      <c r="F395" s="205">
        <f>IFERROR(INDEX(Lookup!$BE$9:$BE$2401,MATCH($A395,Lookup!$A$9:$A$2401,0)),0)</f>
        <v>0</v>
      </c>
      <c r="G395" s="206"/>
      <c r="H395" s="206"/>
      <c r="I395" s="205">
        <f>IFERROR(INDEX(Lookup!$BJ$9:$BJ$2401,MATCH($A395,Lookup!$A$9:$A$2401,0)),0)</f>
        <v>0</v>
      </c>
      <c r="J395" s="205">
        <f>IFERROR(INDEX(Lookup!$BI$9:$BI$2401,MATCH($A395,Lookup!$A$9:$A$2401,0)),0)</f>
        <v>0</v>
      </c>
      <c r="K395" s="205">
        <f>IFERROR(INDEX(Lookup!$BH$9:$BH$2401,MATCH($A395,Lookup!$A$9:$A$2401,0)),0)</f>
        <v>0</v>
      </c>
      <c r="L395" s="205">
        <f t="shared" si="21"/>
        <v>0</v>
      </c>
      <c r="O395" s="182">
        <f t="shared" si="22"/>
        <v>0</v>
      </c>
    </row>
    <row r="396" spans="1:15" hidden="1" x14ac:dyDescent="0.2">
      <c r="A396" s="182">
        <f>+'09'!A90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5">
        <f>IFERROR(INDEX(Lookup!$BG$9:$BG$2401,MATCH($A396,Lookup!$A$9:$A$2401,0)),0)</f>
        <v>0</v>
      </c>
      <c r="E396" s="205">
        <f>IFERROR(INDEX(Lookup!$BF$9:$BF$2401,MATCH($A396,Lookup!$A$9:$A$2401,0)),0)</f>
        <v>0</v>
      </c>
      <c r="F396" s="205">
        <f>IFERROR(INDEX(Lookup!$BE$9:$BE$2401,MATCH($A396,Lookup!$A$9:$A$2401,0)),0)</f>
        <v>0</v>
      </c>
      <c r="G396" s="206"/>
      <c r="H396" s="206"/>
      <c r="I396" s="205">
        <f>IFERROR(INDEX(Lookup!$BJ$9:$BJ$2401,MATCH($A396,Lookup!$A$9:$A$2401,0)),0)</f>
        <v>0</v>
      </c>
      <c r="J396" s="205">
        <f>IFERROR(INDEX(Lookup!$BI$9:$BI$2401,MATCH($A396,Lookup!$A$9:$A$2401,0)),0)</f>
        <v>0</v>
      </c>
      <c r="K396" s="205">
        <f>IFERROR(INDEX(Lookup!$BH$9:$BH$2401,MATCH($A396,Lookup!$A$9:$A$2401,0)),0)</f>
        <v>0</v>
      </c>
      <c r="L396" s="205">
        <f t="shared" si="21"/>
        <v>0</v>
      </c>
      <c r="O396" s="182">
        <f t="shared" si="22"/>
        <v>0</v>
      </c>
    </row>
    <row r="397" spans="1:15" hidden="1" x14ac:dyDescent="0.2">
      <c r="A397" s="182">
        <f>+'09'!A91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5">
        <f>IFERROR(INDEX(Lookup!$BG$9:$BG$2401,MATCH($A397,Lookup!$A$9:$A$2401,0)),0)</f>
        <v>0</v>
      </c>
      <c r="E397" s="205">
        <f>IFERROR(INDEX(Lookup!$BF$9:$BF$2401,MATCH($A397,Lookup!$A$9:$A$2401,0)),0)</f>
        <v>0</v>
      </c>
      <c r="F397" s="205">
        <f>IFERROR(INDEX(Lookup!$BE$9:$BE$2401,MATCH($A397,Lookup!$A$9:$A$2401,0)),0)</f>
        <v>0</v>
      </c>
      <c r="G397" s="206"/>
      <c r="H397" s="206"/>
      <c r="I397" s="205">
        <f>IFERROR(INDEX(Lookup!$BJ$9:$BJ$2401,MATCH($A397,Lookup!$A$9:$A$2401,0)),0)</f>
        <v>0</v>
      </c>
      <c r="J397" s="205">
        <f>IFERROR(INDEX(Lookup!$BI$9:$BI$2401,MATCH($A397,Lookup!$A$9:$A$2401,0)),0)</f>
        <v>0</v>
      </c>
      <c r="K397" s="205">
        <f>IFERROR(INDEX(Lookup!$BH$9:$BH$2401,MATCH($A397,Lookup!$A$9:$A$2401,0)),0)</f>
        <v>0</v>
      </c>
      <c r="L397" s="205">
        <f t="shared" si="21"/>
        <v>0</v>
      </c>
      <c r="O397" s="182">
        <f t="shared" si="22"/>
        <v>0</v>
      </c>
    </row>
    <row r="398" spans="1:15" hidden="1" x14ac:dyDescent="0.2">
      <c r="A398" s="182">
        <f>+'09'!A92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5">
        <f>IFERROR(INDEX(Lookup!$BG$9:$BG$2401,MATCH($A398,Lookup!$A$9:$A$2401,0)),0)</f>
        <v>0</v>
      </c>
      <c r="E398" s="205">
        <f>IFERROR(INDEX(Lookup!$BF$9:$BF$2401,MATCH($A398,Lookup!$A$9:$A$2401,0)),0)</f>
        <v>0</v>
      </c>
      <c r="F398" s="205">
        <f>IFERROR(INDEX(Lookup!$BE$9:$BE$2401,MATCH($A398,Lookup!$A$9:$A$2401,0)),0)</f>
        <v>0</v>
      </c>
      <c r="G398" s="206"/>
      <c r="H398" s="206"/>
      <c r="I398" s="205">
        <f>IFERROR(INDEX(Lookup!$BJ$9:$BJ$2401,MATCH($A398,Lookup!$A$9:$A$2401,0)),0)</f>
        <v>0</v>
      </c>
      <c r="J398" s="205">
        <f>IFERROR(INDEX(Lookup!$BI$9:$BI$2401,MATCH($A398,Lookup!$A$9:$A$2401,0)),0)</f>
        <v>0</v>
      </c>
      <c r="K398" s="205">
        <f>IFERROR(INDEX(Lookup!$BH$9:$BH$2401,MATCH($A398,Lookup!$A$9:$A$2401,0)),0)</f>
        <v>0</v>
      </c>
      <c r="L398" s="205">
        <f t="shared" si="21"/>
        <v>0</v>
      </c>
      <c r="O398" s="182">
        <f t="shared" si="22"/>
        <v>0</v>
      </c>
    </row>
    <row r="399" spans="1:15" hidden="1" x14ac:dyDescent="0.2">
      <c r="A399" s="182">
        <f>+'09'!A93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5">
        <f>IFERROR(INDEX(Lookup!$BG$9:$BG$2401,MATCH($A399,Lookup!$A$9:$A$2401,0)),0)</f>
        <v>0</v>
      </c>
      <c r="E399" s="205">
        <f>IFERROR(INDEX(Lookup!$BF$9:$BF$2401,MATCH($A399,Lookup!$A$9:$A$2401,0)),0)</f>
        <v>0</v>
      </c>
      <c r="F399" s="205">
        <f>IFERROR(INDEX(Lookup!$BE$9:$BE$2401,MATCH($A399,Lookup!$A$9:$A$2401,0)),0)</f>
        <v>0</v>
      </c>
      <c r="G399" s="206"/>
      <c r="H399" s="206"/>
      <c r="I399" s="205">
        <f>IFERROR(INDEX(Lookup!$BJ$9:$BJ$2401,MATCH($A399,Lookup!$A$9:$A$2401,0)),0)</f>
        <v>0</v>
      </c>
      <c r="J399" s="205">
        <f>IFERROR(INDEX(Lookup!$BI$9:$BI$2401,MATCH($A399,Lookup!$A$9:$A$2401,0)),0)</f>
        <v>0</v>
      </c>
      <c r="K399" s="205">
        <f>IFERROR(INDEX(Lookup!$BH$9:$BH$2401,MATCH($A399,Lookup!$A$9:$A$2401,0)),0)</f>
        <v>0</v>
      </c>
      <c r="L399" s="205">
        <f t="shared" si="21"/>
        <v>0</v>
      </c>
      <c r="O399" s="182">
        <f t="shared" si="22"/>
        <v>0</v>
      </c>
    </row>
    <row r="400" spans="1:15" hidden="1" x14ac:dyDescent="0.2">
      <c r="A400" s="182">
        <f>+'09'!A94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5">
        <f>IFERROR(INDEX(Lookup!$BG$9:$BG$2401,MATCH($A400,Lookup!$A$9:$A$2401,0)),0)</f>
        <v>0</v>
      </c>
      <c r="E400" s="205">
        <f>IFERROR(INDEX(Lookup!$BF$9:$BF$2401,MATCH($A400,Lookup!$A$9:$A$2401,0)),0)</f>
        <v>0</v>
      </c>
      <c r="F400" s="205">
        <f>IFERROR(INDEX(Lookup!$BE$9:$BE$2401,MATCH($A400,Lookup!$A$9:$A$2401,0)),0)</f>
        <v>0</v>
      </c>
      <c r="G400" s="206"/>
      <c r="H400" s="206"/>
      <c r="I400" s="205">
        <f>IFERROR(INDEX(Lookup!$BJ$9:$BJ$2401,MATCH($A400,Lookup!$A$9:$A$2401,0)),0)</f>
        <v>0</v>
      </c>
      <c r="J400" s="205">
        <f>IFERROR(INDEX(Lookup!$BI$9:$BI$2401,MATCH($A400,Lookup!$A$9:$A$2401,0)),0)</f>
        <v>0</v>
      </c>
      <c r="K400" s="205">
        <f>IFERROR(INDEX(Lookup!$BH$9:$BH$2401,MATCH($A400,Lookup!$A$9:$A$2401,0)),0)</f>
        <v>0</v>
      </c>
      <c r="L400" s="205">
        <f t="shared" si="21"/>
        <v>0</v>
      </c>
      <c r="O400" s="182">
        <f t="shared" si="22"/>
        <v>0</v>
      </c>
    </row>
    <row r="401" spans="1:15" hidden="1" x14ac:dyDescent="0.2">
      <c r="A401" s="182">
        <f>+'09'!A95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5">
        <f>IFERROR(INDEX(Lookup!$BG$9:$BG$2401,MATCH($A401,Lookup!$A$9:$A$2401,0)),0)</f>
        <v>0</v>
      </c>
      <c r="E401" s="205">
        <f>IFERROR(INDEX(Lookup!$BF$9:$BF$2401,MATCH($A401,Lookup!$A$9:$A$2401,0)),0)</f>
        <v>0</v>
      </c>
      <c r="F401" s="205">
        <f>IFERROR(INDEX(Lookup!$BE$9:$BE$2401,MATCH($A401,Lookup!$A$9:$A$2401,0)),0)</f>
        <v>0</v>
      </c>
      <c r="G401" s="206"/>
      <c r="H401" s="206"/>
      <c r="I401" s="205">
        <f>IFERROR(INDEX(Lookup!$BJ$9:$BJ$2401,MATCH($A401,Lookup!$A$9:$A$2401,0)),0)</f>
        <v>0</v>
      </c>
      <c r="J401" s="205">
        <f>IFERROR(INDEX(Lookup!$BI$9:$BI$2401,MATCH($A401,Lookup!$A$9:$A$2401,0)),0)</f>
        <v>0</v>
      </c>
      <c r="K401" s="205">
        <f>IFERROR(INDEX(Lookup!$BH$9:$BH$2401,MATCH($A401,Lookup!$A$9:$A$2401,0)),0)</f>
        <v>0</v>
      </c>
      <c r="L401" s="205">
        <f t="shared" si="21"/>
        <v>0</v>
      </c>
      <c r="O401" s="182">
        <f t="shared" si="22"/>
        <v>0</v>
      </c>
    </row>
    <row r="402" spans="1:15" hidden="1" x14ac:dyDescent="0.2">
      <c r="A402" s="182">
        <f>+'09'!A96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5">
        <f>IFERROR(INDEX(Lookup!$BG$9:$BG$2401,MATCH($A402,Lookup!$A$9:$A$2401,0)),0)</f>
        <v>0</v>
      </c>
      <c r="E402" s="205">
        <f>IFERROR(INDEX(Lookup!$BF$9:$BF$2401,MATCH($A402,Lookup!$A$9:$A$2401,0)),0)</f>
        <v>0</v>
      </c>
      <c r="F402" s="205">
        <f>IFERROR(INDEX(Lookup!$BE$9:$BE$2401,MATCH($A402,Lookup!$A$9:$A$2401,0)),0)</f>
        <v>0</v>
      </c>
      <c r="G402" s="206"/>
      <c r="H402" s="206"/>
      <c r="I402" s="205">
        <f>IFERROR(INDEX(Lookup!$BJ$9:$BJ$2401,MATCH($A402,Lookup!$A$9:$A$2401,0)),0)</f>
        <v>0</v>
      </c>
      <c r="J402" s="205">
        <f>IFERROR(INDEX(Lookup!$BI$9:$BI$2401,MATCH($A402,Lookup!$A$9:$A$2401,0)),0)</f>
        <v>0</v>
      </c>
      <c r="K402" s="205">
        <f>IFERROR(INDEX(Lookup!$BH$9:$BH$2401,MATCH($A402,Lookup!$A$9:$A$2401,0)),0)</f>
        <v>0</v>
      </c>
      <c r="L402" s="205">
        <f t="shared" si="21"/>
        <v>0</v>
      </c>
      <c r="O402" s="182">
        <f t="shared" si="22"/>
        <v>0</v>
      </c>
    </row>
    <row r="403" spans="1:15" hidden="1" x14ac:dyDescent="0.2">
      <c r="A403" s="182">
        <f>+'09'!A97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5">
        <f>IFERROR(INDEX(Lookup!$BG$9:$BG$2401,MATCH($A403,Lookup!$A$9:$A$2401,0)),0)</f>
        <v>0</v>
      </c>
      <c r="E403" s="205">
        <f>IFERROR(INDEX(Lookup!$BF$9:$BF$2401,MATCH($A403,Lookup!$A$9:$A$2401,0)),0)</f>
        <v>0</v>
      </c>
      <c r="F403" s="205">
        <f>IFERROR(INDEX(Lookup!$BE$9:$BE$2401,MATCH($A403,Lookup!$A$9:$A$2401,0)),0)</f>
        <v>0</v>
      </c>
      <c r="G403" s="206"/>
      <c r="H403" s="206"/>
      <c r="I403" s="205">
        <f>IFERROR(INDEX(Lookup!$BJ$9:$BJ$2401,MATCH($A403,Lookup!$A$9:$A$2401,0)),0)</f>
        <v>0</v>
      </c>
      <c r="J403" s="205">
        <f>IFERROR(INDEX(Lookup!$BI$9:$BI$2401,MATCH($A403,Lookup!$A$9:$A$2401,0)),0)</f>
        <v>0</v>
      </c>
      <c r="K403" s="205">
        <f>IFERROR(INDEX(Lookup!$BH$9:$BH$2401,MATCH($A403,Lookup!$A$9:$A$2401,0)),0)</f>
        <v>0</v>
      </c>
      <c r="L403" s="205">
        <f t="shared" si="21"/>
        <v>0</v>
      </c>
      <c r="O403" s="182">
        <f t="shared" si="22"/>
        <v>0</v>
      </c>
    </row>
    <row r="404" spans="1:15" hidden="1" x14ac:dyDescent="0.2">
      <c r="A404" s="182">
        <f>+'09'!A98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5">
        <f>IFERROR(INDEX(Lookup!$BG$9:$BG$2401,MATCH($A404,Lookup!$A$9:$A$2401,0)),0)</f>
        <v>0</v>
      </c>
      <c r="E404" s="205">
        <f>IFERROR(INDEX(Lookup!$BF$9:$BF$2401,MATCH($A404,Lookup!$A$9:$A$2401,0)),0)</f>
        <v>0</v>
      </c>
      <c r="F404" s="205">
        <f>IFERROR(INDEX(Lookup!$BE$9:$BE$2401,MATCH($A404,Lookup!$A$9:$A$2401,0)),0)</f>
        <v>0</v>
      </c>
      <c r="G404" s="206"/>
      <c r="H404" s="206"/>
      <c r="I404" s="205">
        <f>IFERROR(INDEX(Lookup!$BJ$9:$BJ$2401,MATCH($A404,Lookup!$A$9:$A$2401,0)),0)</f>
        <v>0</v>
      </c>
      <c r="J404" s="205">
        <f>IFERROR(INDEX(Lookup!$BI$9:$BI$2401,MATCH($A404,Lookup!$A$9:$A$2401,0)),0)</f>
        <v>0</v>
      </c>
      <c r="K404" s="205">
        <f>IFERROR(INDEX(Lookup!$BH$9:$BH$2401,MATCH($A404,Lookup!$A$9:$A$2401,0)),0)</f>
        <v>0</v>
      </c>
      <c r="L404" s="205">
        <f t="shared" si="21"/>
        <v>0</v>
      </c>
      <c r="O404" s="182">
        <f t="shared" si="22"/>
        <v>0</v>
      </c>
    </row>
    <row r="405" spans="1:15" hidden="1" x14ac:dyDescent="0.2">
      <c r="A405" s="182">
        <f>+'09'!A99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5">
        <f>IFERROR(INDEX(Lookup!$BG$9:$BG$2401,MATCH($A405,Lookup!$A$9:$A$2401,0)),0)</f>
        <v>0</v>
      </c>
      <c r="E405" s="205">
        <f>IFERROR(INDEX(Lookup!$BF$9:$BF$2401,MATCH($A405,Lookup!$A$9:$A$2401,0)),0)</f>
        <v>0</v>
      </c>
      <c r="F405" s="205">
        <f>IFERROR(INDEX(Lookup!$BE$9:$BE$2401,MATCH($A405,Lookup!$A$9:$A$2401,0)),0)</f>
        <v>0</v>
      </c>
      <c r="G405" s="206"/>
      <c r="H405" s="206"/>
      <c r="I405" s="205">
        <f>IFERROR(INDEX(Lookup!$BJ$9:$BJ$2401,MATCH($A405,Lookup!$A$9:$A$2401,0)),0)</f>
        <v>0</v>
      </c>
      <c r="J405" s="205">
        <f>IFERROR(INDEX(Lookup!$BI$9:$BI$2401,MATCH($A405,Lookup!$A$9:$A$2401,0)),0)</f>
        <v>0</v>
      </c>
      <c r="K405" s="205">
        <f>IFERROR(INDEX(Lookup!$BH$9:$BH$2401,MATCH($A405,Lookup!$A$9:$A$2401,0)),0)</f>
        <v>0</v>
      </c>
      <c r="L405" s="205">
        <f t="shared" si="21"/>
        <v>0</v>
      </c>
      <c r="O405" s="182">
        <f t="shared" si="22"/>
        <v>0</v>
      </c>
    </row>
    <row r="406" spans="1:15" hidden="1" x14ac:dyDescent="0.2">
      <c r="A406" s="182">
        <f>+'09'!A100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5">
        <f>IFERROR(INDEX(Lookup!$BG$9:$BG$2401,MATCH($A406,Lookup!$A$9:$A$2401,0)),0)</f>
        <v>0</v>
      </c>
      <c r="E406" s="205">
        <f>IFERROR(INDEX(Lookup!$BF$9:$BF$2401,MATCH($A406,Lookup!$A$9:$A$2401,0)),0)</f>
        <v>0</v>
      </c>
      <c r="F406" s="205">
        <f>IFERROR(INDEX(Lookup!$BE$9:$BE$2401,MATCH($A406,Lookup!$A$9:$A$2401,0)),0)</f>
        <v>0</v>
      </c>
      <c r="G406" s="206"/>
      <c r="H406" s="206"/>
      <c r="I406" s="205">
        <f>IFERROR(INDEX(Lookup!$BJ$9:$BJ$2401,MATCH($A406,Lookup!$A$9:$A$2401,0)),0)</f>
        <v>0</v>
      </c>
      <c r="J406" s="205">
        <f>IFERROR(INDEX(Lookup!$BI$9:$BI$2401,MATCH($A406,Lookup!$A$9:$A$2401,0)),0)</f>
        <v>0</v>
      </c>
      <c r="K406" s="205">
        <f>IFERROR(INDEX(Lookup!$BH$9:$BH$2401,MATCH($A406,Lookup!$A$9:$A$2401,0)),0)</f>
        <v>0</v>
      </c>
      <c r="L406" s="205">
        <f t="shared" si="21"/>
        <v>0</v>
      </c>
      <c r="O406" s="182">
        <f t="shared" si="22"/>
        <v>0</v>
      </c>
    </row>
    <row r="407" spans="1:15" hidden="1" x14ac:dyDescent="0.2">
      <c r="A407" s="182">
        <f>+'09'!A101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5">
        <f>IFERROR(INDEX(Lookup!$BG$9:$BG$2401,MATCH($A407,Lookup!$A$9:$A$2401,0)),0)</f>
        <v>0</v>
      </c>
      <c r="E407" s="205">
        <f>IFERROR(INDEX(Lookup!$BF$9:$BF$2401,MATCH($A407,Lookup!$A$9:$A$2401,0)),0)</f>
        <v>0</v>
      </c>
      <c r="F407" s="205">
        <f>IFERROR(INDEX(Lookup!$BE$9:$BE$2401,MATCH($A407,Lookup!$A$9:$A$2401,0)),0)</f>
        <v>0</v>
      </c>
      <c r="G407" s="206"/>
      <c r="H407" s="206"/>
      <c r="I407" s="205">
        <f>IFERROR(INDEX(Lookup!$BJ$9:$BJ$2401,MATCH($A407,Lookup!$A$9:$A$2401,0)),0)</f>
        <v>0</v>
      </c>
      <c r="J407" s="205">
        <f>IFERROR(INDEX(Lookup!$BI$9:$BI$2401,MATCH($A407,Lookup!$A$9:$A$2401,0)),0)</f>
        <v>0</v>
      </c>
      <c r="K407" s="205">
        <f>IFERROR(INDEX(Lookup!$BH$9:$BH$2401,MATCH($A407,Lookup!$A$9:$A$2401,0)),0)</f>
        <v>0</v>
      </c>
      <c r="L407" s="205">
        <f t="shared" si="21"/>
        <v>0</v>
      </c>
      <c r="O407" s="182">
        <f t="shared" si="22"/>
        <v>0</v>
      </c>
    </row>
    <row r="408" spans="1:15" hidden="1" x14ac:dyDescent="0.2">
      <c r="A408" s="182">
        <f>+'09'!A102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5">
        <f>IFERROR(INDEX(Lookup!$BG$9:$BG$2401,MATCH($A408,Lookup!$A$9:$A$2401,0)),0)</f>
        <v>0</v>
      </c>
      <c r="E408" s="205">
        <f>IFERROR(INDEX(Lookup!$BF$9:$BF$2401,MATCH($A408,Lookup!$A$9:$A$2401,0)),0)</f>
        <v>0</v>
      </c>
      <c r="F408" s="205">
        <f>IFERROR(INDEX(Lookup!$BE$9:$BE$2401,MATCH($A408,Lookup!$A$9:$A$2401,0)),0)</f>
        <v>0</v>
      </c>
      <c r="G408" s="206"/>
      <c r="H408" s="206"/>
      <c r="I408" s="205">
        <f>IFERROR(INDEX(Lookup!$BJ$9:$BJ$2401,MATCH($A408,Lookup!$A$9:$A$2401,0)),0)</f>
        <v>0</v>
      </c>
      <c r="J408" s="205">
        <f>IFERROR(INDEX(Lookup!$BI$9:$BI$2401,MATCH($A408,Lookup!$A$9:$A$2401,0)),0)</f>
        <v>0</v>
      </c>
      <c r="K408" s="205">
        <f>IFERROR(INDEX(Lookup!$BH$9:$BH$2401,MATCH($A408,Lookup!$A$9:$A$2401,0)),0)</f>
        <v>0</v>
      </c>
      <c r="L408" s="205">
        <f t="shared" si="21"/>
        <v>0</v>
      </c>
      <c r="O408" s="182">
        <f t="shared" si="22"/>
        <v>0</v>
      </c>
    </row>
    <row r="409" spans="1:15" hidden="1" x14ac:dyDescent="0.2">
      <c r="A409" s="182">
        <f>+'09'!A103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5">
        <f>IFERROR(INDEX(Lookup!$BG$9:$BG$2401,MATCH($A409,Lookup!$A$9:$A$2401,0)),0)</f>
        <v>0</v>
      </c>
      <c r="E409" s="205">
        <f>IFERROR(INDEX(Lookup!$BF$9:$BF$2401,MATCH($A409,Lookup!$A$9:$A$2401,0)),0)</f>
        <v>0</v>
      </c>
      <c r="F409" s="205">
        <f>IFERROR(INDEX(Lookup!$BE$9:$BE$2401,MATCH($A409,Lookup!$A$9:$A$2401,0)),0)</f>
        <v>0</v>
      </c>
      <c r="G409" s="206"/>
      <c r="H409" s="206"/>
      <c r="I409" s="205">
        <f>IFERROR(INDEX(Lookup!$BJ$9:$BJ$2401,MATCH($A409,Lookup!$A$9:$A$2401,0)),0)</f>
        <v>0</v>
      </c>
      <c r="J409" s="205">
        <f>IFERROR(INDEX(Lookup!$BI$9:$BI$2401,MATCH($A409,Lookup!$A$9:$A$2401,0)),0)</f>
        <v>0</v>
      </c>
      <c r="K409" s="205">
        <f>IFERROR(INDEX(Lookup!$BH$9:$BH$2401,MATCH($A409,Lookup!$A$9:$A$2401,0)),0)</f>
        <v>0</v>
      </c>
      <c r="L409" s="205">
        <f t="shared" si="21"/>
        <v>0</v>
      </c>
      <c r="O409" s="182">
        <f t="shared" si="22"/>
        <v>0</v>
      </c>
    </row>
    <row r="410" spans="1:15" hidden="1" x14ac:dyDescent="0.2">
      <c r="A410" s="182">
        <f>+'09'!A104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5">
        <f>IFERROR(INDEX(Lookup!$BG$9:$BG$2401,MATCH($A410,Lookup!$A$9:$A$2401,0)),0)</f>
        <v>0</v>
      </c>
      <c r="E410" s="205">
        <f>IFERROR(INDEX(Lookup!$BF$9:$BF$2401,MATCH($A410,Lookup!$A$9:$A$2401,0)),0)</f>
        <v>0</v>
      </c>
      <c r="F410" s="205">
        <f>IFERROR(INDEX(Lookup!$BE$9:$BE$2401,MATCH($A410,Lookup!$A$9:$A$2401,0)),0)</f>
        <v>0</v>
      </c>
      <c r="G410" s="206"/>
      <c r="H410" s="206"/>
      <c r="I410" s="205">
        <f>IFERROR(INDEX(Lookup!$BJ$9:$BJ$2401,MATCH($A410,Lookup!$A$9:$A$2401,0)),0)</f>
        <v>0</v>
      </c>
      <c r="J410" s="205">
        <f>IFERROR(INDEX(Lookup!$BI$9:$BI$2401,MATCH($A410,Lookup!$A$9:$A$2401,0)),0)</f>
        <v>0</v>
      </c>
      <c r="K410" s="205">
        <f>IFERROR(INDEX(Lookup!$BH$9:$BH$2401,MATCH($A410,Lookup!$A$9:$A$2401,0)),0)</f>
        <v>0</v>
      </c>
      <c r="L410" s="205">
        <f t="shared" si="21"/>
        <v>0</v>
      </c>
      <c r="O410" s="182">
        <f t="shared" si="22"/>
        <v>0</v>
      </c>
    </row>
    <row r="411" spans="1:15" hidden="1" x14ac:dyDescent="0.2">
      <c r="A411" s="182">
        <f>+'09'!A105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5">
        <f>IFERROR(INDEX(Lookup!$BG$9:$BG$2401,MATCH($A411,Lookup!$A$9:$A$2401,0)),0)</f>
        <v>0</v>
      </c>
      <c r="E411" s="205">
        <f>IFERROR(INDEX(Lookup!$BF$9:$BF$2401,MATCH($A411,Lookup!$A$9:$A$2401,0)),0)</f>
        <v>0</v>
      </c>
      <c r="F411" s="205">
        <f>IFERROR(INDEX(Lookup!$BE$9:$BE$2401,MATCH($A411,Lookup!$A$9:$A$2401,0)),0)</f>
        <v>0</v>
      </c>
      <c r="G411" s="206"/>
      <c r="H411" s="206"/>
      <c r="I411" s="205">
        <f>IFERROR(INDEX(Lookup!$BJ$9:$BJ$2401,MATCH($A411,Lookup!$A$9:$A$2401,0)),0)</f>
        <v>0</v>
      </c>
      <c r="J411" s="205">
        <f>IFERROR(INDEX(Lookup!$BI$9:$BI$2401,MATCH($A411,Lookup!$A$9:$A$2401,0)),0)</f>
        <v>0</v>
      </c>
      <c r="K411" s="205">
        <f>IFERROR(INDEX(Lookup!$BH$9:$BH$2401,MATCH($A411,Lookup!$A$9:$A$2401,0)),0)</f>
        <v>0</v>
      </c>
      <c r="L411" s="205">
        <f t="shared" si="21"/>
        <v>0</v>
      </c>
      <c r="O411" s="182">
        <f t="shared" si="22"/>
        <v>0</v>
      </c>
    </row>
    <row r="412" spans="1:15" hidden="1" x14ac:dyDescent="0.2">
      <c r="A412" s="182">
        <f>+'09'!A106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5">
        <f>IFERROR(INDEX(Lookup!$BG$9:$BG$2401,MATCH($A412,Lookup!$A$9:$A$2401,0)),0)</f>
        <v>0</v>
      </c>
      <c r="E412" s="205">
        <f>IFERROR(INDEX(Lookup!$BF$9:$BF$2401,MATCH($A412,Lookup!$A$9:$A$2401,0)),0)</f>
        <v>0</v>
      </c>
      <c r="F412" s="205">
        <f>IFERROR(INDEX(Lookup!$BE$9:$BE$2401,MATCH($A412,Lookup!$A$9:$A$2401,0)),0)</f>
        <v>0</v>
      </c>
      <c r="G412" s="206"/>
      <c r="H412" s="206"/>
      <c r="I412" s="205">
        <f>IFERROR(INDEX(Lookup!$BJ$9:$BJ$2401,MATCH($A412,Lookup!$A$9:$A$2401,0)),0)</f>
        <v>0</v>
      </c>
      <c r="J412" s="205">
        <f>IFERROR(INDEX(Lookup!$BI$9:$BI$2401,MATCH($A412,Lookup!$A$9:$A$2401,0)),0)</f>
        <v>0</v>
      </c>
      <c r="K412" s="205">
        <f>IFERROR(INDEX(Lookup!$BH$9:$BH$2401,MATCH($A412,Lookup!$A$9:$A$2401,0)),0)</f>
        <v>0</v>
      </c>
      <c r="L412" s="205">
        <f t="shared" si="21"/>
        <v>0</v>
      </c>
      <c r="O412" s="182">
        <f t="shared" si="22"/>
        <v>0</v>
      </c>
    </row>
    <row r="413" spans="1:15" hidden="1" x14ac:dyDescent="0.2">
      <c r="A413" s="182">
        <f>+'09'!A107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5">
        <f>IFERROR(INDEX(Lookup!$BG$9:$BG$2401,MATCH($A413,Lookup!$A$9:$A$2401,0)),0)</f>
        <v>0</v>
      </c>
      <c r="E413" s="205">
        <f>IFERROR(INDEX(Lookup!$BF$9:$BF$2401,MATCH($A413,Lookup!$A$9:$A$2401,0)),0)</f>
        <v>0</v>
      </c>
      <c r="F413" s="205">
        <f>IFERROR(INDEX(Lookup!$BE$9:$BE$2401,MATCH($A413,Lookup!$A$9:$A$2401,0)),0)</f>
        <v>0</v>
      </c>
      <c r="G413" s="206"/>
      <c r="H413" s="206"/>
      <c r="I413" s="205">
        <f>IFERROR(INDEX(Lookup!$BJ$9:$BJ$2401,MATCH($A413,Lookup!$A$9:$A$2401,0)),0)</f>
        <v>0</v>
      </c>
      <c r="J413" s="205">
        <f>IFERROR(INDEX(Lookup!$BI$9:$BI$2401,MATCH($A413,Lookup!$A$9:$A$2401,0)),0)</f>
        <v>0</v>
      </c>
      <c r="K413" s="205">
        <f>IFERROR(INDEX(Lookup!$BH$9:$BH$2401,MATCH($A413,Lookup!$A$9:$A$2401,0)),0)</f>
        <v>0</v>
      </c>
      <c r="L413" s="205">
        <f t="shared" si="21"/>
        <v>0</v>
      </c>
      <c r="O413" s="182">
        <f t="shared" si="22"/>
        <v>0</v>
      </c>
    </row>
    <row r="414" spans="1:15" hidden="1" x14ac:dyDescent="0.2">
      <c r="A414" s="182">
        <f>+'09'!A108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5">
        <f>IFERROR(INDEX(Lookup!$BG$9:$BG$2401,MATCH($A414,Lookup!$A$9:$A$2401,0)),0)</f>
        <v>0</v>
      </c>
      <c r="E414" s="205">
        <f>IFERROR(INDEX(Lookup!$BF$9:$BF$2401,MATCH($A414,Lookup!$A$9:$A$2401,0)),0)</f>
        <v>0</v>
      </c>
      <c r="F414" s="205">
        <f>IFERROR(INDEX(Lookup!$BE$9:$BE$2401,MATCH($A414,Lookup!$A$9:$A$2401,0)),0)</f>
        <v>0</v>
      </c>
      <c r="G414" s="206"/>
      <c r="H414" s="206"/>
      <c r="I414" s="205">
        <f>IFERROR(INDEX(Lookup!$BJ$9:$BJ$2401,MATCH($A414,Lookup!$A$9:$A$2401,0)),0)</f>
        <v>0</v>
      </c>
      <c r="J414" s="205">
        <f>IFERROR(INDEX(Lookup!$BI$9:$BI$2401,MATCH($A414,Lookup!$A$9:$A$2401,0)),0)</f>
        <v>0</v>
      </c>
      <c r="K414" s="205">
        <f>IFERROR(INDEX(Lookup!$BH$9:$BH$2401,MATCH($A414,Lookup!$A$9:$A$2401,0)),0)</f>
        <v>0</v>
      </c>
      <c r="L414" s="205">
        <f t="shared" si="21"/>
        <v>0</v>
      </c>
      <c r="O414" s="182">
        <f t="shared" si="22"/>
        <v>0</v>
      </c>
    </row>
    <row r="415" spans="1:15" hidden="1" x14ac:dyDescent="0.2">
      <c r="A415" s="182">
        <f>+'09'!A109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5">
        <f>IFERROR(INDEX(Lookup!$BG$9:$BG$2401,MATCH($A415,Lookup!$A$9:$A$2401,0)),0)</f>
        <v>0</v>
      </c>
      <c r="E415" s="205">
        <f>IFERROR(INDEX(Lookup!$BF$9:$BF$2401,MATCH($A415,Lookup!$A$9:$A$2401,0)),0)</f>
        <v>0</v>
      </c>
      <c r="F415" s="205">
        <f>IFERROR(INDEX(Lookup!$BE$9:$BE$2401,MATCH($A415,Lookup!$A$9:$A$2401,0)),0)</f>
        <v>0</v>
      </c>
      <c r="G415" s="206"/>
      <c r="H415" s="206"/>
      <c r="I415" s="205">
        <f>IFERROR(INDEX(Lookup!$BJ$9:$BJ$2401,MATCH($A415,Lookup!$A$9:$A$2401,0)),0)</f>
        <v>0</v>
      </c>
      <c r="J415" s="205">
        <f>IFERROR(INDEX(Lookup!$BI$9:$BI$2401,MATCH($A415,Lookup!$A$9:$A$2401,0)),0)</f>
        <v>0</v>
      </c>
      <c r="K415" s="205">
        <f>IFERROR(INDEX(Lookup!$BH$9:$BH$2401,MATCH($A415,Lookup!$A$9:$A$2401,0)),0)</f>
        <v>0</v>
      </c>
      <c r="L415" s="205">
        <f t="shared" si="21"/>
        <v>0</v>
      </c>
      <c r="O415" s="182">
        <f t="shared" si="22"/>
        <v>0</v>
      </c>
    </row>
    <row r="416" spans="1:15" hidden="1" x14ac:dyDescent="0.2">
      <c r="A416" s="182">
        <f>+'09'!A110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5">
        <f>IFERROR(INDEX(Lookup!$BG$9:$BG$2401,MATCH($A416,Lookup!$A$9:$A$2401,0)),0)</f>
        <v>0</v>
      </c>
      <c r="E416" s="205">
        <f>IFERROR(INDEX(Lookup!$BF$9:$BF$2401,MATCH($A416,Lookup!$A$9:$A$2401,0)),0)</f>
        <v>0</v>
      </c>
      <c r="F416" s="205">
        <f>IFERROR(INDEX(Lookup!$BE$9:$BE$2401,MATCH($A416,Lookup!$A$9:$A$2401,0)),0)</f>
        <v>0</v>
      </c>
      <c r="G416" s="206"/>
      <c r="H416" s="206"/>
      <c r="I416" s="205">
        <f>IFERROR(INDEX(Lookup!$BJ$9:$BJ$2401,MATCH($A416,Lookup!$A$9:$A$2401,0)),0)</f>
        <v>0</v>
      </c>
      <c r="J416" s="205">
        <f>IFERROR(INDEX(Lookup!$BI$9:$BI$2401,MATCH($A416,Lookup!$A$9:$A$2401,0)),0)</f>
        <v>0</v>
      </c>
      <c r="K416" s="205">
        <f>IFERROR(INDEX(Lookup!$BH$9:$BH$2401,MATCH($A416,Lookup!$A$9:$A$2401,0)),0)</f>
        <v>0</v>
      </c>
      <c r="L416" s="205">
        <f t="shared" si="21"/>
        <v>0</v>
      </c>
      <c r="O416" s="182">
        <f t="shared" si="22"/>
        <v>0</v>
      </c>
    </row>
    <row r="417" spans="1:15" hidden="1" x14ac:dyDescent="0.2">
      <c r="A417" s="182">
        <f>+'09'!A111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5">
        <f>IFERROR(INDEX(Lookup!$BG$9:$BG$2401,MATCH($A417,Lookup!$A$9:$A$2401,0)),0)</f>
        <v>0</v>
      </c>
      <c r="E417" s="205">
        <f>IFERROR(INDEX(Lookup!$BF$9:$BF$2401,MATCH($A417,Lookup!$A$9:$A$2401,0)),0)</f>
        <v>0</v>
      </c>
      <c r="F417" s="205">
        <f>IFERROR(INDEX(Lookup!$BE$9:$BE$2401,MATCH($A417,Lookup!$A$9:$A$2401,0)),0)</f>
        <v>0</v>
      </c>
      <c r="G417" s="206"/>
      <c r="H417" s="206"/>
      <c r="I417" s="205">
        <f>IFERROR(INDEX(Lookup!$BJ$9:$BJ$2401,MATCH($A417,Lookup!$A$9:$A$2401,0)),0)</f>
        <v>0</v>
      </c>
      <c r="J417" s="205">
        <f>IFERROR(INDEX(Lookup!$BI$9:$BI$2401,MATCH($A417,Lookup!$A$9:$A$2401,0)),0)</f>
        <v>0</v>
      </c>
      <c r="K417" s="205">
        <f>IFERROR(INDEX(Lookup!$BH$9:$BH$2401,MATCH($A417,Lookup!$A$9:$A$2401,0)),0)</f>
        <v>0</v>
      </c>
      <c r="L417" s="205">
        <f t="shared" si="21"/>
        <v>0</v>
      </c>
      <c r="O417" s="182">
        <f t="shared" si="22"/>
        <v>0</v>
      </c>
    </row>
    <row r="418" spans="1:15" hidden="1" x14ac:dyDescent="0.2">
      <c r="A418" s="182">
        <f>+'09'!A112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5">
        <f>IFERROR(INDEX(Lookup!$BG$9:$BG$2401,MATCH($A418,Lookup!$A$9:$A$2401,0)),0)</f>
        <v>0</v>
      </c>
      <c r="E418" s="205">
        <f>IFERROR(INDEX(Lookup!$BF$9:$BF$2401,MATCH($A418,Lookup!$A$9:$A$2401,0)),0)</f>
        <v>0</v>
      </c>
      <c r="F418" s="205">
        <f>IFERROR(INDEX(Lookup!$BE$9:$BE$2401,MATCH($A418,Lookup!$A$9:$A$2401,0)),0)</f>
        <v>0</v>
      </c>
      <c r="G418" s="206"/>
      <c r="H418" s="206"/>
      <c r="I418" s="205">
        <f>IFERROR(INDEX(Lookup!$BJ$9:$BJ$2401,MATCH($A418,Lookup!$A$9:$A$2401,0)),0)</f>
        <v>0</v>
      </c>
      <c r="J418" s="205">
        <f>IFERROR(INDEX(Lookup!$BI$9:$BI$2401,MATCH($A418,Lookup!$A$9:$A$2401,0)),0)</f>
        <v>0</v>
      </c>
      <c r="K418" s="205">
        <f>IFERROR(INDEX(Lookup!$BH$9:$BH$2401,MATCH($A418,Lookup!$A$9:$A$2401,0)),0)</f>
        <v>0</v>
      </c>
      <c r="L418" s="205">
        <f t="shared" si="21"/>
        <v>0</v>
      </c>
      <c r="O418" s="182">
        <f t="shared" si="22"/>
        <v>0</v>
      </c>
    </row>
    <row r="419" spans="1:15" hidden="1" x14ac:dyDescent="0.2">
      <c r="A419" s="182">
        <f>+'09'!A113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5">
        <f>IFERROR(INDEX(Lookup!$BG$9:$BG$2401,MATCH($A419,Lookup!$A$9:$A$2401,0)),0)</f>
        <v>0</v>
      </c>
      <c r="E419" s="205">
        <f>IFERROR(INDEX(Lookup!$BF$9:$BF$2401,MATCH($A419,Lookup!$A$9:$A$2401,0)),0)</f>
        <v>0</v>
      </c>
      <c r="F419" s="205">
        <f>IFERROR(INDEX(Lookup!$BE$9:$BE$2401,MATCH($A419,Lookup!$A$9:$A$2401,0)),0)</f>
        <v>0</v>
      </c>
      <c r="G419" s="206"/>
      <c r="H419" s="206"/>
      <c r="I419" s="205">
        <f>IFERROR(INDEX(Lookup!$BJ$9:$BJ$2401,MATCH($A419,Lookup!$A$9:$A$2401,0)),0)</f>
        <v>0</v>
      </c>
      <c r="J419" s="205">
        <f>IFERROR(INDEX(Lookup!$BI$9:$BI$2401,MATCH($A419,Lookup!$A$9:$A$2401,0)),0)</f>
        <v>0</v>
      </c>
      <c r="K419" s="205">
        <f>IFERROR(INDEX(Lookup!$BH$9:$BH$2401,MATCH($A419,Lookup!$A$9:$A$2401,0)),0)</f>
        <v>0</v>
      </c>
      <c r="L419" s="205">
        <f t="shared" si="21"/>
        <v>0</v>
      </c>
      <c r="O419" s="182">
        <f t="shared" si="22"/>
        <v>0</v>
      </c>
    </row>
    <row r="420" spans="1:15" hidden="1" x14ac:dyDescent="0.2">
      <c r="A420" s="182">
        <f>+'09'!A114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5">
        <f>IFERROR(INDEX(Lookup!$BG$9:$BG$2401,MATCH($A420,Lookup!$A$9:$A$2401,0)),0)</f>
        <v>0</v>
      </c>
      <c r="E420" s="205">
        <f>IFERROR(INDEX(Lookup!$BF$9:$BF$2401,MATCH($A420,Lookup!$A$9:$A$2401,0)),0)</f>
        <v>0</v>
      </c>
      <c r="F420" s="205">
        <f>IFERROR(INDEX(Lookup!$BE$9:$BE$2401,MATCH($A420,Lookup!$A$9:$A$2401,0)),0)</f>
        <v>0</v>
      </c>
      <c r="G420" s="206"/>
      <c r="H420" s="206"/>
      <c r="I420" s="205">
        <f>IFERROR(INDEX(Lookup!$BJ$9:$BJ$2401,MATCH($A420,Lookup!$A$9:$A$2401,0)),0)</f>
        <v>0</v>
      </c>
      <c r="J420" s="205">
        <f>IFERROR(INDEX(Lookup!$BI$9:$BI$2401,MATCH($A420,Lookup!$A$9:$A$2401,0)),0)</f>
        <v>0</v>
      </c>
      <c r="K420" s="205">
        <f>IFERROR(INDEX(Lookup!$BH$9:$BH$2401,MATCH($A420,Lookup!$A$9:$A$2401,0)),0)</f>
        <v>0</v>
      </c>
      <c r="L420" s="205">
        <f t="shared" si="21"/>
        <v>0</v>
      </c>
      <c r="O420" s="182">
        <f t="shared" si="22"/>
        <v>0</v>
      </c>
    </row>
    <row r="421" spans="1:15" hidden="1" x14ac:dyDescent="0.2">
      <c r="A421" s="182">
        <f>+'09'!A115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5">
        <f>IFERROR(INDEX(Lookup!$BG$9:$BG$2401,MATCH($A421,Lookup!$A$9:$A$2401,0)),0)</f>
        <v>0</v>
      </c>
      <c r="E421" s="205">
        <f>IFERROR(INDEX(Lookup!$BF$9:$BF$2401,MATCH($A421,Lookup!$A$9:$A$2401,0)),0)</f>
        <v>0</v>
      </c>
      <c r="F421" s="205">
        <f>IFERROR(INDEX(Lookup!$BE$9:$BE$2401,MATCH($A421,Lookup!$A$9:$A$2401,0)),0)</f>
        <v>0</v>
      </c>
      <c r="G421" s="206"/>
      <c r="H421" s="206"/>
      <c r="I421" s="205">
        <f>IFERROR(INDEX(Lookup!$BJ$9:$BJ$2401,MATCH($A421,Lookup!$A$9:$A$2401,0)),0)</f>
        <v>0</v>
      </c>
      <c r="J421" s="205">
        <f>IFERROR(INDEX(Lookup!$BI$9:$BI$2401,MATCH($A421,Lookup!$A$9:$A$2401,0)),0)</f>
        <v>0</v>
      </c>
      <c r="K421" s="205">
        <f>IFERROR(INDEX(Lookup!$BH$9:$BH$2401,MATCH($A421,Lookup!$A$9:$A$2401,0)),0)</f>
        <v>0</v>
      </c>
      <c r="L421" s="205">
        <f t="shared" si="21"/>
        <v>0</v>
      </c>
      <c r="O421" s="182">
        <f t="shared" si="22"/>
        <v>0</v>
      </c>
    </row>
    <row r="422" spans="1:15" hidden="1" x14ac:dyDescent="0.2">
      <c r="A422" s="182">
        <f>+'09'!A116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5">
        <f>IFERROR(INDEX(Lookup!$BG$9:$BG$2401,MATCH($A422,Lookup!$A$9:$A$2401,0)),0)</f>
        <v>0</v>
      </c>
      <c r="E422" s="205">
        <f>IFERROR(INDEX(Lookup!$BF$9:$BF$2401,MATCH($A422,Lookup!$A$9:$A$2401,0)),0)</f>
        <v>0</v>
      </c>
      <c r="F422" s="205">
        <f>IFERROR(INDEX(Lookup!$BE$9:$BE$2401,MATCH($A422,Lookup!$A$9:$A$2401,0)),0)</f>
        <v>0</v>
      </c>
      <c r="G422" s="206"/>
      <c r="H422" s="206"/>
      <c r="I422" s="205">
        <f>IFERROR(INDEX(Lookup!$BJ$9:$BJ$2401,MATCH($A422,Lookup!$A$9:$A$2401,0)),0)</f>
        <v>0</v>
      </c>
      <c r="J422" s="205">
        <f>IFERROR(INDEX(Lookup!$BI$9:$BI$2401,MATCH($A422,Lookup!$A$9:$A$2401,0)),0)</f>
        <v>0</v>
      </c>
      <c r="K422" s="205">
        <f>IFERROR(INDEX(Lookup!$BH$9:$BH$2401,MATCH($A422,Lookup!$A$9:$A$2401,0)),0)</f>
        <v>0</v>
      </c>
      <c r="L422" s="205">
        <f t="shared" si="21"/>
        <v>0</v>
      </c>
      <c r="O422" s="182">
        <f t="shared" si="22"/>
        <v>0</v>
      </c>
    </row>
    <row r="423" spans="1:15" hidden="1" x14ac:dyDescent="0.2">
      <c r="A423" s="182">
        <f>+'09'!A117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5">
        <f>IFERROR(INDEX(Lookup!$BG$9:$BG$2401,MATCH($A423,Lookup!$A$9:$A$2401,0)),0)</f>
        <v>0</v>
      </c>
      <c r="E423" s="205">
        <f>IFERROR(INDEX(Lookup!$BF$9:$BF$2401,MATCH($A423,Lookup!$A$9:$A$2401,0)),0)</f>
        <v>0</v>
      </c>
      <c r="F423" s="205">
        <f>IFERROR(INDEX(Lookup!$BE$9:$BE$2401,MATCH($A423,Lookup!$A$9:$A$2401,0)),0)</f>
        <v>0</v>
      </c>
      <c r="G423" s="206"/>
      <c r="H423" s="206"/>
      <c r="I423" s="205">
        <f>IFERROR(INDEX(Lookup!$BJ$9:$BJ$2401,MATCH($A423,Lookup!$A$9:$A$2401,0)),0)</f>
        <v>0</v>
      </c>
      <c r="J423" s="205">
        <f>IFERROR(INDEX(Lookup!$BI$9:$BI$2401,MATCH($A423,Lookup!$A$9:$A$2401,0)),0)</f>
        <v>0</v>
      </c>
      <c r="K423" s="205">
        <f>IFERROR(INDEX(Lookup!$BH$9:$BH$2401,MATCH($A423,Lookup!$A$9:$A$2401,0)),0)</f>
        <v>0</v>
      </c>
      <c r="L423" s="205">
        <f t="shared" si="21"/>
        <v>0</v>
      </c>
      <c r="O423" s="182">
        <f t="shared" si="22"/>
        <v>0</v>
      </c>
    </row>
    <row r="424" spans="1:15" hidden="1" x14ac:dyDescent="0.2">
      <c r="A424" s="182">
        <f>+'09'!A118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5">
        <f>IFERROR(INDEX(Lookup!$BG$9:$BG$2401,MATCH($A424,Lookup!$A$9:$A$2401,0)),0)</f>
        <v>0</v>
      </c>
      <c r="E424" s="205">
        <f>IFERROR(INDEX(Lookup!$BF$9:$BF$2401,MATCH($A424,Lookup!$A$9:$A$2401,0)),0)</f>
        <v>0</v>
      </c>
      <c r="F424" s="205">
        <f>IFERROR(INDEX(Lookup!$BE$9:$BE$2401,MATCH($A424,Lookup!$A$9:$A$2401,0)),0)</f>
        <v>0</v>
      </c>
      <c r="G424" s="206"/>
      <c r="H424" s="206"/>
      <c r="I424" s="205">
        <f>IFERROR(INDEX(Lookup!$BJ$9:$BJ$2401,MATCH($A424,Lookup!$A$9:$A$2401,0)),0)</f>
        <v>0</v>
      </c>
      <c r="J424" s="205">
        <f>IFERROR(INDEX(Lookup!$BI$9:$BI$2401,MATCH($A424,Lookup!$A$9:$A$2401,0)),0)</f>
        <v>0</v>
      </c>
      <c r="K424" s="205">
        <f>IFERROR(INDEX(Lookup!$BH$9:$BH$2401,MATCH($A424,Lookup!$A$9:$A$2401,0)),0)</f>
        <v>0</v>
      </c>
      <c r="L424" s="205">
        <f t="shared" si="21"/>
        <v>0</v>
      </c>
      <c r="O424" s="182">
        <f t="shared" si="22"/>
        <v>0</v>
      </c>
    </row>
    <row r="425" spans="1:15" hidden="1" x14ac:dyDescent="0.2">
      <c r="A425" s="182">
        <f>+'09'!A119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5">
        <f>IFERROR(INDEX(Lookup!$BG$9:$BG$2401,MATCH($A425,Lookup!$A$9:$A$2401,0)),0)</f>
        <v>0</v>
      </c>
      <c r="E425" s="205">
        <f>IFERROR(INDEX(Lookup!$BF$9:$BF$2401,MATCH($A425,Lookup!$A$9:$A$2401,0)),0)</f>
        <v>0</v>
      </c>
      <c r="F425" s="205">
        <f>IFERROR(INDEX(Lookup!$BE$9:$BE$2401,MATCH($A425,Lookup!$A$9:$A$2401,0)),0)</f>
        <v>0</v>
      </c>
      <c r="G425" s="206"/>
      <c r="H425" s="206"/>
      <c r="I425" s="205">
        <f>IFERROR(INDEX(Lookup!$BJ$9:$BJ$2401,MATCH($A425,Lookup!$A$9:$A$2401,0)),0)</f>
        <v>0</v>
      </c>
      <c r="J425" s="205">
        <f>IFERROR(INDEX(Lookup!$BI$9:$BI$2401,MATCH($A425,Lookup!$A$9:$A$2401,0)),0)</f>
        <v>0</v>
      </c>
      <c r="K425" s="205">
        <f>IFERROR(INDEX(Lookup!$BH$9:$BH$2401,MATCH($A425,Lookup!$A$9:$A$2401,0)),0)</f>
        <v>0</v>
      </c>
      <c r="L425" s="205">
        <f t="shared" si="21"/>
        <v>0</v>
      </c>
      <c r="O425" s="182">
        <f t="shared" si="22"/>
        <v>0</v>
      </c>
    </row>
    <row r="426" spans="1:15" hidden="1" x14ac:dyDescent="0.2">
      <c r="A426" s="182">
        <f>+'09'!A120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5">
        <f>IFERROR(INDEX(Lookup!$BG$9:$BG$2401,MATCH($A426,Lookup!$A$9:$A$2401,0)),0)</f>
        <v>0</v>
      </c>
      <c r="E426" s="205">
        <f>IFERROR(INDEX(Lookup!$BF$9:$BF$2401,MATCH($A426,Lookup!$A$9:$A$2401,0)),0)</f>
        <v>0</v>
      </c>
      <c r="F426" s="205">
        <f>IFERROR(INDEX(Lookup!$BE$9:$BE$2401,MATCH($A426,Lookup!$A$9:$A$2401,0)),0)</f>
        <v>0</v>
      </c>
      <c r="G426" s="206"/>
      <c r="H426" s="206"/>
      <c r="I426" s="205">
        <f>IFERROR(INDEX(Lookup!$BJ$9:$BJ$2401,MATCH($A426,Lookup!$A$9:$A$2401,0)),0)</f>
        <v>0</v>
      </c>
      <c r="J426" s="205">
        <f>IFERROR(INDEX(Lookup!$BI$9:$BI$2401,MATCH($A426,Lookup!$A$9:$A$2401,0)),0)</f>
        <v>0</v>
      </c>
      <c r="K426" s="205">
        <f>IFERROR(INDEX(Lookup!$BH$9:$BH$2401,MATCH($A426,Lookup!$A$9:$A$2401,0)),0)</f>
        <v>0</v>
      </c>
      <c r="L426" s="205">
        <f t="shared" si="21"/>
        <v>0</v>
      </c>
      <c r="O426" s="182">
        <f t="shared" si="22"/>
        <v>0</v>
      </c>
    </row>
    <row r="427" spans="1:15" hidden="1" x14ac:dyDescent="0.2">
      <c r="A427" s="182">
        <f>+'09'!A121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5">
        <f>IFERROR(INDEX(Lookup!$BG$9:$BG$2401,MATCH($A427,Lookup!$A$9:$A$2401,0)),0)</f>
        <v>0</v>
      </c>
      <c r="E427" s="205">
        <f>IFERROR(INDEX(Lookup!$BF$9:$BF$2401,MATCH($A427,Lookup!$A$9:$A$2401,0)),0)</f>
        <v>0</v>
      </c>
      <c r="F427" s="205">
        <f>IFERROR(INDEX(Lookup!$BE$9:$BE$2401,MATCH($A427,Lookup!$A$9:$A$2401,0)),0)</f>
        <v>0</v>
      </c>
      <c r="G427" s="206"/>
      <c r="H427" s="206"/>
      <c r="I427" s="205">
        <f>IFERROR(INDEX(Lookup!$BJ$9:$BJ$2401,MATCH($A427,Lookup!$A$9:$A$2401,0)),0)</f>
        <v>0</v>
      </c>
      <c r="J427" s="205">
        <f>IFERROR(INDEX(Lookup!$BI$9:$BI$2401,MATCH($A427,Lookup!$A$9:$A$2401,0)),0)</f>
        <v>0</v>
      </c>
      <c r="K427" s="205">
        <f>IFERROR(INDEX(Lookup!$BH$9:$BH$2401,MATCH($A427,Lookup!$A$9:$A$2401,0)),0)</f>
        <v>0</v>
      </c>
      <c r="L427" s="205">
        <f t="shared" si="21"/>
        <v>0</v>
      </c>
      <c r="O427" s="182">
        <f t="shared" si="22"/>
        <v>0</v>
      </c>
    </row>
    <row r="428" spans="1:15" hidden="1" x14ac:dyDescent="0.2">
      <c r="A428" s="182">
        <f>+'09'!A122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5">
        <f>IFERROR(INDEX(Lookup!$BG$9:$BG$2401,MATCH($A428,Lookup!$A$9:$A$2401,0)),0)</f>
        <v>0</v>
      </c>
      <c r="E428" s="205">
        <f>IFERROR(INDEX(Lookup!$BF$9:$BF$2401,MATCH($A428,Lookup!$A$9:$A$2401,0)),0)</f>
        <v>0</v>
      </c>
      <c r="F428" s="205">
        <f>IFERROR(INDEX(Lookup!$BE$9:$BE$2401,MATCH($A428,Lookup!$A$9:$A$2401,0)),0)</f>
        <v>0</v>
      </c>
      <c r="G428" s="206"/>
      <c r="H428" s="206"/>
      <c r="I428" s="205">
        <f>IFERROR(INDEX(Lookup!$BJ$9:$BJ$2401,MATCH($A428,Lookup!$A$9:$A$2401,0)),0)</f>
        <v>0</v>
      </c>
      <c r="J428" s="205">
        <f>IFERROR(INDEX(Lookup!$BI$9:$BI$2401,MATCH($A428,Lookup!$A$9:$A$2401,0)),0)</f>
        <v>0</v>
      </c>
      <c r="K428" s="205">
        <f>IFERROR(INDEX(Lookup!$BH$9:$BH$2401,MATCH($A428,Lookup!$A$9:$A$2401,0)),0)</f>
        <v>0</v>
      </c>
      <c r="L428" s="205">
        <f t="shared" si="21"/>
        <v>0</v>
      </c>
      <c r="O428" s="182">
        <f t="shared" si="22"/>
        <v>0</v>
      </c>
    </row>
    <row r="429" spans="1:15" hidden="1" x14ac:dyDescent="0.2">
      <c r="A429" s="182">
        <f>+'09'!A123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5">
        <f>IFERROR(INDEX(Lookup!$BG$9:$BG$2401,MATCH($A429,Lookup!$A$9:$A$2401,0)),0)</f>
        <v>0</v>
      </c>
      <c r="E429" s="205">
        <f>IFERROR(INDEX(Lookup!$BF$9:$BF$2401,MATCH($A429,Lookup!$A$9:$A$2401,0)),0)</f>
        <v>0</v>
      </c>
      <c r="F429" s="205">
        <f>IFERROR(INDEX(Lookup!$BE$9:$BE$2401,MATCH($A429,Lookup!$A$9:$A$2401,0)),0)</f>
        <v>0</v>
      </c>
      <c r="G429" s="206"/>
      <c r="H429" s="206"/>
      <c r="I429" s="205">
        <f>IFERROR(INDEX(Lookup!$BJ$9:$BJ$2401,MATCH($A429,Lookup!$A$9:$A$2401,0)),0)</f>
        <v>0</v>
      </c>
      <c r="J429" s="205">
        <f>IFERROR(INDEX(Lookup!$BI$9:$BI$2401,MATCH($A429,Lookup!$A$9:$A$2401,0)),0)</f>
        <v>0</v>
      </c>
      <c r="K429" s="205">
        <f>IFERROR(INDEX(Lookup!$BH$9:$BH$2401,MATCH($A429,Lookup!$A$9:$A$2401,0)),0)</f>
        <v>0</v>
      </c>
      <c r="L429" s="205">
        <f t="shared" si="21"/>
        <v>0</v>
      </c>
      <c r="O429" s="182">
        <f t="shared" si="22"/>
        <v>0</v>
      </c>
    </row>
    <row r="430" spans="1:15" hidden="1" x14ac:dyDescent="0.2">
      <c r="A430" s="182">
        <f>+'09'!A124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5">
        <f>IFERROR(INDEX(Lookup!$BG$9:$BG$2401,MATCH($A430,Lookup!$A$9:$A$2401,0)),0)</f>
        <v>0</v>
      </c>
      <c r="E430" s="205">
        <f>IFERROR(INDEX(Lookup!$BF$9:$BF$2401,MATCH($A430,Lookup!$A$9:$A$2401,0)),0)</f>
        <v>0</v>
      </c>
      <c r="F430" s="205">
        <f>IFERROR(INDEX(Lookup!$BE$9:$BE$2401,MATCH($A430,Lookup!$A$9:$A$2401,0)),0)</f>
        <v>0</v>
      </c>
      <c r="G430" s="206"/>
      <c r="H430" s="206"/>
      <c r="I430" s="205">
        <f>IFERROR(INDEX(Lookup!$BJ$9:$BJ$2401,MATCH($A430,Lookup!$A$9:$A$2401,0)),0)</f>
        <v>0</v>
      </c>
      <c r="J430" s="205">
        <f>IFERROR(INDEX(Lookup!$BI$9:$BI$2401,MATCH($A430,Lookup!$A$9:$A$2401,0)),0)</f>
        <v>0</v>
      </c>
      <c r="K430" s="205">
        <f>IFERROR(INDEX(Lookup!$BH$9:$BH$2401,MATCH($A430,Lookup!$A$9:$A$2401,0)),0)</f>
        <v>0</v>
      </c>
      <c r="L430" s="205">
        <f t="shared" si="21"/>
        <v>0</v>
      </c>
      <c r="O430" s="182">
        <f t="shared" si="22"/>
        <v>0</v>
      </c>
    </row>
    <row r="431" spans="1:15" hidden="1" x14ac:dyDescent="0.2">
      <c r="A431" s="182">
        <f>+'09'!A125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5">
        <f>IFERROR(INDEX(Lookup!$BG$9:$BG$2401,MATCH($A431,Lookup!$A$9:$A$2401,0)),0)</f>
        <v>0</v>
      </c>
      <c r="E431" s="205">
        <f>IFERROR(INDEX(Lookup!$BF$9:$BF$2401,MATCH($A431,Lookup!$A$9:$A$2401,0)),0)</f>
        <v>0</v>
      </c>
      <c r="F431" s="205">
        <f>IFERROR(INDEX(Lookup!$BE$9:$BE$2401,MATCH($A431,Lookup!$A$9:$A$2401,0)),0)</f>
        <v>0</v>
      </c>
      <c r="G431" s="206"/>
      <c r="H431" s="206"/>
      <c r="I431" s="205">
        <f>IFERROR(INDEX(Lookup!$BJ$9:$BJ$2401,MATCH($A431,Lookup!$A$9:$A$2401,0)),0)</f>
        <v>0</v>
      </c>
      <c r="J431" s="205">
        <f>IFERROR(INDEX(Lookup!$BI$9:$BI$2401,MATCH($A431,Lookup!$A$9:$A$2401,0)),0)</f>
        <v>0</v>
      </c>
      <c r="K431" s="205">
        <f>IFERROR(INDEX(Lookup!$BH$9:$BH$2401,MATCH($A431,Lookup!$A$9:$A$2401,0)),0)</f>
        <v>0</v>
      </c>
      <c r="L431" s="205">
        <f t="shared" si="21"/>
        <v>0</v>
      </c>
      <c r="O431" s="182">
        <f t="shared" si="22"/>
        <v>0</v>
      </c>
    </row>
    <row r="432" spans="1:15" hidden="1" x14ac:dyDescent="0.2">
      <c r="A432" s="182">
        <f>+'09'!A126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5">
        <f>IFERROR(INDEX(Lookup!$BG$9:$BG$2401,MATCH($A432,Lookup!$A$9:$A$2401,0)),0)</f>
        <v>0</v>
      </c>
      <c r="E432" s="205">
        <f>IFERROR(INDEX(Lookup!$BF$9:$BF$2401,MATCH($A432,Lookup!$A$9:$A$2401,0)),0)</f>
        <v>0</v>
      </c>
      <c r="F432" s="205">
        <f>IFERROR(INDEX(Lookup!$BE$9:$BE$2401,MATCH($A432,Lookup!$A$9:$A$2401,0)),0)</f>
        <v>0</v>
      </c>
      <c r="G432" s="206"/>
      <c r="H432" s="206"/>
      <c r="I432" s="205">
        <f>IFERROR(INDEX(Lookup!$BJ$9:$BJ$2401,MATCH($A432,Lookup!$A$9:$A$2401,0)),0)</f>
        <v>0</v>
      </c>
      <c r="J432" s="205">
        <f>IFERROR(INDEX(Lookup!$BI$9:$BI$2401,MATCH($A432,Lookup!$A$9:$A$2401,0)),0)</f>
        <v>0</v>
      </c>
      <c r="K432" s="205">
        <f>IFERROR(INDEX(Lookup!$BH$9:$BH$2401,MATCH($A432,Lookup!$A$9:$A$2401,0)),0)</f>
        <v>0</v>
      </c>
      <c r="L432" s="205">
        <f t="shared" si="21"/>
        <v>0</v>
      </c>
      <c r="O432" s="182">
        <f t="shared" si="22"/>
        <v>0</v>
      </c>
    </row>
    <row r="433" spans="1:15" hidden="1" x14ac:dyDescent="0.2">
      <c r="A433" s="182">
        <f>+'09'!A127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5">
        <f>IFERROR(INDEX(Lookup!$BG$9:$BG$2401,MATCH($A433,Lookup!$A$9:$A$2401,0)),0)</f>
        <v>0</v>
      </c>
      <c r="E433" s="205">
        <f>IFERROR(INDEX(Lookup!$BF$9:$BF$2401,MATCH($A433,Lookup!$A$9:$A$2401,0)),0)</f>
        <v>0</v>
      </c>
      <c r="F433" s="205">
        <f>IFERROR(INDEX(Lookup!$BE$9:$BE$2401,MATCH($A433,Lookup!$A$9:$A$2401,0)),0)</f>
        <v>0</v>
      </c>
      <c r="G433" s="206"/>
      <c r="H433" s="206"/>
      <c r="I433" s="205">
        <f>IFERROR(INDEX(Lookup!$BJ$9:$BJ$2401,MATCH($A433,Lookup!$A$9:$A$2401,0)),0)</f>
        <v>0</v>
      </c>
      <c r="J433" s="205">
        <f>IFERROR(INDEX(Lookup!$BI$9:$BI$2401,MATCH($A433,Lookup!$A$9:$A$2401,0)),0)</f>
        <v>0</v>
      </c>
      <c r="K433" s="205">
        <f>IFERROR(INDEX(Lookup!$BH$9:$BH$2401,MATCH($A433,Lookup!$A$9:$A$2401,0)),0)</f>
        <v>0</v>
      </c>
      <c r="L433" s="205">
        <f t="shared" si="21"/>
        <v>0</v>
      </c>
      <c r="O433" s="182">
        <f t="shared" si="22"/>
        <v>0</v>
      </c>
    </row>
    <row r="434" spans="1:15" hidden="1" x14ac:dyDescent="0.2">
      <c r="A434" s="182">
        <f>+'09'!A128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5">
        <f>IFERROR(INDEX(Lookup!$BG$9:$BG$2401,MATCH($A434,Lookup!$A$9:$A$2401,0)),0)</f>
        <v>0</v>
      </c>
      <c r="E434" s="205">
        <f>IFERROR(INDEX(Lookup!$BF$9:$BF$2401,MATCH($A434,Lookup!$A$9:$A$2401,0)),0)</f>
        <v>0</v>
      </c>
      <c r="F434" s="205">
        <f>IFERROR(INDEX(Lookup!$BE$9:$BE$2401,MATCH($A434,Lookup!$A$9:$A$2401,0)),0)</f>
        <v>0</v>
      </c>
      <c r="G434" s="206"/>
      <c r="H434" s="206"/>
      <c r="I434" s="205">
        <f>IFERROR(INDEX(Lookup!$BJ$9:$BJ$2401,MATCH($A434,Lookup!$A$9:$A$2401,0)),0)</f>
        <v>0</v>
      </c>
      <c r="J434" s="205">
        <f>IFERROR(INDEX(Lookup!$BI$9:$BI$2401,MATCH($A434,Lookup!$A$9:$A$2401,0)),0)</f>
        <v>0</v>
      </c>
      <c r="K434" s="205">
        <f>IFERROR(INDEX(Lookup!$BH$9:$BH$2401,MATCH($A434,Lookup!$A$9:$A$2401,0)),0)</f>
        <v>0</v>
      </c>
      <c r="L434" s="205">
        <f t="shared" si="21"/>
        <v>0</v>
      </c>
      <c r="O434" s="182">
        <f t="shared" si="22"/>
        <v>0</v>
      </c>
    </row>
    <row r="435" spans="1:15" hidden="1" x14ac:dyDescent="0.2">
      <c r="A435" s="182">
        <f>+'09'!A129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5">
        <f>IFERROR(INDEX(Lookup!$BG$9:$BG$2401,MATCH($A435,Lookup!$A$9:$A$2401,0)),0)</f>
        <v>0</v>
      </c>
      <c r="E435" s="205">
        <f>IFERROR(INDEX(Lookup!$BF$9:$BF$2401,MATCH($A435,Lookup!$A$9:$A$2401,0)),0)</f>
        <v>0</v>
      </c>
      <c r="F435" s="205">
        <f>IFERROR(INDEX(Lookup!$BE$9:$BE$2401,MATCH($A435,Lookup!$A$9:$A$2401,0)),0)</f>
        <v>0</v>
      </c>
      <c r="G435" s="206"/>
      <c r="H435" s="206"/>
      <c r="I435" s="205">
        <f>IFERROR(INDEX(Lookup!$BJ$9:$BJ$2401,MATCH($A435,Lookup!$A$9:$A$2401,0)),0)</f>
        <v>0</v>
      </c>
      <c r="J435" s="205">
        <f>IFERROR(INDEX(Lookup!$BI$9:$BI$2401,MATCH($A435,Lookup!$A$9:$A$2401,0)),0)</f>
        <v>0</v>
      </c>
      <c r="K435" s="205">
        <f>IFERROR(INDEX(Lookup!$BH$9:$BH$2401,MATCH($A435,Lookup!$A$9:$A$2401,0)),0)</f>
        <v>0</v>
      </c>
      <c r="L435" s="205">
        <f t="shared" si="21"/>
        <v>0</v>
      </c>
      <c r="O435" s="182">
        <f t="shared" si="22"/>
        <v>0</v>
      </c>
    </row>
    <row r="436" spans="1:15" hidden="1" x14ac:dyDescent="0.2">
      <c r="A436" s="182">
        <f>+'09'!A130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5">
        <f>IFERROR(INDEX(Lookup!$BG$9:$BG$2401,MATCH($A436,Lookup!$A$9:$A$2401,0)),0)</f>
        <v>0</v>
      </c>
      <c r="E436" s="205">
        <f>IFERROR(INDEX(Lookup!$BF$9:$BF$2401,MATCH($A436,Lookup!$A$9:$A$2401,0)),0)</f>
        <v>0</v>
      </c>
      <c r="F436" s="205">
        <f>IFERROR(INDEX(Lookup!$BE$9:$BE$2401,MATCH($A436,Lookup!$A$9:$A$2401,0)),0)</f>
        <v>0</v>
      </c>
      <c r="G436" s="206"/>
      <c r="H436" s="206"/>
      <c r="I436" s="205">
        <f>IFERROR(INDEX(Lookup!$BJ$9:$BJ$2401,MATCH($A436,Lookup!$A$9:$A$2401,0)),0)</f>
        <v>0</v>
      </c>
      <c r="J436" s="205">
        <f>IFERROR(INDEX(Lookup!$BI$9:$BI$2401,MATCH($A436,Lookup!$A$9:$A$2401,0)),0)</f>
        <v>0</v>
      </c>
      <c r="K436" s="205">
        <f>IFERROR(INDEX(Lookup!$BH$9:$BH$2401,MATCH($A436,Lookup!$A$9:$A$2401,0)),0)</f>
        <v>0</v>
      </c>
      <c r="L436" s="205">
        <f t="shared" ref="L436:L499" si="23">K436-J436</f>
        <v>0</v>
      </c>
      <c r="O436" s="182">
        <f t="shared" ref="O436:O499" si="24">+IF(A436&gt;0,1,0)</f>
        <v>0</v>
      </c>
    </row>
    <row r="437" spans="1:15" hidden="1" x14ac:dyDescent="0.2">
      <c r="A437" s="182">
        <f>+'09'!A131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5">
        <f>IFERROR(INDEX(Lookup!$BG$9:$BG$2401,MATCH($A437,Lookup!$A$9:$A$2401,0)),0)</f>
        <v>0</v>
      </c>
      <c r="E437" s="205">
        <f>IFERROR(INDEX(Lookup!$BF$9:$BF$2401,MATCH($A437,Lookup!$A$9:$A$2401,0)),0)</f>
        <v>0</v>
      </c>
      <c r="F437" s="205">
        <f>IFERROR(INDEX(Lookup!$BE$9:$BE$2401,MATCH($A437,Lookup!$A$9:$A$2401,0)),0)</f>
        <v>0</v>
      </c>
      <c r="G437" s="206"/>
      <c r="H437" s="206"/>
      <c r="I437" s="205">
        <f>IFERROR(INDEX(Lookup!$BJ$9:$BJ$2401,MATCH($A437,Lookup!$A$9:$A$2401,0)),0)</f>
        <v>0</v>
      </c>
      <c r="J437" s="205">
        <f>IFERROR(INDEX(Lookup!$BI$9:$BI$2401,MATCH($A437,Lookup!$A$9:$A$2401,0)),0)</f>
        <v>0</v>
      </c>
      <c r="K437" s="205">
        <f>IFERROR(INDEX(Lookup!$BH$9:$BH$2401,MATCH($A437,Lookup!$A$9:$A$2401,0)),0)</f>
        <v>0</v>
      </c>
      <c r="L437" s="205">
        <f t="shared" si="23"/>
        <v>0</v>
      </c>
      <c r="O437" s="182">
        <f t="shared" si="24"/>
        <v>0</v>
      </c>
    </row>
    <row r="438" spans="1:15" hidden="1" x14ac:dyDescent="0.2">
      <c r="A438" s="182">
        <f>+'09'!A132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5">
        <f>IFERROR(INDEX(Lookup!$BG$9:$BG$2401,MATCH($A438,Lookup!$A$9:$A$2401,0)),0)</f>
        <v>0</v>
      </c>
      <c r="E438" s="205">
        <f>IFERROR(INDEX(Lookup!$BF$9:$BF$2401,MATCH($A438,Lookup!$A$9:$A$2401,0)),0)</f>
        <v>0</v>
      </c>
      <c r="F438" s="205">
        <f>IFERROR(INDEX(Lookup!$BE$9:$BE$2401,MATCH($A438,Lookup!$A$9:$A$2401,0)),0)</f>
        <v>0</v>
      </c>
      <c r="G438" s="206"/>
      <c r="H438" s="206"/>
      <c r="I438" s="205">
        <f>IFERROR(INDEX(Lookup!$BJ$9:$BJ$2401,MATCH($A438,Lookup!$A$9:$A$2401,0)),0)</f>
        <v>0</v>
      </c>
      <c r="J438" s="205">
        <f>IFERROR(INDEX(Lookup!$BI$9:$BI$2401,MATCH($A438,Lookup!$A$9:$A$2401,0)),0)</f>
        <v>0</v>
      </c>
      <c r="K438" s="205">
        <f>IFERROR(INDEX(Lookup!$BH$9:$BH$2401,MATCH($A438,Lookup!$A$9:$A$2401,0)),0)</f>
        <v>0</v>
      </c>
      <c r="L438" s="205">
        <f t="shared" si="23"/>
        <v>0</v>
      </c>
      <c r="O438" s="182">
        <f t="shared" si="24"/>
        <v>0</v>
      </c>
    </row>
    <row r="439" spans="1:15" hidden="1" x14ac:dyDescent="0.2">
      <c r="A439" s="182">
        <f>+'09'!A133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5">
        <f>IFERROR(INDEX(Lookup!$BG$9:$BG$2401,MATCH($A439,Lookup!$A$9:$A$2401,0)),0)</f>
        <v>0</v>
      </c>
      <c r="E439" s="205">
        <f>IFERROR(INDEX(Lookup!$BF$9:$BF$2401,MATCH($A439,Lookup!$A$9:$A$2401,0)),0)</f>
        <v>0</v>
      </c>
      <c r="F439" s="205">
        <f>IFERROR(INDEX(Lookup!$BE$9:$BE$2401,MATCH($A439,Lookup!$A$9:$A$2401,0)),0)</f>
        <v>0</v>
      </c>
      <c r="G439" s="206"/>
      <c r="H439" s="206"/>
      <c r="I439" s="205">
        <f>IFERROR(INDEX(Lookup!$BJ$9:$BJ$2401,MATCH($A439,Lookup!$A$9:$A$2401,0)),0)</f>
        <v>0</v>
      </c>
      <c r="J439" s="205">
        <f>IFERROR(INDEX(Lookup!$BI$9:$BI$2401,MATCH($A439,Lookup!$A$9:$A$2401,0)),0)</f>
        <v>0</v>
      </c>
      <c r="K439" s="205">
        <f>IFERROR(INDEX(Lookup!$BH$9:$BH$2401,MATCH($A439,Lookup!$A$9:$A$2401,0)),0)</f>
        <v>0</v>
      </c>
      <c r="L439" s="205">
        <f t="shared" si="23"/>
        <v>0</v>
      </c>
      <c r="O439" s="182">
        <f t="shared" si="24"/>
        <v>0</v>
      </c>
    </row>
    <row r="440" spans="1:15" hidden="1" x14ac:dyDescent="0.2">
      <c r="A440" s="182">
        <f>+'09'!A134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5">
        <f>IFERROR(INDEX(Lookup!$BG$9:$BG$2401,MATCH($A440,Lookup!$A$9:$A$2401,0)),0)</f>
        <v>0</v>
      </c>
      <c r="E440" s="205">
        <f>IFERROR(INDEX(Lookup!$BF$9:$BF$2401,MATCH($A440,Lookup!$A$9:$A$2401,0)),0)</f>
        <v>0</v>
      </c>
      <c r="F440" s="205">
        <f>IFERROR(INDEX(Lookup!$BE$9:$BE$2401,MATCH($A440,Lookup!$A$9:$A$2401,0)),0)</f>
        <v>0</v>
      </c>
      <c r="G440" s="206"/>
      <c r="H440" s="206"/>
      <c r="I440" s="205">
        <f>IFERROR(INDEX(Lookup!$BJ$9:$BJ$2401,MATCH($A440,Lookup!$A$9:$A$2401,0)),0)</f>
        <v>0</v>
      </c>
      <c r="J440" s="205">
        <f>IFERROR(INDEX(Lookup!$BI$9:$BI$2401,MATCH($A440,Lookup!$A$9:$A$2401,0)),0)</f>
        <v>0</v>
      </c>
      <c r="K440" s="205">
        <f>IFERROR(INDEX(Lookup!$BH$9:$BH$2401,MATCH($A440,Lookup!$A$9:$A$2401,0)),0)</f>
        <v>0</v>
      </c>
      <c r="L440" s="205">
        <f t="shared" si="23"/>
        <v>0</v>
      </c>
      <c r="O440" s="182">
        <f t="shared" si="24"/>
        <v>0</v>
      </c>
    </row>
    <row r="441" spans="1:15" hidden="1" x14ac:dyDescent="0.2">
      <c r="A441" s="182">
        <f>+'09'!A135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5">
        <f>IFERROR(INDEX(Lookup!$BG$9:$BG$2401,MATCH($A441,Lookup!$A$9:$A$2401,0)),0)</f>
        <v>0</v>
      </c>
      <c r="E441" s="205">
        <f>IFERROR(INDEX(Lookup!$BF$9:$BF$2401,MATCH($A441,Lookup!$A$9:$A$2401,0)),0)</f>
        <v>0</v>
      </c>
      <c r="F441" s="205">
        <f>IFERROR(INDEX(Lookup!$BE$9:$BE$2401,MATCH($A441,Lookup!$A$9:$A$2401,0)),0)</f>
        <v>0</v>
      </c>
      <c r="G441" s="206"/>
      <c r="H441" s="206"/>
      <c r="I441" s="205">
        <f>IFERROR(INDEX(Lookup!$BJ$9:$BJ$2401,MATCH($A441,Lookup!$A$9:$A$2401,0)),0)</f>
        <v>0</v>
      </c>
      <c r="J441" s="205">
        <f>IFERROR(INDEX(Lookup!$BI$9:$BI$2401,MATCH($A441,Lookup!$A$9:$A$2401,0)),0)</f>
        <v>0</v>
      </c>
      <c r="K441" s="205">
        <f>IFERROR(INDEX(Lookup!$BH$9:$BH$2401,MATCH($A441,Lookup!$A$9:$A$2401,0)),0)</f>
        <v>0</v>
      </c>
      <c r="L441" s="205">
        <f t="shared" si="23"/>
        <v>0</v>
      </c>
      <c r="O441" s="182">
        <f t="shared" si="24"/>
        <v>0</v>
      </c>
    </row>
    <row r="442" spans="1:15" hidden="1" x14ac:dyDescent="0.2">
      <c r="A442" s="182">
        <f>+'09'!A136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5">
        <f>IFERROR(INDEX(Lookup!$BG$9:$BG$2401,MATCH($A442,Lookup!$A$9:$A$2401,0)),0)</f>
        <v>0</v>
      </c>
      <c r="E442" s="205">
        <f>IFERROR(INDEX(Lookup!$BF$9:$BF$2401,MATCH($A442,Lookup!$A$9:$A$2401,0)),0)</f>
        <v>0</v>
      </c>
      <c r="F442" s="205">
        <f>IFERROR(INDEX(Lookup!$BE$9:$BE$2401,MATCH($A442,Lookup!$A$9:$A$2401,0)),0)</f>
        <v>0</v>
      </c>
      <c r="G442" s="206"/>
      <c r="H442" s="206"/>
      <c r="I442" s="205">
        <f>IFERROR(INDEX(Lookup!$BJ$9:$BJ$2401,MATCH($A442,Lookup!$A$9:$A$2401,0)),0)</f>
        <v>0</v>
      </c>
      <c r="J442" s="205">
        <f>IFERROR(INDEX(Lookup!$BI$9:$BI$2401,MATCH($A442,Lookup!$A$9:$A$2401,0)),0)</f>
        <v>0</v>
      </c>
      <c r="K442" s="205">
        <f>IFERROR(INDEX(Lookup!$BH$9:$BH$2401,MATCH($A442,Lookup!$A$9:$A$2401,0)),0)</f>
        <v>0</v>
      </c>
      <c r="L442" s="205">
        <f t="shared" si="23"/>
        <v>0</v>
      </c>
      <c r="O442" s="182">
        <f t="shared" si="24"/>
        <v>0</v>
      </c>
    </row>
    <row r="443" spans="1:15" hidden="1" x14ac:dyDescent="0.2">
      <c r="A443" s="182">
        <f>+'09'!A137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5">
        <f>IFERROR(INDEX(Lookup!$BG$9:$BG$2401,MATCH($A443,Lookup!$A$9:$A$2401,0)),0)</f>
        <v>0</v>
      </c>
      <c r="E443" s="205">
        <f>IFERROR(INDEX(Lookup!$BF$9:$BF$2401,MATCH($A443,Lookup!$A$9:$A$2401,0)),0)</f>
        <v>0</v>
      </c>
      <c r="F443" s="205">
        <f>IFERROR(INDEX(Lookup!$BE$9:$BE$2401,MATCH($A443,Lookup!$A$9:$A$2401,0)),0)</f>
        <v>0</v>
      </c>
      <c r="G443" s="206"/>
      <c r="H443" s="206"/>
      <c r="I443" s="205">
        <f>IFERROR(INDEX(Lookup!$BJ$9:$BJ$2401,MATCH($A443,Lookup!$A$9:$A$2401,0)),0)</f>
        <v>0</v>
      </c>
      <c r="J443" s="205">
        <f>IFERROR(INDEX(Lookup!$BI$9:$BI$2401,MATCH($A443,Lookup!$A$9:$A$2401,0)),0)</f>
        <v>0</v>
      </c>
      <c r="K443" s="205">
        <f>IFERROR(INDEX(Lookup!$BH$9:$BH$2401,MATCH($A443,Lookup!$A$9:$A$2401,0)),0)</f>
        <v>0</v>
      </c>
      <c r="L443" s="205">
        <f t="shared" si="23"/>
        <v>0</v>
      </c>
      <c r="O443" s="182">
        <f t="shared" si="24"/>
        <v>0</v>
      </c>
    </row>
    <row r="444" spans="1:15" hidden="1" x14ac:dyDescent="0.2">
      <c r="A444" s="182">
        <f>+'09'!A138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5">
        <f>IFERROR(INDEX(Lookup!$BG$9:$BG$2401,MATCH($A444,Lookup!$A$9:$A$2401,0)),0)</f>
        <v>0</v>
      </c>
      <c r="E444" s="205">
        <f>IFERROR(INDEX(Lookup!$BF$9:$BF$2401,MATCH($A444,Lookup!$A$9:$A$2401,0)),0)</f>
        <v>0</v>
      </c>
      <c r="F444" s="205">
        <f>IFERROR(INDEX(Lookup!$BE$9:$BE$2401,MATCH($A444,Lookup!$A$9:$A$2401,0)),0)</f>
        <v>0</v>
      </c>
      <c r="G444" s="206"/>
      <c r="H444" s="206"/>
      <c r="I444" s="205">
        <f>IFERROR(INDEX(Lookup!$BJ$9:$BJ$2401,MATCH($A444,Lookup!$A$9:$A$2401,0)),0)</f>
        <v>0</v>
      </c>
      <c r="J444" s="205">
        <f>IFERROR(INDEX(Lookup!$BI$9:$BI$2401,MATCH($A444,Lookup!$A$9:$A$2401,0)),0)</f>
        <v>0</v>
      </c>
      <c r="K444" s="205">
        <f>IFERROR(INDEX(Lookup!$BH$9:$BH$2401,MATCH($A444,Lookup!$A$9:$A$2401,0)),0)</f>
        <v>0</v>
      </c>
      <c r="L444" s="205">
        <f t="shared" si="23"/>
        <v>0</v>
      </c>
      <c r="O444" s="182">
        <f t="shared" si="24"/>
        <v>0</v>
      </c>
    </row>
    <row r="445" spans="1:15" hidden="1" x14ac:dyDescent="0.2">
      <c r="A445" s="182">
        <f>+'09'!A139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5">
        <f>IFERROR(INDEX(Lookup!$BG$9:$BG$2401,MATCH($A445,Lookup!$A$9:$A$2401,0)),0)</f>
        <v>0</v>
      </c>
      <c r="E445" s="205">
        <f>IFERROR(INDEX(Lookup!$BF$9:$BF$2401,MATCH($A445,Lookup!$A$9:$A$2401,0)),0)</f>
        <v>0</v>
      </c>
      <c r="F445" s="205">
        <f>IFERROR(INDEX(Lookup!$BE$9:$BE$2401,MATCH($A445,Lookup!$A$9:$A$2401,0)),0)</f>
        <v>0</v>
      </c>
      <c r="G445" s="206"/>
      <c r="H445" s="206"/>
      <c r="I445" s="205">
        <f>IFERROR(INDEX(Lookup!$BJ$9:$BJ$2401,MATCH($A445,Lookup!$A$9:$A$2401,0)),0)</f>
        <v>0</v>
      </c>
      <c r="J445" s="205">
        <f>IFERROR(INDEX(Lookup!$BI$9:$BI$2401,MATCH($A445,Lookup!$A$9:$A$2401,0)),0)</f>
        <v>0</v>
      </c>
      <c r="K445" s="205">
        <f>IFERROR(INDEX(Lookup!$BH$9:$BH$2401,MATCH($A445,Lookup!$A$9:$A$2401,0)),0)</f>
        <v>0</v>
      </c>
      <c r="L445" s="205">
        <f t="shared" si="23"/>
        <v>0</v>
      </c>
      <c r="O445" s="182">
        <f t="shared" si="24"/>
        <v>0</v>
      </c>
    </row>
    <row r="446" spans="1:15" hidden="1" x14ac:dyDescent="0.2">
      <c r="A446" s="182">
        <f>+'09'!A140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5">
        <f>IFERROR(INDEX(Lookup!$BG$9:$BG$2401,MATCH($A446,Lookup!$A$9:$A$2401,0)),0)</f>
        <v>0</v>
      </c>
      <c r="E446" s="205">
        <f>IFERROR(INDEX(Lookup!$BF$9:$BF$2401,MATCH($A446,Lookup!$A$9:$A$2401,0)),0)</f>
        <v>0</v>
      </c>
      <c r="F446" s="205">
        <f>IFERROR(INDEX(Lookup!$BE$9:$BE$2401,MATCH($A446,Lookup!$A$9:$A$2401,0)),0)</f>
        <v>0</v>
      </c>
      <c r="G446" s="206"/>
      <c r="H446" s="206"/>
      <c r="I446" s="205">
        <f>IFERROR(INDEX(Lookup!$BJ$9:$BJ$2401,MATCH($A446,Lookup!$A$9:$A$2401,0)),0)</f>
        <v>0</v>
      </c>
      <c r="J446" s="205">
        <f>IFERROR(INDEX(Lookup!$BI$9:$BI$2401,MATCH($A446,Lookup!$A$9:$A$2401,0)),0)</f>
        <v>0</v>
      </c>
      <c r="K446" s="205">
        <f>IFERROR(INDEX(Lookup!$BH$9:$BH$2401,MATCH($A446,Lookup!$A$9:$A$2401,0)),0)</f>
        <v>0</v>
      </c>
      <c r="L446" s="205">
        <f t="shared" si="23"/>
        <v>0</v>
      </c>
      <c r="O446" s="182">
        <f t="shared" si="24"/>
        <v>0</v>
      </c>
    </row>
    <row r="447" spans="1:15" hidden="1" x14ac:dyDescent="0.2">
      <c r="A447" s="182">
        <f>+'09'!A141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5">
        <f>IFERROR(INDEX(Lookup!$BG$9:$BG$2401,MATCH($A447,Lookup!$A$9:$A$2401,0)),0)</f>
        <v>0</v>
      </c>
      <c r="E447" s="205">
        <f>IFERROR(INDEX(Lookup!$BF$9:$BF$2401,MATCH($A447,Lookup!$A$9:$A$2401,0)),0)</f>
        <v>0</v>
      </c>
      <c r="F447" s="205">
        <f>IFERROR(INDEX(Lookup!$BE$9:$BE$2401,MATCH($A447,Lookup!$A$9:$A$2401,0)),0)</f>
        <v>0</v>
      </c>
      <c r="G447" s="206"/>
      <c r="H447" s="206"/>
      <c r="I447" s="205">
        <f>IFERROR(INDEX(Lookup!$BJ$9:$BJ$2401,MATCH($A447,Lookup!$A$9:$A$2401,0)),0)</f>
        <v>0</v>
      </c>
      <c r="J447" s="205">
        <f>IFERROR(INDEX(Lookup!$BI$9:$BI$2401,MATCH($A447,Lookup!$A$9:$A$2401,0)),0)</f>
        <v>0</v>
      </c>
      <c r="K447" s="205">
        <f>IFERROR(INDEX(Lookup!$BH$9:$BH$2401,MATCH($A447,Lookup!$A$9:$A$2401,0)),0)</f>
        <v>0</v>
      </c>
      <c r="L447" s="205">
        <f t="shared" si="23"/>
        <v>0</v>
      </c>
      <c r="O447" s="182">
        <f t="shared" si="24"/>
        <v>0</v>
      </c>
    </row>
    <row r="448" spans="1:15" hidden="1" x14ac:dyDescent="0.2">
      <c r="A448" s="182">
        <f>+'09'!A142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5">
        <f>IFERROR(INDEX(Lookup!$BG$9:$BG$2401,MATCH($A448,Lookup!$A$9:$A$2401,0)),0)</f>
        <v>0</v>
      </c>
      <c r="E448" s="205">
        <f>IFERROR(INDEX(Lookup!$BF$9:$BF$2401,MATCH($A448,Lookup!$A$9:$A$2401,0)),0)</f>
        <v>0</v>
      </c>
      <c r="F448" s="205">
        <f>IFERROR(INDEX(Lookup!$BE$9:$BE$2401,MATCH($A448,Lookup!$A$9:$A$2401,0)),0)</f>
        <v>0</v>
      </c>
      <c r="G448" s="206"/>
      <c r="H448" s="206"/>
      <c r="I448" s="205">
        <f>IFERROR(INDEX(Lookup!$BJ$9:$BJ$2401,MATCH($A448,Lookup!$A$9:$A$2401,0)),0)</f>
        <v>0</v>
      </c>
      <c r="J448" s="205">
        <f>IFERROR(INDEX(Lookup!$BI$9:$BI$2401,MATCH($A448,Lookup!$A$9:$A$2401,0)),0)</f>
        <v>0</v>
      </c>
      <c r="K448" s="205">
        <f>IFERROR(INDEX(Lookup!$BH$9:$BH$2401,MATCH($A448,Lookup!$A$9:$A$2401,0)),0)</f>
        <v>0</v>
      </c>
      <c r="L448" s="205">
        <f t="shared" si="23"/>
        <v>0</v>
      </c>
      <c r="O448" s="182">
        <f t="shared" si="24"/>
        <v>0</v>
      </c>
    </row>
    <row r="449" spans="1:15" hidden="1" x14ac:dyDescent="0.2">
      <c r="A449" s="182">
        <f>+'09'!A143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5">
        <f>IFERROR(INDEX(Lookup!$BG$9:$BG$2401,MATCH($A449,Lookup!$A$9:$A$2401,0)),0)</f>
        <v>0</v>
      </c>
      <c r="E449" s="205">
        <f>IFERROR(INDEX(Lookup!$BF$9:$BF$2401,MATCH($A449,Lookup!$A$9:$A$2401,0)),0)</f>
        <v>0</v>
      </c>
      <c r="F449" s="205">
        <f>IFERROR(INDEX(Lookup!$BE$9:$BE$2401,MATCH($A449,Lookup!$A$9:$A$2401,0)),0)</f>
        <v>0</v>
      </c>
      <c r="G449" s="206"/>
      <c r="H449" s="206"/>
      <c r="I449" s="205">
        <f>IFERROR(INDEX(Lookup!$BJ$9:$BJ$2401,MATCH($A449,Lookup!$A$9:$A$2401,0)),0)</f>
        <v>0</v>
      </c>
      <c r="J449" s="205">
        <f>IFERROR(INDEX(Lookup!$BI$9:$BI$2401,MATCH($A449,Lookup!$A$9:$A$2401,0)),0)</f>
        <v>0</v>
      </c>
      <c r="K449" s="205">
        <f>IFERROR(INDEX(Lookup!$BH$9:$BH$2401,MATCH($A449,Lookup!$A$9:$A$2401,0)),0)</f>
        <v>0</v>
      </c>
      <c r="L449" s="205">
        <f t="shared" si="23"/>
        <v>0</v>
      </c>
      <c r="O449" s="182">
        <f t="shared" si="24"/>
        <v>0</v>
      </c>
    </row>
    <row r="450" spans="1:15" hidden="1" x14ac:dyDescent="0.2">
      <c r="A450" s="182">
        <f>+'09'!A144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5">
        <f>IFERROR(INDEX(Lookup!$BG$9:$BG$2401,MATCH($A450,Lookup!$A$9:$A$2401,0)),0)</f>
        <v>0</v>
      </c>
      <c r="E450" s="205">
        <f>IFERROR(INDEX(Lookup!$BF$9:$BF$2401,MATCH($A450,Lookup!$A$9:$A$2401,0)),0)</f>
        <v>0</v>
      </c>
      <c r="F450" s="205">
        <f>IFERROR(INDEX(Lookup!$BE$9:$BE$2401,MATCH($A450,Lookup!$A$9:$A$2401,0)),0)</f>
        <v>0</v>
      </c>
      <c r="G450" s="206"/>
      <c r="H450" s="206"/>
      <c r="I450" s="205">
        <f>IFERROR(INDEX(Lookup!$BJ$9:$BJ$2401,MATCH($A450,Lookup!$A$9:$A$2401,0)),0)</f>
        <v>0</v>
      </c>
      <c r="J450" s="205">
        <f>IFERROR(INDEX(Lookup!$BI$9:$BI$2401,MATCH($A450,Lookup!$A$9:$A$2401,0)),0)</f>
        <v>0</v>
      </c>
      <c r="K450" s="205">
        <f>IFERROR(INDEX(Lookup!$BH$9:$BH$2401,MATCH($A450,Lookup!$A$9:$A$2401,0)),0)</f>
        <v>0</v>
      </c>
      <c r="L450" s="205">
        <f t="shared" si="23"/>
        <v>0</v>
      </c>
      <c r="O450" s="182">
        <f t="shared" si="24"/>
        <v>0</v>
      </c>
    </row>
    <row r="451" spans="1:15" hidden="1" x14ac:dyDescent="0.2">
      <c r="A451" s="182">
        <f>+'09'!A145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5">
        <f>IFERROR(INDEX(Lookup!$BG$9:$BG$2401,MATCH($A451,Lookup!$A$9:$A$2401,0)),0)</f>
        <v>0</v>
      </c>
      <c r="E451" s="205">
        <f>IFERROR(INDEX(Lookup!$BF$9:$BF$2401,MATCH($A451,Lookup!$A$9:$A$2401,0)),0)</f>
        <v>0</v>
      </c>
      <c r="F451" s="205">
        <f>IFERROR(INDEX(Lookup!$BE$9:$BE$2401,MATCH($A451,Lookup!$A$9:$A$2401,0)),0)</f>
        <v>0</v>
      </c>
      <c r="G451" s="206"/>
      <c r="H451" s="206"/>
      <c r="I451" s="205">
        <f>IFERROR(INDEX(Lookup!$BJ$9:$BJ$2401,MATCH($A451,Lookup!$A$9:$A$2401,0)),0)</f>
        <v>0</v>
      </c>
      <c r="J451" s="205">
        <f>IFERROR(INDEX(Lookup!$BI$9:$BI$2401,MATCH($A451,Lookup!$A$9:$A$2401,0)),0)</f>
        <v>0</v>
      </c>
      <c r="K451" s="205">
        <f>IFERROR(INDEX(Lookup!$BH$9:$BH$2401,MATCH($A451,Lookup!$A$9:$A$2401,0)),0)</f>
        <v>0</v>
      </c>
      <c r="L451" s="205">
        <f t="shared" si="23"/>
        <v>0</v>
      </c>
      <c r="O451" s="182">
        <f t="shared" si="24"/>
        <v>0</v>
      </c>
    </row>
    <row r="452" spans="1:15" hidden="1" x14ac:dyDescent="0.2">
      <c r="A452" s="182">
        <f>+'09'!A146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5">
        <f>IFERROR(INDEX(Lookup!$BG$9:$BG$2401,MATCH($A452,Lookup!$A$9:$A$2401,0)),0)</f>
        <v>0</v>
      </c>
      <c r="E452" s="205">
        <f>IFERROR(INDEX(Lookup!$BF$9:$BF$2401,MATCH($A452,Lookup!$A$9:$A$2401,0)),0)</f>
        <v>0</v>
      </c>
      <c r="F452" s="205">
        <f>IFERROR(INDEX(Lookup!$BE$9:$BE$2401,MATCH($A452,Lookup!$A$9:$A$2401,0)),0)</f>
        <v>0</v>
      </c>
      <c r="G452" s="206"/>
      <c r="H452" s="206"/>
      <c r="I452" s="205">
        <f>IFERROR(INDEX(Lookup!$BJ$9:$BJ$2401,MATCH($A452,Lookup!$A$9:$A$2401,0)),0)</f>
        <v>0</v>
      </c>
      <c r="J452" s="205">
        <f>IFERROR(INDEX(Lookup!$BI$9:$BI$2401,MATCH($A452,Lookup!$A$9:$A$2401,0)),0)</f>
        <v>0</v>
      </c>
      <c r="K452" s="205">
        <f>IFERROR(INDEX(Lookup!$BH$9:$BH$2401,MATCH($A452,Lookup!$A$9:$A$2401,0)),0)</f>
        <v>0</v>
      </c>
      <c r="L452" s="205">
        <f t="shared" si="23"/>
        <v>0</v>
      </c>
      <c r="O452" s="182">
        <f t="shared" si="24"/>
        <v>0</v>
      </c>
    </row>
    <row r="453" spans="1:15" hidden="1" x14ac:dyDescent="0.2">
      <c r="A453" s="182">
        <f>+'09'!A147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5">
        <f>IFERROR(INDEX(Lookup!$BG$9:$BG$2401,MATCH($A453,Lookup!$A$9:$A$2401,0)),0)</f>
        <v>0</v>
      </c>
      <c r="E453" s="205">
        <f>IFERROR(INDEX(Lookup!$BF$9:$BF$2401,MATCH($A453,Lookup!$A$9:$A$2401,0)),0)</f>
        <v>0</v>
      </c>
      <c r="F453" s="205">
        <f>IFERROR(INDEX(Lookup!$BE$9:$BE$2401,MATCH($A453,Lookup!$A$9:$A$2401,0)),0)</f>
        <v>0</v>
      </c>
      <c r="G453" s="206"/>
      <c r="H453" s="206"/>
      <c r="I453" s="205">
        <f>IFERROR(INDEX(Lookup!$BJ$9:$BJ$2401,MATCH($A453,Lookup!$A$9:$A$2401,0)),0)</f>
        <v>0</v>
      </c>
      <c r="J453" s="205">
        <f>IFERROR(INDEX(Lookup!$BI$9:$BI$2401,MATCH($A453,Lookup!$A$9:$A$2401,0)),0)</f>
        <v>0</v>
      </c>
      <c r="K453" s="205">
        <f>IFERROR(INDEX(Lookup!$BH$9:$BH$2401,MATCH($A453,Lookup!$A$9:$A$2401,0)),0)</f>
        <v>0</v>
      </c>
      <c r="L453" s="205">
        <f t="shared" si="23"/>
        <v>0</v>
      </c>
      <c r="O453" s="182">
        <f t="shared" si="24"/>
        <v>0</v>
      </c>
    </row>
    <row r="454" spans="1:15" hidden="1" x14ac:dyDescent="0.2">
      <c r="A454" s="182">
        <f>+'09'!A148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5">
        <f>IFERROR(INDEX(Lookup!$BG$9:$BG$2401,MATCH($A454,Lookup!$A$9:$A$2401,0)),0)</f>
        <v>0</v>
      </c>
      <c r="E454" s="205">
        <f>IFERROR(INDEX(Lookup!$BF$9:$BF$2401,MATCH($A454,Lookup!$A$9:$A$2401,0)),0)</f>
        <v>0</v>
      </c>
      <c r="F454" s="205">
        <f>IFERROR(INDEX(Lookup!$BE$9:$BE$2401,MATCH($A454,Lookup!$A$9:$A$2401,0)),0)</f>
        <v>0</v>
      </c>
      <c r="G454" s="206"/>
      <c r="H454" s="206"/>
      <c r="I454" s="205">
        <f>IFERROR(INDEX(Lookup!$BJ$9:$BJ$2401,MATCH($A454,Lookup!$A$9:$A$2401,0)),0)</f>
        <v>0</v>
      </c>
      <c r="J454" s="205">
        <f>IFERROR(INDEX(Lookup!$BI$9:$BI$2401,MATCH($A454,Lookup!$A$9:$A$2401,0)),0)</f>
        <v>0</v>
      </c>
      <c r="K454" s="205">
        <f>IFERROR(INDEX(Lookup!$BH$9:$BH$2401,MATCH($A454,Lookup!$A$9:$A$2401,0)),0)</f>
        <v>0</v>
      </c>
      <c r="L454" s="205">
        <f t="shared" si="23"/>
        <v>0</v>
      </c>
      <c r="O454" s="182">
        <f t="shared" si="24"/>
        <v>0</v>
      </c>
    </row>
    <row r="455" spans="1:15" hidden="1" x14ac:dyDescent="0.2">
      <c r="A455" s="182">
        <f>+'09'!A149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5">
        <f>IFERROR(INDEX(Lookup!$BG$9:$BG$2401,MATCH($A455,Lookup!$A$9:$A$2401,0)),0)</f>
        <v>0</v>
      </c>
      <c r="E455" s="205">
        <f>IFERROR(INDEX(Lookup!$BF$9:$BF$2401,MATCH($A455,Lookup!$A$9:$A$2401,0)),0)</f>
        <v>0</v>
      </c>
      <c r="F455" s="205">
        <f>IFERROR(INDEX(Lookup!$BE$9:$BE$2401,MATCH($A455,Lookup!$A$9:$A$2401,0)),0)</f>
        <v>0</v>
      </c>
      <c r="G455" s="206"/>
      <c r="H455" s="206"/>
      <c r="I455" s="205">
        <f>IFERROR(INDEX(Lookup!$BJ$9:$BJ$2401,MATCH($A455,Lookup!$A$9:$A$2401,0)),0)</f>
        <v>0</v>
      </c>
      <c r="J455" s="205">
        <f>IFERROR(INDEX(Lookup!$BI$9:$BI$2401,MATCH($A455,Lookup!$A$9:$A$2401,0)),0)</f>
        <v>0</v>
      </c>
      <c r="K455" s="205">
        <f>IFERROR(INDEX(Lookup!$BH$9:$BH$2401,MATCH($A455,Lookup!$A$9:$A$2401,0)),0)</f>
        <v>0</v>
      </c>
      <c r="L455" s="205">
        <f t="shared" si="23"/>
        <v>0</v>
      </c>
      <c r="O455" s="182">
        <f t="shared" si="24"/>
        <v>0</v>
      </c>
    </row>
    <row r="456" spans="1:15" hidden="1" x14ac:dyDescent="0.2">
      <c r="A456" s="182">
        <f>+'09'!A150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5">
        <f>IFERROR(INDEX(Lookup!$BG$9:$BG$2401,MATCH($A456,Lookup!$A$9:$A$2401,0)),0)</f>
        <v>0</v>
      </c>
      <c r="E456" s="205">
        <f>IFERROR(INDEX(Lookup!$BF$9:$BF$2401,MATCH($A456,Lookup!$A$9:$A$2401,0)),0)</f>
        <v>0</v>
      </c>
      <c r="F456" s="205">
        <f>IFERROR(INDEX(Lookup!$BE$9:$BE$2401,MATCH($A456,Lookup!$A$9:$A$2401,0)),0)</f>
        <v>0</v>
      </c>
      <c r="G456" s="206"/>
      <c r="H456" s="206"/>
      <c r="I456" s="205">
        <f>IFERROR(INDEX(Lookup!$BJ$9:$BJ$2401,MATCH($A456,Lookup!$A$9:$A$2401,0)),0)</f>
        <v>0</v>
      </c>
      <c r="J456" s="205">
        <f>IFERROR(INDEX(Lookup!$BI$9:$BI$2401,MATCH($A456,Lookup!$A$9:$A$2401,0)),0)</f>
        <v>0</v>
      </c>
      <c r="K456" s="205">
        <f>IFERROR(INDEX(Lookup!$BH$9:$BH$2401,MATCH($A456,Lookup!$A$9:$A$2401,0)),0)</f>
        <v>0</v>
      </c>
      <c r="L456" s="205">
        <f t="shared" si="23"/>
        <v>0</v>
      </c>
      <c r="O456" s="182">
        <f t="shared" si="24"/>
        <v>0</v>
      </c>
    </row>
    <row r="457" spans="1:15" hidden="1" x14ac:dyDescent="0.2">
      <c r="A457" s="182">
        <f>+'09'!A151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5">
        <f>IFERROR(INDEX(Lookup!$BG$9:$BG$2401,MATCH($A457,Lookup!$A$9:$A$2401,0)),0)</f>
        <v>0</v>
      </c>
      <c r="E457" s="205">
        <f>IFERROR(INDEX(Lookup!$BF$9:$BF$2401,MATCH($A457,Lookup!$A$9:$A$2401,0)),0)</f>
        <v>0</v>
      </c>
      <c r="F457" s="205">
        <f>IFERROR(INDEX(Lookup!$BE$9:$BE$2401,MATCH($A457,Lookup!$A$9:$A$2401,0)),0)</f>
        <v>0</v>
      </c>
      <c r="G457" s="206"/>
      <c r="H457" s="206"/>
      <c r="I457" s="205">
        <f>IFERROR(INDEX(Lookup!$BJ$9:$BJ$2401,MATCH($A457,Lookup!$A$9:$A$2401,0)),0)</f>
        <v>0</v>
      </c>
      <c r="J457" s="205">
        <f>IFERROR(INDEX(Lookup!$BI$9:$BI$2401,MATCH($A457,Lookup!$A$9:$A$2401,0)),0)</f>
        <v>0</v>
      </c>
      <c r="K457" s="205">
        <f>IFERROR(INDEX(Lookup!$BH$9:$BH$2401,MATCH($A457,Lookup!$A$9:$A$2401,0)),0)</f>
        <v>0</v>
      </c>
      <c r="L457" s="205">
        <f t="shared" si="23"/>
        <v>0</v>
      </c>
      <c r="O457" s="182">
        <f t="shared" si="24"/>
        <v>0</v>
      </c>
    </row>
    <row r="458" spans="1:15" hidden="1" x14ac:dyDescent="0.2">
      <c r="A458" s="182">
        <f>+'09'!A152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5">
        <f>IFERROR(INDEX(Lookup!$BG$9:$BG$2401,MATCH($A458,Lookup!$A$9:$A$2401,0)),0)</f>
        <v>0</v>
      </c>
      <c r="E458" s="205">
        <f>IFERROR(INDEX(Lookup!$BF$9:$BF$2401,MATCH($A458,Lookup!$A$9:$A$2401,0)),0)</f>
        <v>0</v>
      </c>
      <c r="F458" s="205">
        <f>IFERROR(INDEX(Lookup!$BE$9:$BE$2401,MATCH($A458,Lookup!$A$9:$A$2401,0)),0)</f>
        <v>0</v>
      </c>
      <c r="G458" s="206"/>
      <c r="H458" s="206"/>
      <c r="I458" s="205">
        <f>IFERROR(INDEX(Lookup!$BJ$9:$BJ$2401,MATCH($A458,Lookup!$A$9:$A$2401,0)),0)</f>
        <v>0</v>
      </c>
      <c r="J458" s="205">
        <f>IFERROR(INDEX(Lookup!$BI$9:$BI$2401,MATCH($A458,Lookup!$A$9:$A$2401,0)),0)</f>
        <v>0</v>
      </c>
      <c r="K458" s="205">
        <f>IFERROR(INDEX(Lookup!$BH$9:$BH$2401,MATCH($A458,Lookup!$A$9:$A$2401,0)),0)</f>
        <v>0</v>
      </c>
      <c r="L458" s="205">
        <f t="shared" si="23"/>
        <v>0</v>
      </c>
      <c r="O458" s="182">
        <f t="shared" si="24"/>
        <v>0</v>
      </c>
    </row>
    <row r="459" spans="1:15" hidden="1" x14ac:dyDescent="0.2">
      <c r="A459" s="182">
        <f>+'09'!A153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5">
        <f>IFERROR(INDEX(Lookup!$BG$9:$BG$2401,MATCH($A459,Lookup!$A$9:$A$2401,0)),0)</f>
        <v>0</v>
      </c>
      <c r="E459" s="205">
        <f>IFERROR(INDEX(Lookup!$BF$9:$BF$2401,MATCH($A459,Lookup!$A$9:$A$2401,0)),0)</f>
        <v>0</v>
      </c>
      <c r="F459" s="205">
        <f>IFERROR(INDEX(Lookup!$BE$9:$BE$2401,MATCH($A459,Lookup!$A$9:$A$2401,0)),0)</f>
        <v>0</v>
      </c>
      <c r="G459" s="206"/>
      <c r="H459" s="206"/>
      <c r="I459" s="205">
        <f>IFERROR(INDEX(Lookup!$BJ$9:$BJ$2401,MATCH($A459,Lookup!$A$9:$A$2401,0)),0)</f>
        <v>0</v>
      </c>
      <c r="J459" s="205">
        <f>IFERROR(INDEX(Lookup!$BI$9:$BI$2401,MATCH($A459,Lookup!$A$9:$A$2401,0)),0)</f>
        <v>0</v>
      </c>
      <c r="K459" s="205">
        <f>IFERROR(INDEX(Lookup!$BH$9:$BH$2401,MATCH($A459,Lookup!$A$9:$A$2401,0)),0)</f>
        <v>0</v>
      </c>
      <c r="L459" s="205">
        <f t="shared" si="23"/>
        <v>0</v>
      </c>
      <c r="O459" s="182">
        <f t="shared" si="24"/>
        <v>0</v>
      </c>
    </row>
    <row r="460" spans="1:15" hidden="1" x14ac:dyDescent="0.2">
      <c r="A460" s="182">
        <f>+'09'!A154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5">
        <f>IFERROR(INDEX(Lookup!$BG$9:$BG$2401,MATCH($A460,Lookup!$A$9:$A$2401,0)),0)</f>
        <v>0</v>
      </c>
      <c r="E460" s="205">
        <f>IFERROR(INDEX(Lookup!$BF$9:$BF$2401,MATCH($A460,Lookup!$A$9:$A$2401,0)),0)</f>
        <v>0</v>
      </c>
      <c r="F460" s="205">
        <f>IFERROR(INDEX(Lookup!$BE$9:$BE$2401,MATCH($A460,Lookup!$A$9:$A$2401,0)),0)</f>
        <v>0</v>
      </c>
      <c r="G460" s="206"/>
      <c r="H460" s="206"/>
      <c r="I460" s="205">
        <f>IFERROR(INDEX(Lookup!$BJ$9:$BJ$2401,MATCH($A460,Lookup!$A$9:$A$2401,0)),0)</f>
        <v>0</v>
      </c>
      <c r="J460" s="205">
        <f>IFERROR(INDEX(Lookup!$BI$9:$BI$2401,MATCH($A460,Lookup!$A$9:$A$2401,0)),0)</f>
        <v>0</v>
      </c>
      <c r="K460" s="205">
        <f>IFERROR(INDEX(Lookup!$BH$9:$BH$2401,MATCH($A460,Lookup!$A$9:$A$2401,0)),0)</f>
        <v>0</v>
      </c>
      <c r="L460" s="205">
        <f t="shared" si="23"/>
        <v>0</v>
      </c>
      <c r="O460" s="182">
        <f t="shared" si="24"/>
        <v>0</v>
      </c>
    </row>
    <row r="461" spans="1:15" hidden="1" x14ac:dyDescent="0.2">
      <c r="A461" s="182">
        <f>+'09'!A155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5">
        <f>IFERROR(INDEX(Lookup!$BG$9:$BG$2401,MATCH($A461,Lookup!$A$9:$A$2401,0)),0)</f>
        <v>0</v>
      </c>
      <c r="E461" s="205">
        <f>IFERROR(INDEX(Lookup!$BF$9:$BF$2401,MATCH($A461,Lookup!$A$9:$A$2401,0)),0)</f>
        <v>0</v>
      </c>
      <c r="F461" s="205">
        <f>IFERROR(INDEX(Lookup!$BE$9:$BE$2401,MATCH($A461,Lookup!$A$9:$A$2401,0)),0)</f>
        <v>0</v>
      </c>
      <c r="G461" s="206"/>
      <c r="H461" s="206"/>
      <c r="I461" s="205">
        <f>IFERROR(INDEX(Lookup!$BJ$9:$BJ$2401,MATCH($A461,Lookup!$A$9:$A$2401,0)),0)</f>
        <v>0</v>
      </c>
      <c r="J461" s="205">
        <f>IFERROR(INDEX(Lookup!$BI$9:$BI$2401,MATCH($A461,Lookup!$A$9:$A$2401,0)),0)</f>
        <v>0</v>
      </c>
      <c r="K461" s="205">
        <f>IFERROR(INDEX(Lookup!$BH$9:$BH$2401,MATCH($A461,Lookup!$A$9:$A$2401,0)),0)</f>
        <v>0</v>
      </c>
      <c r="L461" s="205">
        <f t="shared" si="23"/>
        <v>0</v>
      </c>
      <c r="O461" s="182">
        <f t="shared" si="24"/>
        <v>0</v>
      </c>
    </row>
    <row r="462" spans="1:15" hidden="1" x14ac:dyDescent="0.2">
      <c r="A462" s="182">
        <f>+'09'!A156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5">
        <f>IFERROR(INDEX(Lookup!$BG$9:$BG$2401,MATCH($A462,Lookup!$A$9:$A$2401,0)),0)</f>
        <v>0</v>
      </c>
      <c r="E462" s="205">
        <f>IFERROR(INDEX(Lookup!$BF$9:$BF$2401,MATCH($A462,Lookup!$A$9:$A$2401,0)),0)</f>
        <v>0</v>
      </c>
      <c r="F462" s="205">
        <f>IFERROR(INDEX(Lookup!$BE$9:$BE$2401,MATCH($A462,Lookup!$A$9:$A$2401,0)),0)</f>
        <v>0</v>
      </c>
      <c r="G462" s="206"/>
      <c r="H462" s="206"/>
      <c r="I462" s="205">
        <f>IFERROR(INDEX(Lookup!$BJ$9:$BJ$2401,MATCH($A462,Lookup!$A$9:$A$2401,0)),0)</f>
        <v>0</v>
      </c>
      <c r="J462" s="205">
        <f>IFERROR(INDEX(Lookup!$BI$9:$BI$2401,MATCH($A462,Lookup!$A$9:$A$2401,0)),0)</f>
        <v>0</v>
      </c>
      <c r="K462" s="205">
        <f>IFERROR(INDEX(Lookup!$BH$9:$BH$2401,MATCH($A462,Lookup!$A$9:$A$2401,0)),0)</f>
        <v>0</v>
      </c>
      <c r="L462" s="205">
        <f t="shared" si="23"/>
        <v>0</v>
      </c>
      <c r="O462" s="182">
        <f t="shared" si="24"/>
        <v>0</v>
      </c>
    </row>
    <row r="463" spans="1:15" hidden="1" x14ac:dyDescent="0.2">
      <c r="A463" s="182">
        <f>+'09'!A157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5">
        <f>IFERROR(INDEX(Lookup!$BG$9:$BG$2401,MATCH($A463,Lookup!$A$9:$A$2401,0)),0)</f>
        <v>0</v>
      </c>
      <c r="E463" s="205">
        <f>IFERROR(INDEX(Lookup!$BF$9:$BF$2401,MATCH($A463,Lookup!$A$9:$A$2401,0)),0)</f>
        <v>0</v>
      </c>
      <c r="F463" s="205">
        <f>IFERROR(INDEX(Lookup!$BE$9:$BE$2401,MATCH($A463,Lookup!$A$9:$A$2401,0)),0)</f>
        <v>0</v>
      </c>
      <c r="G463" s="206"/>
      <c r="H463" s="206"/>
      <c r="I463" s="205">
        <f>IFERROR(INDEX(Lookup!$BJ$9:$BJ$2401,MATCH($A463,Lookup!$A$9:$A$2401,0)),0)</f>
        <v>0</v>
      </c>
      <c r="J463" s="205">
        <f>IFERROR(INDEX(Lookup!$BI$9:$BI$2401,MATCH($A463,Lookup!$A$9:$A$2401,0)),0)</f>
        <v>0</v>
      </c>
      <c r="K463" s="205">
        <f>IFERROR(INDEX(Lookup!$BH$9:$BH$2401,MATCH($A463,Lookup!$A$9:$A$2401,0)),0)</f>
        <v>0</v>
      </c>
      <c r="L463" s="205">
        <f t="shared" si="23"/>
        <v>0</v>
      </c>
      <c r="O463" s="182">
        <f t="shared" si="24"/>
        <v>0</v>
      </c>
    </row>
    <row r="464" spans="1:15" hidden="1" x14ac:dyDescent="0.2">
      <c r="A464" s="182">
        <f>+'09'!A158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5">
        <f>IFERROR(INDEX(Lookup!$BG$9:$BG$2401,MATCH($A464,Lookup!$A$9:$A$2401,0)),0)</f>
        <v>0</v>
      </c>
      <c r="E464" s="205">
        <f>IFERROR(INDEX(Lookup!$BF$9:$BF$2401,MATCH($A464,Lookup!$A$9:$A$2401,0)),0)</f>
        <v>0</v>
      </c>
      <c r="F464" s="205">
        <f>IFERROR(INDEX(Lookup!$BE$9:$BE$2401,MATCH($A464,Lookup!$A$9:$A$2401,0)),0)</f>
        <v>0</v>
      </c>
      <c r="G464" s="206"/>
      <c r="H464" s="206"/>
      <c r="I464" s="205">
        <f>IFERROR(INDEX(Lookup!$BJ$9:$BJ$2401,MATCH($A464,Lookup!$A$9:$A$2401,0)),0)</f>
        <v>0</v>
      </c>
      <c r="J464" s="205">
        <f>IFERROR(INDEX(Lookup!$BI$9:$BI$2401,MATCH($A464,Lookup!$A$9:$A$2401,0)),0)</f>
        <v>0</v>
      </c>
      <c r="K464" s="205">
        <f>IFERROR(INDEX(Lookup!$BH$9:$BH$2401,MATCH($A464,Lookup!$A$9:$A$2401,0)),0)</f>
        <v>0</v>
      </c>
      <c r="L464" s="205">
        <f t="shared" si="23"/>
        <v>0</v>
      </c>
      <c r="O464" s="182">
        <f t="shared" si="24"/>
        <v>0</v>
      </c>
    </row>
    <row r="465" spans="1:15" hidden="1" x14ac:dyDescent="0.2">
      <c r="A465" s="182">
        <f>+'09'!A159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5">
        <f>IFERROR(INDEX(Lookup!$BG$9:$BG$2401,MATCH($A465,Lookup!$A$9:$A$2401,0)),0)</f>
        <v>0</v>
      </c>
      <c r="E465" s="205">
        <f>IFERROR(INDEX(Lookup!$BF$9:$BF$2401,MATCH($A465,Lookup!$A$9:$A$2401,0)),0)</f>
        <v>0</v>
      </c>
      <c r="F465" s="205">
        <f>IFERROR(INDEX(Lookup!$BE$9:$BE$2401,MATCH($A465,Lookup!$A$9:$A$2401,0)),0)</f>
        <v>0</v>
      </c>
      <c r="G465" s="206"/>
      <c r="H465" s="206"/>
      <c r="I465" s="205">
        <f>IFERROR(INDEX(Lookup!$BJ$9:$BJ$2401,MATCH($A465,Lookup!$A$9:$A$2401,0)),0)</f>
        <v>0</v>
      </c>
      <c r="J465" s="205">
        <f>IFERROR(INDEX(Lookup!$BI$9:$BI$2401,MATCH($A465,Lookup!$A$9:$A$2401,0)),0)</f>
        <v>0</v>
      </c>
      <c r="K465" s="205">
        <f>IFERROR(INDEX(Lookup!$BH$9:$BH$2401,MATCH($A465,Lookup!$A$9:$A$2401,0)),0)</f>
        <v>0</v>
      </c>
      <c r="L465" s="205">
        <f t="shared" si="23"/>
        <v>0</v>
      </c>
      <c r="O465" s="182">
        <f t="shared" si="24"/>
        <v>0</v>
      </c>
    </row>
    <row r="466" spans="1:15" hidden="1" x14ac:dyDescent="0.2">
      <c r="A466" s="182">
        <f>+'09'!A160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5">
        <f>IFERROR(INDEX(Lookup!$BG$9:$BG$2401,MATCH($A466,Lookup!$A$9:$A$2401,0)),0)</f>
        <v>0</v>
      </c>
      <c r="E466" s="205">
        <f>IFERROR(INDEX(Lookup!$BF$9:$BF$2401,MATCH($A466,Lookup!$A$9:$A$2401,0)),0)</f>
        <v>0</v>
      </c>
      <c r="F466" s="205">
        <f>IFERROR(INDEX(Lookup!$BE$9:$BE$2401,MATCH($A466,Lookup!$A$9:$A$2401,0)),0)</f>
        <v>0</v>
      </c>
      <c r="G466" s="206"/>
      <c r="H466" s="206"/>
      <c r="I466" s="205">
        <f>IFERROR(INDEX(Lookup!$BJ$9:$BJ$2401,MATCH($A466,Lookup!$A$9:$A$2401,0)),0)</f>
        <v>0</v>
      </c>
      <c r="J466" s="205">
        <f>IFERROR(INDEX(Lookup!$BI$9:$BI$2401,MATCH($A466,Lookup!$A$9:$A$2401,0)),0)</f>
        <v>0</v>
      </c>
      <c r="K466" s="205">
        <f>IFERROR(INDEX(Lookup!$BH$9:$BH$2401,MATCH($A466,Lookup!$A$9:$A$2401,0)),0)</f>
        <v>0</v>
      </c>
      <c r="L466" s="205">
        <f t="shared" si="23"/>
        <v>0</v>
      </c>
      <c r="O466" s="182">
        <f t="shared" si="24"/>
        <v>0</v>
      </c>
    </row>
    <row r="467" spans="1:15" hidden="1" x14ac:dyDescent="0.2">
      <c r="A467" s="182">
        <f>+'09'!A161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5">
        <f>IFERROR(INDEX(Lookup!$BG$9:$BG$2401,MATCH($A467,Lookup!$A$9:$A$2401,0)),0)</f>
        <v>0</v>
      </c>
      <c r="E467" s="205">
        <f>IFERROR(INDEX(Lookup!$BF$9:$BF$2401,MATCH($A467,Lookup!$A$9:$A$2401,0)),0)</f>
        <v>0</v>
      </c>
      <c r="F467" s="205">
        <f>IFERROR(INDEX(Lookup!$BE$9:$BE$2401,MATCH($A467,Lookup!$A$9:$A$2401,0)),0)</f>
        <v>0</v>
      </c>
      <c r="G467" s="206"/>
      <c r="H467" s="206"/>
      <c r="I467" s="205">
        <f>IFERROR(INDEX(Lookup!$BJ$9:$BJ$2401,MATCH($A467,Lookup!$A$9:$A$2401,0)),0)</f>
        <v>0</v>
      </c>
      <c r="J467" s="205">
        <f>IFERROR(INDEX(Lookup!$BI$9:$BI$2401,MATCH($A467,Lookup!$A$9:$A$2401,0)),0)</f>
        <v>0</v>
      </c>
      <c r="K467" s="205">
        <f>IFERROR(INDEX(Lookup!$BH$9:$BH$2401,MATCH($A467,Lookup!$A$9:$A$2401,0)),0)</f>
        <v>0</v>
      </c>
      <c r="L467" s="205">
        <f t="shared" si="23"/>
        <v>0</v>
      </c>
      <c r="O467" s="182">
        <f t="shared" si="24"/>
        <v>0</v>
      </c>
    </row>
    <row r="468" spans="1:15" hidden="1" x14ac:dyDescent="0.2">
      <c r="A468" s="182">
        <f>+'09'!A162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5">
        <f>IFERROR(INDEX(Lookup!$BG$9:$BG$2401,MATCH($A468,Lookup!$A$9:$A$2401,0)),0)</f>
        <v>0</v>
      </c>
      <c r="E468" s="205">
        <f>IFERROR(INDEX(Lookup!$BF$9:$BF$2401,MATCH($A468,Lookup!$A$9:$A$2401,0)),0)</f>
        <v>0</v>
      </c>
      <c r="F468" s="205">
        <f>IFERROR(INDEX(Lookup!$BE$9:$BE$2401,MATCH($A468,Lookup!$A$9:$A$2401,0)),0)</f>
        <v>0</v>
      </c>
      <c r="G468" s="206"/>
      <c r="H468" s="206"/>
      <c r="I468" s="205">
        <f>IFERROR(INDEX(Lookup!$BJ$9:$BJ$2401,MATCH($A468,Lookup!$A$9:$A$2401,0)),0)</f>
        <v>0</v>
      </c>
      <c r="J468" s="205">
        <f>IFERROR(INDEX(Lookup!$BI$9:$BI$2401,MATCH($A468,Lookup!$A$9:$A$2401,0)),0)</f>
        <v>0</v>
      </c>
      <c r="K468" s="205">
        <f>IFERROR(INDEX(Lookup!$BH$9:$BH$2401,MATCH($A468,Lookup!$A$9:$A$2401,0)),0)</f>
        <v>0</v>
      </c>
      <c r="L468" s="205">
        <f t="shared" si="23"/>
        <v>0</v>
      </c>
      <c r="O468" s="182">
        <f t="shared" si="24"/>
        <v>0</v>
      </c>
    </row>
    <row r="469" spans="1:15" hidden="1" x14ac:dyDescent="0.2">
      <c r="A469" s="182">
        <f>+'09'!A163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5">
        <f>IFERROR(INDEX(Lookup!$BG$9:$BG$2401,MATCH($A469,Lookup!$A$9:$A$2401,0)),0)</f>
        <v>0</v>
      </c>
      <c r="E469" s="205">
        <f>IFERROR(INDEX(Lookup!$BF$9:$BF$2401,MATCH($A469,Lookup!$A$9:$A$2401,0)),0)</f>
        <v>0</v>
      </c>
      <c r="F469" s="205">
        <f>IFERROR(INDEX(Lookup!$BE$9:$BE$2401,MATCH($A469,Lookup!$A$9:$A$2401,0)),0)</f>
        <v>0</v>
      </c>
      <c r="G469" s="206"/>
      <c r="H469" s="206"/>
      <c r="I469" s="205">
        <f>IFERROR(INDEX(Lookup!$BJ$9:$BJ$2401,MATCH($A469,Lookup!$A$9:$A$2401,0)),0)</f>
        <v>0</v>
      </c>
      <c r="J469" s="205">
        <f>IFERROR(INDEX(Lookup!$BI$9:$BI$2401,MATCH($A469,Lookup!$A$9:$A$2401,0)),0)</f>
        <v>0</v>
      </c>
      <c r="K469" s="205">
        <f>IFERROR(INDEX(Lookup!$BH$9:$BH$2401,MATCH($A469,Lookup!$A$9:$A$2401,0)),0)</f>
        <v>0</v>
      </c>
      <c r="L469" s="205">
        <f t="shared" si="23"/>
        <v>0</v>
      </c>
      <c r="O469" s="182">
        <f t="shared" si="24"/>
        <v>0</v>
      </c>
    </row>
    <row r="470" spans="1:15" hidden="1" x14ac:dyDescent="0.2">
      <c r="A470" s="182">
        <f>+'09'!A164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5">
        <f>IFERROR(INDEX(Lookup!$BG$9:$BG$2401,MATCH($A470,Lookup!$A$9:$A$2401,0)),0)</f>
        <v>0</v>
      </c>
      <c r="E470" s="205">
        <f>IFERROR(INDEX(Lookup!$BF$9:$BF$2401,MATCH($A470,Lookup!$A$9:$A$2401,0)),0)</f>
        <v>0</v>
      </c>
      <c r="F470" s="205">
        <f>IFERROR(INDEX(Lookup!$BE$9:$BE$2401,MATCH($A470,Lookup!$A$9:$A$2401,0)),0)</f>
        <v>0</v>
      </c>
      <c r="G470" s="206"/>
      <c r="H470" s="206"/>
      <c r="I470" s="205">
        <f>IFERROR(INDEX(Lookup!$BJ$9:$BJ$2401,MATCH($A470,Lookup!$A$9:$A$2401,0)),0)</f>
        <v>0</v>
      </c>
      <c r="J470" s="205">
        <f>IFERROR(INDEX(Lookup!$BI$9:$BI$2401,MATCH($A470,Lookup!$A$9:$A$2401,0)),0)</f>
        <v>0</v>
      </c>
      <c r="K470" s="205">
        <f>IFERROR(INDEX(Lookup!$BH$9:$BH$2401,MATCH($A470,Lookup!$A$9:$A$2401,0)),0)</f>
        <v>0</v>
      </c>
      <c r="L470" s="205">
        <f t="shared" si="23"/>
        <v>0</v>
      </c>
      <c r="O470" s="182">
        <f t="shared" si="24"/>
        <v>0</v>
      </c>
    </row>
    <row r="471" spans="1:15" hidden="1" x14ac:dyDescent="0.2">
      <c r="A471" s="182">
        <f>+'09'!A165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5">
        <f>IFERROR(INDEX(Lookup!$BG$9:$BG$2401,MATCH($A471,Lookup!$A$9:$A$2401,0)),0)</f>
        <v>0</v>
      </c>
      <c r="E471" s="205">
        <f>IFERROR(INDEX(Lookup!$BF$9:$BF$2401,MATCH($A471,Lookup!$A$9:$A$2401,0)),0)</f>
        <v>0</v>
      </c>
      <c r="F471" s="205">
        <f>IFERROR(INDEX(Lookup!$BE$9:$BE$2401,MATCH($A471,Lookup!$A$9:$A$2401,0)),0)</f>
        <v>0</v>
      </c>
      <c r="G471" s="206"/>
      <c r="H471" s="206"/>
      <c r="I471" s="205">
        <f>IFERROR(INDEX(Lookup!$BJ$9:$BJ$2401,MATCH($A471,Lookup!$A$9:$A$2401,0)),0)</f>
        <v>0</v>
      </c>
      <c r="J471" s="205">
        <f>IFERROR(INDEX(Lookup!$BI$9:$BI$2401,MATCH($A471,Lookup!$A$9:$A$2401,0)),0)</f>
        <v>0</v>
      </c>
      <c r="K471" s="205">
        <f>IFERROR(INDEX(Lookup!$BH$9:$BH$2401,MATCH($A471,Lookup!$A$9:$A$2401,0)),0)</f>
        <v>0</v>
      </c>
      <c r="L471" s="205">
        <f t="shared" si="23"/>
        <v>0</v>
      </c>
      <c r="O471" s="182">
        <f t="shared" si="24"/>
        <v>0</v>
      </c>
    </row>
    <row r="472" spans="1:15" hidden="1" x14ac:dyDescent="0.2">
      <c r="A472" s="182">
        <f>+'09'!A166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5">
        <f>IFERROR(INDEX(Lookup!$BG$9:$BG$2401,MATCH($A472,Lookup!$A$9:$A$2401,0)),0)</f>
        <v>0</v>
      </c>
      <c r="E472" s="205">
        <f>IFERROR(INDEX(Lookup!$BF$9:$BF$2401,MATCH($A472,Lookup!$A$9:$A$2401,0)),0)</f>
        <v>0</v>
      </c>
      <c r="F472" s="205">
        <f>IFERROR(INDEX(Lookup!$BE$9:$BE$2401,MATCH($A472,Lookup!$A$9:$A$2401,0)),0)</f>
        <v>0</v>
      </c>
      <c r="G472" s="206"/>
      <c r="H472" s="206"/>
      <c r="I472" s="205">
        <f>IFERROR(INDEX(Lookup!$BJ$9:$BJ$2401,MATCH($A472,Lookup!$A$9:$A$2401,0)),0)</f>
        <v>0</v>
      </c>
      <c r="J472" s="205">
        <f>IFERROR(INDEX(Lookup!$BI$9:$BI$2401,MATCH($A472,Lookup!$A$9:$A$2401,0)),0)</f>
        <v>0</v>
      </c>
      <c r="K472" s="205">
        <f>IFERROR(INDEX(Lookup!$BH$9:$BH$2401,MATCH($A472,Lookup!$A$9:$A$2401,0)),0)</f>
        <v>0</v>
      </c>
      <c r="L472" s="205">
        <f t="shared" si="23"/>
        <v>0</v>
      </c>
      <c r="O472" s="182">
        <f t="shared" si="24"/>
        <v>0</v>
      </c>
    </row>
    <row r="473" spans="1:15" hidden="1" x14ac:dyDescent="0.2">
      <c r="A473" s="182">
        <f>+'09'!A167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5">
        <f>IFERROR(INDEX(Lookup!$BG$9:$BG$2401,MATCH($A473,Lookup!$A$9:$A$2401,0)),0)</f>
        <v>0</v>
      </c>
      <c r="E473" s="205">
        <f>IFERROR(INDEX(Lookup!$BF$9:$BF$2401,MATCH($A473,Lookup!$A$9:$A$2401,0)),0)</f>
        <v>0</v>
      </c>
      <c r="F473" s="205">
        <f>IFERROR(INDEX(Lookup!$BE$9:$BE$2401,MATCH($A473,Lookup!$A$9:$A$2401,0)),0)</f>
        <v>0</v>
      </c>
      <c r="G473" s="206"/>
      <c r="H473" s="206"/>
      <c r="I473" s="205">
        <f>IFERROR(INDEX(Lookup!$BJ$9:$BJ$2401,MATCH($A473,Lookup!$A$9:$A$2401,0)),0)</f>
        <v>0</v>
      </c>
      <c r="J473" s="205">
        <f>IFERROR(INDEX(Lookup!$BI$9:$BI$2401,MATCH($A473,Lookup!$A$9:$A$2401,0)),0)</f>
        <v>0</v>
      </c>
      <c r="K473" s="205">
        <f>IFERROR(INDEX(Lookup!$BH$9:$BH$2401,MATCH($A473,Lookup!$A$9:$A$2401,0)),0)</f>
        <v>0</v>
      </c>
      <c r="L473" s="205">
        <f t="shared" si="23"/>
        <v>0</v>
      </c>
      <c r="O473" s="182">
        <f t="shared" si="24"/>
        <v>0</v>
      </c>
    </row>
    <row r="474" spans="1:15" hidden="1" x14ac:dyDescent="0.2">
      <c r="A474" s="182">
        <f>+'09'!A168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5">
        <f>IFERROR(INDEX(Lookup!$BG$9:$BG$2401,MATCH($A474,Lookup!$A$9:$A$2401,0)),0)</f>
        <v>0</v>
      </c>
      <c r="E474" s="205">
        <f>IFERROR(INDEX(Lookup!$BF$9:$BF$2401,MATCH($A474,Lookup!$A$9:$A$2401,0)),0)</f>
        <v>0</v>
      </c>
      <c r="F474" s="205">
        <f>IFERROR(INDEX(Lookup!$BE$9:$BE$2401,MATCH($A474,Lookup!$A$9:$A$2401,0)),0)</f>
        <v>0</v>
      </c>
      <c r="G474" s="206"/>
      <c r="H474" s="206"/>
      <c r="I474" s="205">
        <f>IFERROR(INDEX(Lookup!$BJ$9:$BJ$2401,MATCH($A474,Lookup!$A$9:$A$2401,0)),0)</f>
        <v>0</v>
      </c>
      <c r="J474" s="205">
        <f>IFERROR(INDEX(Lookup!$BI$9:$BI$2401,MATCH($A474,Lookup!$A$9:$A$2401,0)),0)</f>
        <v>0</v>
      </c>
      <c r="K474" s="205">
        <f>IFERROR(INDEX(Lookup!$BH$9:$BH$2401,MATCH($A474,Lookup!$A$9:$A$2401,0)),0)</f>
        <v>0</v>
      </c>
      <c r="L474" s="205">
        <f t="shared" si="23"/>
        <v>0</v>
      </c>
      <c r="O474" s="182">
        <f t="shared" si="24"/>
        <v>0</v>
      </c>
    </row>
    <row r="475" spans="1:15" hidden="1" x14ac:dyDescent="0.2">
      <c r="A475" s="182">
        <f>+'09'!A169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5">
        <f>IFERROR(INDEX(Lookup!$BG$9:$BG$2401,MATCH($A475,Lookup!$A$9:$A$2401,0)),0)</f>
        <v>0</v>
      </c>
      <c r="E475" s="205">
        <f>IFERROR(INDEX(Lookup!$BF$9:$BF$2401,MATCH($A475,Lookup!$A$9:$A$2401,0)),0)</f>
        <v>0</v>
      </c>
      <c r="F475" s="205">
        <f>IFERROR(INDEX(Lookup!$BE$9:$BE$2401,MATCH($A475,Lookup!$A$9:$A$2401,0)),0)</f>
        <v>0</v>
      </c>
      <c r="G475" s="206"/>
      <c r="H475" s="206"/>
      <c r="I475" s="205">
        <f>IFERROR(INDEX(Lookup!$BJ$9:$BJ$2401,MATCH($A475,Lookup!$A$9:$A$2401,0)),0)</f>
        <v>0</v>
      </c>
      <c r="J475" s="205">
        <f>IFERROR(INDEX(Lookup!$BI$9:$BI$2401,MATCH($A475,Lookup!$A$9:$A$2401,0)),0)</f>
        <v>0</v>
      </c>
      <c r="K475" s="205">
        <f>IFERROR(INDEX(Lookup!$BH$9:$BH$2401,MATCH($A475,Lookup!$A$9:$A$2401,0)),0)</f>
        <v>0</v>
      </c>
      <c r="L475" s="205">
        <f t="shared" si="23"/>
        <v>0</v>
      </c>
      <c r="O475" s="182">
        <f t="shared" si="24"/>
        <v>0</v>
      </c>
    </row>
    <row r="476" spans="1:15" hidden="1" x14ac:dyDescent="0.2">
      <c r="A476" s="182">
        <f>+'09'!A170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5">
        <f>IFERROR(INDEX(Lookup!$BG$9:$BG$2401,MATCH($A476,Lookup!$A$9:$A$2401,0)),0)</f>
        <v>0</v>
      </c>
      <c r="E476" s="205">
        <f>IFERROR(INDEX(Lookup!$BF$9:$BF$2401,MATCH($A476,Lookup!$A$9:$A$2401,0)),0)</f>
        <v>0</v>
      </c>
      <c r="F476" s="205">
        <f>IFERROR(INDEX(Lookup!$BE$9:$BE$2401,MATCH($A476,Lookup!$A$9:$A$2401,0)),0)</f>
        <v>0</v>
      </c>
      <c r="G476" s="206"/>
      <c r="H476" s="206"/>
      <c r="I476" s="205">
        <f>IFERROR(INDEX(Lookup!$BJ$9:$BJ$2401,MATCH($A476,Lookup!$A$9:$A$2401,0)),0)</f>
        <v>0</v>
      </c>
      <c r="J476" s="205">
        <f>IFERROR(INDEX(Lookup!$BI$9:$BI$2401,MATCH($A476,Lookup!$A$9:$A$2401,0)),0)</f>
        <v>0</v>
      </c>
      <c r="K476" s="205">
        <f>IFERROR(INDEX(Lookup!$BH$9:$BH$2401,MATCH($A476,Lookup!$A$9:$A$2401,0)),0)</f>
        <v>0</v>
      </c>
      <c r="L476" s="205">
        <f t="shared" si="23"/>
        <v>0</v>
      </c>
      <c r="O476" s="182">
        <f t="shared" si="24"/>
        <v>0</v>
      </c>
    </row>
    <row r="477" spans="1:15" hidden="1" x14ac:dyDescent="0.2">
      <c r="A477" s="182">
        <f>+'09'!A171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5">
        <f>IFERROR(INDEX(Lookup!$BG$9:$BG$2401,MATCH($A477,Lookup!$A$9:$A$2401,0)),0)</f>
        <v>0</v>
      </c>
      <c r="E477" s="205">
        <f>IFERROR(INDEX(Lookup!$BF$9:$BF$2401,MATCH($A477,Lookup!$A$9:$A$2401,0)),0)</f>
        <v>0</v>
      </c>
      <c r="F477" s="205">
        <f>IFERROR(INDEX(Lookup!$BE$9:$BE$2401,MATCH($A477,Lookup!$A$9:$A$2401,0)),0)</f>
        <v>0</v>
      </c>
      <c r="G477" s="206"/>
      <c r="H477" s="206"/>
      <c r="I477" s="205">
        <f>IFERROR(INDEX(Lookup!$BJ$9:$BJ$2401,MATCH($A477,Lookup!$A$9:$A$2401,0)),0)</f>
        <v>0</v>
      </c>
      <c r="J477" s="205">
        <f>IFERROR(INDEX(Lookup!$BI$9:$BI$2401,MATCH($A477,Lookup!$A$9:$A$2401,0)),0)</f>
        <v>0</v>
      </c>
      <c r="K477" s="205">
        <f>IFERROR(INDEX(Lookup!$BH$9:$BH$2401,MATCH($A477,Lookup!$A$9:$A$2401,0)),0)</f>
        <v>0</v>
      </c>
      <c r="L477" s="205">
        <f t="shared" si="23"/>
        <v>0</v>
      </c>
      <c r="O477" s="182">
        <f t="shared" si="24"/>
        <v>0</v>
      </c>
    </row>
    <row r="478" spans="1:15" hidden="1" x14ac:dyDescent="0.2">
      <c r="A478" s="182">
        <f>+'09'!A172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5">
        <f>IFERROR(INDEX(Lookup!$BG$9:$BG$2401,MATCH($A478,Lookup!$A$9:$A$2401,0)),0)</f>
        <v>0</v>
      </c>
      <c r="E478" s="205">
        <f>IFERROR(INDEX(Lookup!$BF$9:$BF$2401,MATCH($A478,Lookup!$A$9:$A$2401,0)),0)</f>
        <v>0</v>
      </c>
      <c r="F478" s="205">
        <f>IFERROR(INDEX(Lookup!$BE$9:$BE$2401,MATCH($A478,Lookup!$A$9:$A$2401,0)),0)</f>
        <v>0</v>
      </c>
      <c r="G478" s="206"/>
      <c r="H478" s="206"/>
      <c r="I478" s="205">
        <f>IFERROR(INDEX(Lookup!$BJ$9:$BJ$2401,MATCH($A478,Lookup!$A$9:$A$2401,0)),0)</f>
        <v>0</v>
      </c>
      <c r="J478" s="205">
        <f>IFERROR(INDEX(Lookup!$BI$9:$BI$2401,MATCH($A478,Lookup!$A$9:$A$2401,0)),0)</f>
        <v>0</v>
      </c>
      <c r="K478" s="205">
        <f>IFERROR(INDEX(Lookup!$BH$9:$BH$2401,MATCH($A478,Lookup!$A$9:$A$2401,0)),0)</f>
        <v>0</v>
      </c>
      <c r="L478" s="205">
        <f t="shared" si="23"/>
        <v>0</v>
      </c>
      <c r="O478" s="182">
        <f t="shared" si="24"/>
        <v>0</v>
      </c>
    </row>
    <row r="479" spans="1:15" hidden="1" x14ac:dyDescent="0.2">
      <c r="A479" s="182">
        <f>+'09'!A173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5">
        <f>IFERROR(INDEX(Lookup!$BG$9:$BG$2401,MATCH($A479,Lookup!$A$9:$A$2401,0)),0)</f>
        <v>0</v>
      </c>
      <c r="E479" s="205">
        <f>IFERROR(INDEX(Lookup!$BF$9:$BF$2401,MATCH($A479,Lookup!$A$9:$A$2401,0)),0)</f>
        <v>0</v>
      </c>
      <c r="F479" s="205">
        <f>IFERROR(INDEX(Lookup!$BE$9:$BE$2401,MATCH($A479,Lookup!$A$9:$A$2401,0)),0)</f>
        <v>0</v>
      </c>
      <c r="G479" s="206"/>
      <c r="H479" s="206"/>
      <c r="I479" s="205">
        <f>IFERROR(INDEX(Lookup!$BJ$9:$BJ$2401,MATCH($A479,Lookup!$A$9:$A$2401,0)),0)</f>
        <v>0</v>
      </c>
      <c r="J479" s="205">
        <f>IFERROR(INDEX(Lookup!$BI$9:$BI$2401,MATCH($A479,Lookup!$A$9:$A$2401,0)),0)</f>
        <v>0</v>
      </c>
      <c r="K479" s="205">
        <f>IFERROR(INDEX(Lookup!$BH$9:$BH$2401,MATCH($A479,Lookup!$A$9:$A$2401,0)),0)</f>
        <v>0</v>
      </c>
      <c r="L479" s="205">
        <f t="shared" si="23"/>
        <v>0</v>
      </c>
      <c r="O479" s="182">
        <f t="shared" si="24"/>
        <v>0</v>
      </c>
    </row>
    <row r="480" spans="1:15" hidden="1" x14ac:dyDescent="0.2">
      <c r="A480" s="182">
        <f>+'09'!A174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5">
        <f>IFERROR(INDEX(Lookup!$BG$9:$BG$2401,MATCH($A480,Lookup!$A$9:$A$2401,0)),0)</f>
        <v>0</v>
      </c>
      <c r="E480" s="205">
        <f>IFERROR(INDEX(Lookup!$BF$9:$BF$2401,MATCH($A480,Lookup!$A$9:$A$2401,0)),0)</f>
        <v>0</v>
      </c>
      <c r="F480" s="205">
        <f>IFERROR(INDEX(Lookup!$BE$9:$BE$2401,MATCH($A480,Lookup!$A$9:$A$2401,0)),0)</f>
        <v>0</v>
      </c>
      <c r="G480" s="206"/>
      <c r="H480" s="206"/>
      <c r="I480" s="205">
        <f>IFERROR(INDEX(Lookup!$BJ$9:$BJ$2401,MATCH($A480,Lookup!$A$9:$A$2401,0)),0)</f>
        <v>0</v>
      </c>
      <c r="J480" s="205">
        <f>IFERROR(INDEX(Lookup!$BI$9:$BI$2401,MATCH($A480,Lookup!$A$9:$A$2401,0)),0)</f>
        <v>0</v>
      </c>
      <c r="K480" s="205">
        <f>IFERROR(INDEX(Lookup!$BH$9:$BH$2401,MATCH($A480,Lookup!$A$9:$A$2401,0)),0)</f>
        <v>0</v>
      </c>
      <c r="L480" s="205">
        <f t="shared" si="23"/>
        <v>0</v>
      </c>
      <c r="O480" s="182">
        <f t="shared" si="24"/>
        <v>0</v>
      </c>
    </row>
    <row r="481" spans="1:15" hidden="1" x14ac:dyDescent="0.2">
      <c r="A481" s="182">
        <f>+'09'!A175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5">
        <f>IFERROR(INDEX(Lookup!$BG$9:$BG$2401,MATCH($A481,Lookup!$A$9:$A$2401,0)),0)</f>
        <v>0</v>
      </c>
      <c r="E481" s="205">
        <f>IFERROR(INDEX(Lookup!$BF$9:$BF$2401,MATCH($A481,Lookup!$A$9:$A$2401,0)),0)</f>
        <v>0</v>
      </c>
      <c r="F481" s="205">
        <f>IFERROR(INDEX(Lookup!$BE$9:$BE$2401,MATCH($A481,Lookup!$A$9:$A$2401,0)),0)</f>
        <v>0</v>
      </c>
      <c r="G481" s="206"/>
      <c r="H481" s="206"/>
      <c r="I481" s="205">
        <f>IFERROR(INDEX(Lookup!$BJ$9:$BJ$2401,MATCH($A481,Lookup!$A$9:$A$2401,0)),0)</f>
        <v>0</v>
      </c>
      <c r="J481" s="205">
        <f>IFERROR(INDEX(Lookup!$BI$9:$BI$2401,MATCH($A481,Lookup!$A$9:$A$2401,0)),0)</f>
        <v>0</v>
      </c>
      <c r="K481" s="205">
        <f>IFERROR(INDEX(Lookup!$BH$9:$BH$2401,MATCH($A481,Lookup!$A$9:$A$2401,0)),0)</f>
        <v>0</v>
      </c>
      <c r="L481" s="205">
        <f t="shared" si="23"/>
        <v>0</v>
      </c>
      <c r="O481" s="182">
        <f t="shared" si="24"/>
        <v>0</v>
      </c>
    </row>
    <row r="482" spans="1:15" hidden="1" x14ac:dyDescent="0.2">
      <c r="A482" s="182">
        <f>+'09'!A176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5">
        <f>IFERROR(INDEX(Lookup!$BG$9:$BG$2401,MATCH($A482,Lookup!$A$9:$A$2401,0)),0)</f>
        <v>0</v>
      </c>
      <c r="E482" s="205">
        <f>IFERROR(INDEX(Lookup!$BF$9:$BF$2401,MATCH($A482,Lookup!$A$9:$A$2401,0)),0)</f>
        <v>0</v>
      </c>
      <c r="F482" s="205">
        <f>IFERROR(INDEX(Lookup!$BE$9:$BE$2401,MATCH($A482,Lookup!$A$9:$A$2401,0)),0)</f>
        <v>0</v>
      </c>
      <c r="G482" s="206"/>
      <c r="H482" s="206"/>
      <c r="I482" s="205">
        <f>IFERROR(INDEX(Lookup!$BJ$9:$BJ$2401,MATCH($A482,Lookup!$A$9:$A$2401,0)),0)</f>
        <v>0</v>
      </c>
      <c r="J482" s="205">
        <f>IFERROR(INDEX(Lookup!$BI$9:$BI$2401,MATCH($A482,Lookup!$A$9:$A$2401,0)),0)</f>
        <v>0</v>
      </c>
      <c r="K482" s="205">
        <f>IFERROR(INDEX(Lookup!$BH$9:$BH$2401,MATCH($A482,Lookup!$A$9:$A$2401,0)),0)</f>
        <v>0</v>
      </c>
      <c r="L482" s="205">
        <f t="shared" si="23"/>
        <v>0</v>
      </c>
      <c r="O482" s="182">
        <f t="shared" si="24"/>
        <v>0</v>
      </c>
    </row>
    <row r="483" spans="1:15" hidden="1" x14ac:dyDescent="0.2">
      <c r="A483" s="182">
        <f>+'09'!A177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5">
        <f>IFERROR(INDEX(Lookup!$BG$9:$BG$2401,MATCH($A483,Lookup!$A$9:$A$2401,0)),0)</f>
        <v>0</v>
      </c>
      <c r="E483" s="205">
        <f>IFERROR(INDEX(Lookup!$BF$9:$BF$2401,MATCH($A483,Lookup!$A$9:$A$2401,0)),0)</f>
        <v>0</v>
      </c>
      <c r="F483" s="205">
        <f>IFERROR(INDEX(Lookup!$BE$9:$BE$2401,MATCH($A483,Lookup!$A$9:$A$2401,0)),0)</f>
        <v>0</v>
      </c>
      <c r="G483" s="206"/>
      <c r="H483" s="206"/>
      <c r="I483" s="205">
        <f>IFERROR(INDEX(Lookup!$BJ$9:$BJ$2401,MATCH($A483,Lookup!$A$9:$A$2401,0)),0)</f>
        <v>0</v>
      </c>
      <c r="J483" s="205">
        <f>IFERROR(INDEX(Lookup!$BI$9:$BI$2401,MATCH($A483,Lookup!$A$9:$A$2401,0)),0)</f>
        <v>0</v>
      </c>
      <c r="K483" s="205">
        <f>IFERROR(INDEX(Lookup!$BH$9:$BH$2401,MATCH($A483,Lookup!$A$9:$A$2401,0)),0)</f>
        <v>0</v>
      </c>
      <c r="L483" s="205">
        <f t="shared" si="23"/>
        <v>0</v>
      </c>
      <c r="O483" s="182">
        <f t="shared" si="24"/>
        <v>0</v>
      </c>
    </row>
    <row r="484" spans="1:15" hidden="1" x14ac:dyDescent="0.2">
      <c r="A484" s="182">
        <f>+'09'!A178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5">
        <f>IFERROR(INDEX(Lookup!$BG$9:$BG$2401,MATCH($A484,Lookup!$A$9:$A$2401,0)),0)</f>
        <v>0</v>
      </c>
      <c r="E484" s="205">
        <f>IFERROR(INDEX(Lookup!$BF$9:$BF$2401,MATCH($A484,Lookup!$A$9:$A$2401,0)),0)</f>
        <v>0</v>
      </c>
      <c r="F484" s="205">
        <f>IFERROR(INDEX(Lookup!$BE$9:$BE$2401,MATCH($A484,Lookup!$A$9:$A$2401,0)),0)</f>
        <v>0</v>
      </c>
      <c r="G484" s="206"/>
      <c r="H484" s="206"/>
      <c r="I484" s="205">
        <f>IFERROR(INDEX(Lookup!$BJ$9:$BJ$2401,MATCH($A484,Lookup!$A$9:$A$2401,0)),0)</f>
        <v>0</v>
      </c>
      <c r="J484" s="205">
        <f>IFERROR(INDEX(Lookup!$BI$9:$BI$2401,MATCH($A484,Lookup!$A$9:$A$2401,0)),0)</f>
        <v>0</v>
      </c>
      <c r="K484" s="205">
        <f>IFERROR(INDEX(Lookup!$BH$9:$BH$2401,MATCH($A484,Lookup!$A$9:$A$2401,0)),0)</f>
        <v>0</v>
      </c>
      <c r="L484" s="205">
        <f t="shared" si="23"/>
        <v>0</v>
      </c>
      <c r="O484" s="182">
        <f t="shared" si="24"/>
        <v>0</v>
      </c>
    </row>
    <row r="485" spans="1:15" hidden="1" x14ac:dyDescent="0.2">
      <c r="A485" s="182">
        <f>+'09'!A179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5">
        <f>IFERROR(INDEX(Lookup!$BG$9:$BG$2401,MATCH($A485,Lookup!$A$9:$A$2401,0)),0)</f>
        <v>0</v>
      </c>
      <c r="E485" s="205">
        <f>IFERROR(INDEX(Lookup!$BF$9:$BF$2401,MATCH($A485,Lookup!$A$9:$A$2401,0)),0)</f>
        <v>0</v>
      </c>
      <c r="F485" s="205">
        <f>IFERROR(INDEX(Lookup!$BE$9:$BE$2401,MATCH($A485,Lookup!$A$9:$A$2401,0)),0)</f>
        <v>0</v>
      </c>
      <c r="G485" s="206"/>
      <c r="H485" s="206"/>
      <c r="I485" s="205">
        <f>IFERROR(INDEX(Lookup!$BJ$9:$BJ$2401,MATCH($A485,Lookup!$A$9:$A$2401,0)),0)</f>
        <v>0</v>
      </c>
      <c r="J485" s="205">
        <f>IFERROR(INDEX(Lookup!$BI$9:$BI$2401,MATCH($A485,Lookup!$A$9:$A$2401,0)),0)</f>
        <v>0</v>
      </c>
      <c r="K485" s="205">
        <f>IFERROR(INDEX(Lookup!$BH$9:$BH$2401,MATCH($A485,Lookup!$A$9:$A$2401,0)),0)</f>
        <v>0</v>
      </c>
      <c r="L485" s="205">
        <f t="shared" si="23"/>
        <v>0</v>
      </c>
      <c r="O485" s="182">
        <f t="shared" si="24"/>
        <v>0</v>
      </c>
    </row>
    <row r="486" spans="1:15" hidden="1" x14ac:dyDescent="0.2">
      <c r="A486" s="182">
        <f>+'09'!A180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5">
        <f>IFERROR(INDEX(Lookup!$BG$9:$BG$2401,MATCH($A486,Lookup!$A$9:$A$2401,0)),0)</f>
        <v>0</v>
      </c>
      <c r="E486" s="205">
        <f>IFERROR(INDEX(Lookup!$BF$9:$BF$2401,MATCH($A486,Lookup!$A$9:$A$2401,0)),0)</f>
        <v>0</v>
      </c>
      <c r="F486" s="205">
        <f>IFERROR(INDEX(Lookup!$BE$9:$BE$2401,MATCH($A486,Lookup!$A$9:$A$2401,0)),0)</f>
        <v>0</v>
      </c>
      <c r="G486" s="206"/>
      <c r="H486" s="206"/>
      <c r="I486" s="205">
        <f>IFERROR(INDEX(Lookup!$BJ$9:$BJ$2401,MATCH($A486,Lookup!$A$9:$A$2401,0)),0)</f>
        <v>0</v>
      </c>
      <c r="J486" s="205">
        <f>IFERROR(INDEX(Lookup!$BI$9:$BI$2401,MATCH($A486,Lookup!$A$9:$A$2401,0)),0)</f>
        <v>0</v>
      </c>
      <c r="K486" s="205">
        <f>IFERROR(INDEX(Lookup!$BH$9:$BH$2401,MATCH($A486,Lookup!$A$9:$A$2401,0)),0)</f>
        <v>0</v>
      </c>
      <c r="L486" s="205">
        <f t="shared" si="23"/>
        <v>0</v>
      </c>
      <c r="O486" s="182">
        <f t="shared" si="24"/>
        <v>0</v>
      </c>
    </row>
    <row r="487" spans="1:15" hidden="1" x14ac:dyDescent="0.2">
      <c r="A487" s="182">
        <f>+'09'!A181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5">
        <f>IFERROR(INDEX(Lookup!$BG$9:$BG$2401,MATCH($A487,Lookup!$A$9:$A$2401,0)),0)</f>
        <v>0</v>
      </c>
      <c r="E487" s="205">
        <f>IFERROR(INDEX(Lookup!$BF$9:$BF$2401,MATCH($A487,Lookup!$A$9:$A$2401,0)),0)</f>
        <v>0</v>
      </c>
      <c r="F487" s="205">
        <f>IFERROR(INDEX(Lookup!$BE$9:$BE$2401,MATCH($A487,Lookup!$A$9:$A$2401,0)),0)</f>
        <v>0</v>
      </c>
      <c r="G487" s="206"/>
      <c r="H487" s="206"/>
      <c r="I487" s="205">
        <f>IFERROR(INDEX(Lookup!$BJ$9:$BJ$2401,MATCH($A487,Lookup!$A$9:$A$2401,0)),0)</f>
        <v>0</v>
      </c>
      <c r="J487" s="205">
        <f>IFERROR(INDEX(Lookup!$BI$9:$BI$2401,MATCH($A487,Lookup!$A$9:$A$2401,0)),0)</f>
        <v>0</v>
      </c>
      <c r="K487" s="205">
        <f>IFERROR(INDEX(Lookup!$BH$9:$BH$2401,MATCH($A487,Lookup!$A$9:$A$2401,0)),0)</f>
        <v>0</v>
      </c>
      <c r="L487" s="205">
        <f t="shared" si="23"/>
        <v>0</v>
      </c>
      <c r="O487" s="182">
        <f t="shared" si="24"/>
        <v>0</v>
      </c>
    </row>
    <row r="488" spans="1:15" hidden="1" x14ac:dyDescent="0.2">
      <c r="A488" s="182">
        <f>+'09'!A182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5">
        <f>IFERROR(INDEX(Lookup!$BG$9:$BG$2401,MATCH($A488,Lookup!$A$9:$A$2401,0)),0)</f>
        <v>0</v>
      </c>
      <c r="E488" s="205">
        <f>IFERROR(INDEX(Lookup!$BF$9:$BF$2401,MATCH($A488,Lookup!$A$9:$A$2401,0)),0)</f>
        <v>0</v>
      </c>
      <c r="F488" s="205">
        <f>IFERROR(INDEX(Lookup!$BE$9:$BE$2401,MATCH($A488,Lookup!$A$9:$A$2401,0)),0)</f>
        <v>0</v>
      </c>
      <c r="G488" s="206"/>
      <c r="H488" s="206"/>
      <c r="I488" s="205">
        <f>IFERROR(INDEX(Lookup!$BJ$9:$BJ$2401,MATCH($A488,Lookup!$A$9:$A$2401,0)),0)</f>
        <v>0</v>
      </c>
      <c r="J488" s="205">
        <f>IFERROR(INDEX(Lookup!$BI$9:$BI$2401,MATCH($A488,Lookup!$A$9:$A$2401,0)),0)</f>
        <v>0</v>
      </c>
      <c r="K488" s="205">
        <f>IFERROR(INDEX(Lookup!$BH$9:$BH$2401,MATCH($A488,Lookup!$A$9:$A$2401,0)),0)</f>
        <v>0</v>
      </c>
      <c r="L488" s="205">
        <f t="shared" si="23"/>
        <v>0</v>
      </c>
      <c r="O488" s="182">
        <f t="shared" si="24"/>
        <v>0</v>
      </c>
    </row>
    <row r="489" spans="1:15" hidden="1" x14ac:dyDescent="0.2">
      <c r="A489" s="182">
        <f>+'09'!A183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5">
        <f>IFERROR(INDEX(Lookup!$BG$9:$BG$2401,MATCH($A489,Lookup!$A$9:$A$2401,0)),0)</f>
        <v>0</v>
      </c>
      <c r="E489" s="205">
        <f>IFERROR(INDEX(Lookup!$BF$9:$BF$2401,MATCH($A489,Lookup!$A$9:$A$2401,0)),0)</f>
        <v>0</v>
      </c>
      <c r="F489" s="205">
        <f>IFERROR(INDEX(Lookup!$BE$9:$BE$2401,MATCH($A489,Lookup!$A$9:$A$2401,0)),0)</f>
        <v>0</v>
      </c>
      <c r="G489" s="206"/>
      <c r="H489" s="206"/>
      <c r="I489" s="205">
        <f>IFERROR(INDEX(Lookup!$BJ$9:$BJ$2401,MATCH($A489,Lookup!$A$9:$A$2401,0)),0)</f>
        <v>0</v>
      </c>
      <c r="J489" s="205">
        <f>IFERROR(INDEX(Lookup!$BI$9:$BI$2401,MATCH($A489,Lookup!$A$9:$A$2401,0)),0)</f>
        <v>0</v>
      </c>
      <c r="K489" s="205">
        <f>IFERROR(INDEX(Lookup!$BH$9:$BH$2401,MATCH($A489,Lookup!$A$9:$A$2401,0)),0)</f>
        <v>0</v>
      </c>
      <c r="L489" s="205">
        <f t="shared" si="23"/>
        <v>0</v>
      </c>
      <c r="O489" s="182">
        <f t="shared" si="24"/>
        <v>0</v>
      </c>
    </row>
    <row r="490" spans="1:15" hidden="1" x14ac:dyDescent="0.2">
      <c r="A490" s="182">
        <f>+'09'!A184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5">
        <f>IFERROR(INDEX(Lookup!$BG$9:$BG$2401,MATCH($A490,Lookup!$A$9:$A$2401,0)),0)</f>
        <v>0</v>
      </c>
      <c r="E490" s="205">
        <f>IFERROR(INDEX(Lookup!$BF$9:$BF$2401,MATCH($A490,Lookup!$A$9:$A$2401,0)),0)</f>
        <v>0</v>
      </c>
      <c r="F490" s="205">
        <f>IFERROR(INDEX(Lookup!$BE$9:$BE$2401,MATCH($A490,Lookup!$A$9:$A$2401,0)),0)</f>
        <v>0</v>
      </c>
      <c r="G490" s="206"/>
      <c r="H490" s="206"/>
      <c r="I490" s="205">
        <f>IFERROR(INDEX(Lookup!$BJ$9:$BJ$2401,MATCH($A490,Lookup!$A$9:$A$2401,0)),0)</f>
        <v>0</v>
      </c>
      <c r="J490" s="205">
        <f>IFERROR(INDEX(Lookup!$BI$9:$BI$2401,MATCH($A490,Lookup!$A$9:$A$2401,0)),0)</f>
        <v>0</v>
      </c>
      <c r="K490" s="205">
        <f>IFERROR(INDEX(Lookup!$BH$9:$BH$2401,MATCH($A490,Lookup!$A$9:$A$2401,0)),0)</f>
        <v>0</v>
      </c>
      <c r="L490" s="205">
        <f t="shared" si="23"/>
        <v>0</v>
      </c>
      <c r="O490" s="182">
        <f t="shared" si="24"/>
        <v>0</v>
      </c>
    </row>
    <row r="491" spans="1:15" hidden="1" x14ac:dyDescent="0.2">
      <c r="A491" s="182">
        <f>+'09'!A185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5">
        <f>IFERROR(INDEX(Lookup!$BG$9:$BG$2401,MATCH($A491,Lookup!$A$9:$A$2401,0)),0)</f>
        <v>0</v>
      </c>
      <c r="E491" s="205">
        <f>IFERROR(INDEX(Lookup!$BF$9:$BF$2401,MATCH($A491,Lookup!$A$9:$A$2401,0)),0)</f>
        <v>0</v>
      </c>
      <c r="F491" s="205">
        <f>IFERROR(INDEX(Lookup!$BE$9:$BE$2401,MATCH($A491,Lookup!$A$9:$A$2401,0)),0)</f>
        <v>0</v>
      </c>
      <c r="G491" s="206"/>
      <c r="H491" s="206"/>
      <c r="I491" s="205">
        <f>IFERROR(INDEX(Lookup!$BJ$9:$BJ$2401,MATCH($A491,Lookup!$A$9:$A$2401,0)),0)</f>
        <v>0</v>
      </c>
      <c r="J491" s="205">
        <f>IFERROR(INDEX(Lookup!$BI$9:$BI$2401,MATCH($A491,Lookup!$A$9:$A$2401,0)),0)</f>
        <v>0</v>
      </c>
      <c r="K491" s="205">
        <f>IFERROR(INDEX(Lookup!$BH$9:$BH$2401,MATCH($A491,Lookup!$A$9:$A$2401,0)),0)</f>
        <v>0</v>
      </c>
      <c r="L491" s="205">
        <f t="shared" si="23"/>
        <v>0</v>
      </c>
      <c r="O491" s="182">
        <f t="shared" si="24"/>
        <v>0</v>
      </c>
    </row>
    <row r="492" spans="1:15" hidden="1" x14ac:dyDescent="0.2">
      <c r="A492" s="182">
        <f>+'09'!A186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5">
        <f>IFERROR(INDEX(Lookup!$BG$9:$BG$2401,MATCH($A492,Lookup!$A$9:$A$2401,0)),0)</f>
        <v>0</v>
      </c>
      <c r="E492" s="205">
        <f>IFERROR(INDEX(Lookup!$BF$9:$BF$2401,MATCH($A492,Lookup!$A$9:$A$2401,0)),0)</f>
        <v>0</v>
      </c>
      <c r="F492" s="205">
        <f>IFERROR(INDEX(Lookup!$BE$9:$BE$2401,MATCH($A492,Lookup!$A$9:$A$2401,0)),0)</f>
        <v>0</v>
      </c>
      <c r="G492" s="206"/>
      <c r="H492" s="206"/>
      <c r="I492" s="205">
        <f>IFERROR(INDEX(Lookup!$BJ$9:$BJ$2401,MATCH($A492,Lookup!$A$9:$A$2401,0)),0)</f>
        <v>0</v>
      </c>
      <c r="J492" s="205">
        <f>IFERROR(INDEX(Lookup!$BI$9:$BI$2401,MATCH($A492,Lookup!$A$9:$A$2401,0)),0)</f>
        <v>0</v>
      </c>
      <c r="K492" s="205">
        <f>IFERROR(INDEX(Lookup!$BH$9:$BH$2401,MATCH($A492,Lookup!$A$9:$A$2401,0)),0)</f>
        <v>0</v>
      </c>
      <c r="L492" s="205">
        <f t="shared" si="23"/>
        <v>0</v>
      </c>
      <c r="O492" s="182">
        <f t="shared" si="24"/>
        <v>0</v>
      </c>
    </row>
    <row r="493" spans="1:15" hidden="1" x14ac:dyDescent="0.2">
      <c r="A493" s="182">
        <f>+'09'!A187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5">
        <f>IFERROR(INDEX(Lookup!$BG$9:$BG$2401,MATCH($A493,Lookup!$A$9:$A$2401,0)),0)</f>
        <v>0</v>
      </c>
      <c r="E493" s="205">
        <f>IFERROR(INDEX(Lookup!$BF$9:$BF$2401,MATCH($A493,Lookup!$A$9:$A$2401,0)),0)</f>
        <v>0</v>
      </c>
      <c r="F493" s="205">
        <f>IFERROR(INDEX(Lookup!$BE$9:$BE$2401,MATCH($A493,Lookup!$A$9:$A$2401,0)),0)</f>
        <v>0</v>
      </c>
      <c r="G493" s="206"/>
      <c r="H493" s="206"/>
      <c r="I493" s="205">
        <f>IFERROR(INDEX(Lookup!$BJ$9:$BJ$2401,MATCH($A493,Lookup!$A$9:$A$2401,0)),0)</f>
        <v>0</v>
      </c>
      <c r="J493" s="205">
        <f>IFERROR(INDEX(Lookup!$BI$9:$BI$2401,MATCH($A493,Lookup!$A$9:$A$2401,0)),0)</f>
        <v>0</v>
      </c>
      <c r="K493" s="205">
        <f>IFERROR(INDEX(Lookup!$BH$9:$BH$2401,MATCH($A493,Lookup!$A$9:$A$2401,0)),0)</f>
        <v>0</v>
      </c>
      <c r="L493" s="205">
        <f t="shared" si="23"/>
        <v>0</v>
      </c>
      <c r="O493" s="182">
        <f t="shared" si="24"/>
        <v>0</v>
      </c>
    </row>
    <row r="494" spans="1:15" hidden="1" x14ac:dyDescent="0.2">
      <c r="A494" s="182">
        <f>+'09'!A188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5">
        <f>IFERROR(INDEX(Lookup!$BG$9:$BG$2401,MATCH($A494,Lookup!$A$9:$A$2401,0)),0)</f>
        <v>0</v>
      </c>
      <c r="E494" s="205">
        <f>IFERROR(INDEX(Lookup!$BF$9:$BF$2401,MATCH($A494,Lookup!$A$9:$A$2401,0)),0)</f>
        <v>0</v>
      </c>
      <c r="F494" s="205">
        <f>IFERROR(INDEX(Lookup!$BE$9:$BE$2401,MATCH($A494,Lookup!$A$9:$A$2401,0)),0)</f>
        <v>0</v>
      </c>
      <c r="G494" s="206"/>
      <c r="H494" s="206"/>
      <c r="I494" s="205">
        <f>IFERROR(INDEX(Lookup!$BJ$9:$BJ$2401,MATCH($A494,Lookup!$A$9:$A$2401,0)),0)</f>
        <v>0</v>
      </c>
      <c r="J494" s="205">
        <f>IFERROR(INDEX(Lookup!$BI$9:$BI$2401,MATCH($A494,Lookup!$A$9:$A$2401,0)),0)</f>
        <v>0</v>
      </c>
      <c r="K494" s="205">
        <f>IFERROR(INDEX(Lookup!$BH$9:$BH$2401,MATCH($A494,Lookup!$A$9:$A$2401,0)),0)</f>
        <v>0</v>
      </c>
      <c r="L494" s="205">
        <f t="shared" si="23"/>
        <v>0</v>
      </c>
      <c r="O494" s="182">
        <f t="shared" si="24"/>
        <v>0</v>
      </c>
    </row>
    <row r="495" spans="1:15" hidden="1" x14ac:dyDescent="0.2">
      <c r="A495" s="182">
        <f>+'09'!A189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5">
        <f>IFERROR(INDEX(Lookup!$BG$9:$BG$2401,MATCH($A495,Lookup!$A$9:$A$2401,0)),0)</f>
        <v>0</v>
      </c>
      <c r="E495" s="205">
        <f>IFERROR(INDEX(Lookup!$BF$9:$BF$2401,MATCH($A495,Lookup!$A$9:$A$2401,0)),0)</f>
        <v>0</v>
      </c>
      <c r="F495" s="205">
        <f>IFERROR(INDEX(Lookup!$BE$9:$BE$2401,MATCH($A495,Lookup!$A$9:$A$2401,0)),0)</f>
        <v>0</v>
      </c>
      <c r="G495" s="206"/>
      <c r="H495" s="206"/>
      <c r="I495" s="205">
        <f>IFERROR(INDEX(Lookup!$BJ$9:$BJ$2401,MATCH($A495,Lookup!$A$9:$A$2401,0)),0)</f>
        <v>0</v>
      </c>
      <c r="J495" s="205">
        <f>IFERROR(INDEX(Lookup!$BI$9:$BI$2401,MATCH($A495,Lookup!$A$9:$A$2401,0)),0)</f>
        <v>0</v>
      </c>
      <c r="K495" s="205">
        <f>IFERROR(INDEX(Lookup!$BH$9:$BH$2401,MATCH($A495,Lookup!$A$9:$A$2401,0)),0)</f>
        <v>0</v>
      </c>
      <c r="L495" s="205">
        <f t="shared" si="23"/>
        <v>0</v>
      </c>
      <c r="O495" s="182">
        <f t="shared" si="24"/>
        <v>0</v>
      </c>
    </row>
    <row r="496" spans="1:15" hidden="1" x14ac:dyDescent="0.2">
      <c r="A496" s="182">
        <f>+'09'!A190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5">
        <f>IFERROR(INDEX(Lookup!$BG$9:$BG$2401,MATCH($A496,Lookup!$A$9:$A$2401,0)),0)</f>
        <v>0</v>
      </c>
      <c r="E496" s="205">
        <f>IFERROR(INDEX(Lookup!$BF$9:$BF$2401,MATCH($A496,Lookup!$A$9:$A$2401,0)),0)</f>
        <v>0</v>
      </c>
      <c r="F496" s="205">
        <f>IFERROR(INDEX(Lookup!$BE$9:$BE$2401,MATCH($A496,Lookup!$A$9:$A$2401,0)),0)</f>
        <v>0</v>
      </c>
      <c r="G496" s="206"/>
      <c r="H496" s="206"/>
      <c r="I496" s="205">
        <f>IFERROR(INDEX(Lookup!$BJ$9:$BJ$2401,MATCH($A496,Lookup!$A$9:$A$2401,0)),0)</f>
        <v>0</v>
      </c>
      <c r="J496" s="205">
        <f>IFERROR(INDEX(Lookup!$BI$9:$BI$2401,MATCH($A496,Lookup!$A$9:$A$2401,0)),0)</f>
        <v>0</v>
      </c>
      <c r="K496" s="205">
        <f>IFERROR(INDEX(Lookup!$BH$9:$BH$2401,MATCH($A496,Lookup!$A$9:$A$2401,0)),0)</f>
        <v>0</v>
      </c>
      <c r="L496" s="205">
        <f t="shared" si="23"/>
        <v>0</v>
      </c>
      <c r="O496" s="182">
        <f t="shared" si="24"/>
        <v>0</v>
      </c>
    </row>
    <row r="497" spans="1:15" hidden="1" x14ac:dyDescent="0.2">
      <c r="A497" s="182">
        <f>+'09'!A191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5">
        <f>IFERROR(INDEX(Lookup!$BG$9:$BG$2401,MATCH($A497,Lookup!$A$9:$A$2401,0)),0)</f>
        <v>0</v>
      </c>
      <c r="E497" s="205">
        <f>IFERROR(INDEX(Lookup!$BF$9:$BF$2401,MATCH($A497,Lookup!$A$9:$A$2401,0)),0)</f>
        <v>0</v>
      </c>
      <c r="F497" s="205">
        <f>IFERROR(INDEX(Lookup!$BE$9:$BE$2401,MATCH($A497,Lookup!$A$9:$A$2401,0)),0)</f>
        <v>0</v>
      </c>
      <c r="G497" s="206"/>
      <c r="H497" s="206"/>
      <c r="I497" s="205">
        <f>IFERROR(INDEX(Lookup!$BJ$9:$BJ$2401,MATCH($A497,Lookup!$A$9:$A$2401,0)),0)</f>
        <v>0</v>
      </c>
      <c r="J497" s="205">
        <f>IFERROR(INDEX(Lookup!$BI$9:$BI$2401,MATCH($A497,Lookup!$A$9:$A$2401,0)),0)</f>
        <v>0</v>
      </c>
      <c r="K497" s="205">
        <f>IFERROR(INDEX(Lookup!$BH$9:$BH$2401,MATCH($A497,Lookup!$A$9:$A$2401,0)),0)</f>
        <v>0</v>
      </c>
      <c r="L497" s="205">
        <f t="shared" si="23"/>
        <v>0</v>
      </c>
      <c r="O497" s="182">
        <f t="shared" si="24"/>
        <v>0</v>
      </c>
    </row>
    <row r="498" spans="1:15" hidden="1" x14ac:dyDescent="0.2">
      <c r="A498" s="182">
        <f>+'09'!A192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5">
        <f>IFERROR(INDEX(Lookup!$BG$9:$BG$2401,MATCH($A498,Lookup!$A$9:$A$2401,0)),0)</f>
        <v>0</v>
      </c>
      <c r="E498" s="205">
        <f>IFERROR(INDEX(Lookup!$BF$9:$BF$2401,MATCH($A498,Lookup!$A$9:$A$2401,0)),0)</f>
        <v>0</v>
      </c>
      <c r="F498" s="205">
        <f>IFERROR(INDEX(Lookup!$BE$9:$BE$2401,MATCH($A498,Lookup!$A$9:$A$2401,0)),0)</f>
        <v>0</v>
      </c>
      <c r="G498" s="206"/>
      <c r="H498" s="206"/>
      <c r="I498" s="205">
        <f>IFERROR(INDEX(Lookup!$BJ$9:$BJ$2401,MATCH($A498,Lookup!$A$9:$A$2401,0)),0)</f>
        <v>0</v>
      </c>
      <c r="J498" s="205">
        <f>IFERROR(INDEX(Lookup!$BI$9:$BI$2401,MATCH($A498,Lookup!$A$9:$A$2401,0)),0)</f>
        <v>0</v>
      </c>
      <c r="K498" s="205">
        <f>IFERROR(INDEX(Lookup!$BH$9:$BH$2401,MATCH($A498,Lookup!$A$9:$A$2401,0)),0)</f>
        <v>0</v>
      </c>
      <c r="L498" s="205">
        <f t="shared" si="23"/>
        <v>0</v>
      </c>
      <c r="O498" s="182">
        <f t="shared" si="24"/>
        <v>0</v>
      </c>
    </row>
    <row r="499" spans="1:15" hidden="1" x14ac:dyDescent="0.2">
      <c r="A499" s="182">
        <f>+'09'!A193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5">
        <f>IFERROR(INDEX(Lookup!$BG$9:$BG$2401,MATCH($A499,Lookup!$A$9:$A$2401,0)),0)</f>
        <v>0</v>
      </c>
      <c r="E499" s="205">
        <f>IFERROR(INDEX(Lookup!$BF$9:$BF$2401,MATCH($A499,Lookup!$A$9:$A$2401,0)),0)</f>
        <v>0</v>
      </c>
      <c r="F499" s="205">
        <f>IFERROR(INDEX(Lookup!$BE$9:$BE$2401,MATCH($A499,Lookup!$A$9:$A$2401,0)),0)</f>
        <v>0</v>
      </c>
      <c r="G499" s="206"/>
      <c r="H499" s="206"/>
      <c r="I499" s="205">
        <f>IFERROR(INDEX(Lookup!$BJ$9:$BJ$2401,MATCH($A499,Lookup!$A$9:$A$2401,0)),0)</f>
        <v>0</v>
      </c>
      <c r="J499" s="205">
        <f>IFERROR(INDEX(Lookup!$BI$9:$BI$2401,MATCH($A499,Lookup!$A$9:$A$2401,0)),0)</f>
        <v>0</v>
      </c>
      <c r="K499" s="205">
        <f>IFERROR(INDEX(Lookup!$BH$9:$BH$2401,MATCH($A499,Lookup!$A$9:$A$2401,0)),0)</f>
        <v>0</v>
      </c>
      <c r="L499" s="205">
        <f t="shared" si="23"/>
        <v>0</v>
      </c>
      <c r="O499" s="182">
        <f t="shared" si="24"/>
        <v>0</v>
      </c>
    </row>
    <row r="500" spans="1:15" hidden="1" x14ac:dyDescent="0.2">
      <c r="A500" s="182">
        <f>+'09'!A194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5">
        <f>IFERROR(INDEX(Lookup!$BG$9:$BG$2401,MATCH($A500,Lookup!$A$9:$A$2401,0)),0)</f>
        <v>0</v>
      </c>
      <c r="E500" s="205">
        <f>IFERROR(INDEX(Lookup!$BF$9:$BF$2401,MATCH($A500,Lookup!$A$9:$A$2401,0)),0)</f>
        <v>0</v>
      </c>
      <c r="F500" s="205">
        <f>IFERROR(INDEX(Lookup!$BE$9:$BE$2401,MATCH($A500,Lookup!$A$9:$A$2401,0)),0)</f>
        <v>0</v>
      </c>
      <c r="G500" s="206"/>
      <c r="H500" s="206"/>
      <c r="I500" s="205">
        <f>IFERROR(INDEX(Lookup!$BJ$9:$BJ$2401,MATCH($A500,Lookup!$A$9:$A$2401,0)),0)</f>
        <v>0</v>
      </c>
      <c r="J500" s="205">
        <f>IFERROR(INDEX(Lookup!$BI$9:$BI$2401,MATCH($A500,Lookup!$A$9:$A$2401,0)),0)</f>
        <v>0</v>
      </c>
      <c r="K500" s="205">
        <f>IFERROR(INDEX(Lookup!$BH$9:$BH$2401,MATCH($A500,Lookup!$A$9:$A$2401,0)),0)</f>
        <v>0</v>
      </c>
      <c r="L500" s="205">
        <f t="shared" ref="L500:L563" si="25">K500-J500</f>
        <v>0</v>
      </c>
      <c r="O500" s="182">
        <f t="shared" ref="O500:O563" si="26">+IF(A500&gt;0,1,0)</f>
        <v>0</v>
      </c>
    </row>
    <row r="501" spans="1:15" hidden="1" x14ac:dyDescent="0.2">
      <c r="A501" s="182">
        <f>+'09'!A195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5">
        <f>IFERROR(INDEX(Lookup!$BG$9:$BG$2401,MATCH($A501,Lookup!$A$9:$A$2401,0)),0)</f>
        <v>0</v>
      </c>
      <c r="E501" s="205">
        <f>IFERROR(INDEX(Lookup!$BF$9:$BF$2401,MATCH($A501,Lookup!$A$9:$A$2401,0)),0)</f>
        <v>0</v>
      </c>
      <c r="F501" s="205">
        <f>IFERROR(INDEX(Lookup!$BE$9:$BE$2401,MATCH($A501,Lookup!$A$9:$A$2401,0)),0)</f>
        <v>0</v>
      </c>
      <c r="G501" s="206"/>
      <c r="H501" s="206"/>
      <c r="I501" s="205">
        <f>IFERROR(INDEX(Lookup!$BJ$9:$BJ$2401,MATCH($A501,Lookup!$A$9:$A$2401,0)),0)</f>
        <v>0</v>
      </c>
      <c r="J501" s="205">
        <f>IFERROR(INDEX(Lookup!$BI$9:$BI$2401,MATCH($A501,Lookup!$A$9:$A$2401,0)),0)</f>
        <v>0</v>
      </c>
      <c r="K501" s="205">
        <f>IFERROR(INDEX(Lookup!$BH$9:$BH$2401,MATCH($A501,Lookup!$A$9:$A$2401,0)),0)</f>
        <v>0</v>
      </c>
      <c r="L501" s="205">
        <f t="shared" si="25"/>
        <v>0</v>
      </c>
      <c r="O501" s="182">
        <f t="shared" si="26"/>
        <v>0</v>
      </c>
    </row>
    <row r="502" spans="1:15" hidden="1" x14ac:dyDescent="0.2">
      <c r="A502" s="182">
        <f>+'09'!A196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5">
        <f>IFERROR(INDEX(Lookup!$BG$9:$BG$2401,MATCH($A502,Lookup!$A$9:$A$2401,0)),0)</f>
        <v>0</v>
      </c>
      <c r="E502" s="205">
        <f>IFERROR(INDEX(Lookup!$BF$9:$BF$2401,MATCH($A502,Lookup!$A$9:$A$2401,0)),0)</f>
        <v>0</v>
      </c>
      <c r="F502" s="205">
        <f>IFERROR(INDEX(Lookup!$BE$9:$BE$2401,MATCH($A502,Lookup!$A$9:$A$2401,0)),0)</f>
        <v>0</v>
      </c>
      <c r="G502" s="206"/>
      <c r="H502" s="206"/>
      <c r="I502" s="205">
        <f>IFERROR(INDEX(Lookup!$BJ$9:$BJ$2401,MATCH($A502,Lookup!$A$9:$A$2401,0)),0)</f>
        <v>0</v>
      </c>
      <c r="J502" s="205">
        <f>IFERROR(INDEX(Lookup!$BI$9:$BI$2401,MATCH($A502,Lookup!$A$9:$A$2401,0)),0)</f>
        <v>0</v>
      </c>
      <c r="K502" s="205">
        <f>IFERROR(INDEX(Lookup!$BH$9:$BH$2401,MATCH($A502,Lookup!$A$9:$A$2401,0)),0)</f>
        <v>0</v>
      </c>
      <c r="L502" s="205">
        <f t="shared" si="25"/>
        <v>0</v>
      </c>
      <c r="O502" s="182">
        <f t="shared" si="26"/>
        <v>0</v>
      </c>
    </row>
    <row r="503" spans="1:15" hidden="1" x14ac:dyDescent="0.2">
      <c r="A503" s="182">
        <f>+'09'!A197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5">
        <f>IFERROR(INDEX(Lookup!$BG$9:$BG$2401,MATCH($A503,Lookup!$A$9:$A$2401,0)),0)</f>
        <v>0</v>
      </c>
      <c r="E503" s="205">
        <f>IFERROR(INDEX(Lookup!$BF$9:$BF$2401,MATCH($A503,Lookup!$A$9:$A$2401,0)),0)</f>
        <v>0</v>
      </c>
      <c r="F503" s="205">
        <f>IFERROR(INDEX(Lookup!$BE$9:$BE$2401,MATCH($A503,Lookup!$A$9:$A$2401,0)),0)</f>
        <v>0</v>
      </c>
      <c r="G503" s="206"/>
      <c r="H503" s="206"/>
      <c r="I503" s="205">
        <f>IFERROR(INDEX(Lookup!$BJ$9:$BJ$2401,MATCH($A503,Lookup!$A$9:$A$2401,0)),0)</f>
        <v>0</v>
      </c>
      <c r="J503" s="205">
        <f>IFERROR(INDEX(Lookup!$BI$9:$BI$2401,MATCH($A503,Lookup!$A$9:$A$2401,0)),0)</f>
        <v>0</v>
      </c>
      <c r="K503" s="205">
        <f>IFERROR(INDEX(Lookup!$BH$9:$BH$2401,MATCH($A503,Lookup!$A$9:$A$2401,0)),0)</f>
        <v>0</v>
      </c>
      <c r="L503" s="205">
        <f t="shared" si="25"/>
        <v>0</v>
      </c>
      <c r="O503" s="182">
        <f t="shared" si="26"/>
        <v>0</v>
      </c>
    </row>
    <row r="504" spans="1:15" hidden="1" x14ac:dyDescent="0.2">
      <c r="A504" s="182">
        <f>+'09'!A198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5">
        <f>IFERROR(INDEX(Lookup!$BG$9:$BG$2401,MATCH($A504,Lookup!$A$9:$A$2401,0)),0)</f>
        <v>0</v>
      </c>
      <c r="E504" s="205">
        <f>IFERROR(INDEX(Lookup!$BF$9:$BF$2401,MATCH($A504,Lookup!$A$9:$A$2401,0)),0)</f>
        <v>0</v>
      </c>
      <c r="F504" s="205">
        <f>IFERROR(INDEX(Lookup!$BE$9:$BE$2401,MATCH($A504,Lookup!$A$9:$A$2401,0)),0)</f>
        <v>0</v>
      </c>
      <c r="G504" s="206"/>
      <c r="H504" s="206"/>
      <c r="I504" s="205">
        <f>IFERROR(INDEX(Lookup!$BJ$9:$BJ$2401,MATCH($A504,Lookup!$A$9:$A$2401,0)),0)</f>
        <v>0</v>
      </c>
      <c r="J504" s="205">
        <f>IFERROR(INDEX(Lookup!$BI$9:$BI$2401,MATCH($A504,Lookup!$A$9:$A$2401,0)),0)</f>
        <v>0</v>
      </c>
      <c r="K504" s="205">
        <f>IFERROR(INDEX(Lookup!$BH$9:$BH$2401,MATCH($A504,Lookup!$A$9:$A$2401,0)),0)</f>
        <v>0</v>
      </c>
      <c r="L504" s="205">
        <f t="shared" si="25"/>
        <v>0</v>
      </c>
      <c r="O504" s="182">
        <f t="shared" si="26"/>
        <v>0</v>
      </c>
    </row>
    <row r="505" spans="1:15" hidden="1" x14ac:dyDescent="0.2">
      <c r="A505" s="182">
        <f>+'09'!A199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5">
        <f>IFERROR(INDEX(Lookup!$BG$9:$BG$2401,MATCH($A505,Lookup!$A$9:$A$2401,0)),0)</f>
        <v>0</v>
      </c>
      <c r="E505" s="205">
        <f>IFERROR(INDEX(Lookup!$BF$9:$BF$2401,MATCH($A505,Lookup!$A$9:$A$2401,0)),0)</f>
        <v>0</v>
      </c>
      <c r="F505" s="205">
        <f>IFERROR(INDEX(Lookup!$BE$9:$BE$2401,MATCH($A505,Lookup!$A$9:$A$2401,0)),0)</f>
        <v>0</v>
      </c>
      <c r="G505" s="206"/>
      <c r="H505" s="206"/>
      <c r="I505" s="205">
        <f>IFERROR(INDEX(Lookup!$BJ$9:$BJ$2401,MATCH($A505,Lookup!$A$9:$A$2401,0)),0)</f>
        <v>0</v>
      </c>
      <c r="J505" s="205">
        <f>IFERROR(INDEX(Lookup!$BI$9:$BI$2401,MATCH($A505,Lookup!$A$9:$A$2401,0)),0)</f>
        <v>0</v>
      </c>
      <c r="K505" s="205">
        <f>IFERROR(INDEX(Lookup!$BH$9:$BH$2401,MATCH($A505,Lookup!$A$9:$A$2401,0)),0)</f>
        <v>0</v>
      </c>
      <c r="L505" s="205">
        <f t="shared" si="25"/>
        <v>0</v>
      </c>
      <c r="O505" s="182">
        <f t="shared" si="26"/>
        <v>0</v>
      </c>
    </row>
    <row r="506" spans="1:15" hidden="1" x14ac:dyDescent="0.2">
      <c r="A506" s="182">
        <f>+'09'!A200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5">
        <f>IFERROR(INDEX(Lookup!$BG$9:$BG$2401,MATCH($A506,Lookup!$A$9:$A$2401,0)),0)</f>
        <v>0</v>
      </c>
      <c r="E506" s="205">
        <f>IFERROR(INDEX(Lookup!$BF$9:$BF$2401,MATCH($A506,Lookup!$A$9:$A$2401,0)),0)</f>
        <v>0</v>
      </c>
      <c r="F506" s="205">
        <f>IFERROR(INDEX(Lookup!$BE$9:$BE$2401,MATCH($A506,Lookup!$A$9:$A$2401,0)),0)</f>
        <v>0</v>
      </c>
      <c r="G506" s="206"/>
      <c r="H506" s="206"/>
      <c r="I506" s="205">
        <f>IFERROR(INDEX(Lookup!$BJ$9:$BJ$2401,MATCH($A506,Lookup!$A$9:$A$2401,0)),0)</f>
        <v>0</v>
      </c>
      <c r="J506" s="205">
        <f>IFERROR(INDEX(Lookup!$BI$9:$BI$2401,MATCH($A506,Lookup!$A$9:$A$2401,0)),0)</f>
        <v>0</v>
      </c>
      <c r="K506" s="205">
        <f>IFERROR(INDEX(Lookup!$BH$9:$BH$2401,MATCH($A506,Lookup!$A$9:$A$2401,0)),0)</f>
        <v>0</v>
      </c>
      <c r="L506" s="205">
        <f t="shared" si="25"/>
        <v>0</v>
      </c>
      <c r="O506" s="182">
        <f t="shared" si="26"/>
        <v>0</v>
      </c>
    </row>
    <row r="507" spans="1:15" hidden="1" x14ac:dyDescent="0.2">
      <c r="A507" s="182">
        <f>+'09'!A201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5">
        <f>IFERROR(INDEX(Lookup!$BG$9:$BG$2401,MATCH($A507,Lookup!$A$9:$A$2401,0)),0)</f>
        <v>0</v>
      </c>
      <c r="E507" s="205">
        <f>IFERROR(INDEX(Lookup!$BF$9:$BF$2401,MATCH($A507,Lookup!$A$9:$A$2401,0)),0)</f>
        <v>0</v>
      </c>
      <c r="F507" s="205">
        <f>IFERROR(INDEX(Lookup!$BE$9:$BE$2401,MATCH($A507,Lookup!$A$9:$A$2401,0)),0)</f>
        <v>0</v>
      </c>
      <c r="G507" s="206"/>
      <c r="H507" s="206"/>
      <c r="I507" s="205">
        <f>IFERROR(INDEX(Lookup!$BJ$9:$BJ$2401,MATCH($A507,Lookup!$A$9:$A$2401,0)),0)</f>
        <v>0</v>
      </c>
      <c r="J507" s="205">
        <f>IFERROR(INDEX(Lookup!$BI$9:$BI$2401,MATCH($A507,Lookup!$A$9:$A$2401,0)),0)</f>
        <v>0</v>
      </c>
      <c r="K507" s="205">
        <f>IFERROR(INDEX(Lookup!$BH$9:$BH$2401,MATCH($A507,Lookup!$A$9:$A$2401,0)),0)</f>
        <v>0</v>
      </c>
      <c r="L507" s="205">
        <f t="shared" si="25"/>
        <v>0</v>
      </c>
      <c r="O507" s="182">
        <f t="shared" si="26"/>
        <v>0</v>
      </c>
    </row>
    <row r="508" spans="1:15" hidden="1" x14ac:dyDescent="0.2">
      <c r="A508" s="182">
        <f>+'09'!A202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5">
        <f>IFERROR(INDEX(Lookup!$BG$9:$BG$2401,MATCH($A508,Lookup!$A$9:$A$2401,0)),0)</f>
        <v>0</v>
      </c>
      <c r="E508" s="205">
        <f>IFERROR(INDEX(Lookup!$BF$9:$BF$2401,MATCH($A508,Lookup!$A$9:$A$2401,0)),0)</f>
        <v>0</v>
      </c>
      <c r="F508" s="205">
        <f>IFERROR(INDEX(Lookup!$BE$9:$BE$2401,MATCH($A508,Lookup!$A$9:$A$2401,0)),0)</f>
        <v>0</v>
      </c>
      <c r="G508" s="206"/>
      <c r="H508" s="206"/>
      <c r="I508" s="205">
        <f>IFERROR(INDEX(Lookup!$BJ$9:$BJ$2401,MATCH($A508,Lookup!$A$9:$A$2401,0)),0)</f>
        <v>0</v>
      </c>
      <c r="J508" s="205">
        <f>IFERROR(INDEX(Lookup!$BI$9:$BI$2401,MATCH($A508,Lookup!$A$9:$A$2401,0)),0)</f>
        <v>0</v>
      </c>
      <c r="K508" s="205">
        <f>IFERROR(INDEX(Lookup!$BH$9:$BH$2401,MATCH($A508,Lookup!$A$9:$A$2401,0)),0)</f>
        <v>0</v>
      </c>
      <c r="L508" s="205">
        <f t="shared" si="25"/>
        <v>0</v>
      </c>
      <c r="O508" s="182">
        <f t="shared" si="26"/>
        <v>0</v>
      </c>
    </row>
    <row r="509" spans="1:15" hidden="1" x14ac:dyDescent="0.2">
      <c r="A509" s="182">
        <f>+'09'!A203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5">
        <f>IFERROR(INDEX(Lookup!$BG$9:$BG$2401,MATCH($A509,Lookup!$A$9:$A$2401,0)),0)</f>
        <v>0</v>
      </c>
      <c r="E509" s="205">
        <f>IFERROR(INDEX(Lookup!$BF$9:$BF$2401,MATCH($A509,Lookup!$A$9:$A$2401,0)),0)</f>
        <v>0</v>
      </c>
      <c r="F509" s="205">
        <f>IFERROR(INDEX(Lookup!$BE$9:$BE$2401,MATCH($A509,Lookup!$A$9:$A$2401,0)),0)</f>
        <v>0</v>
      </c>
      <c r="G509" s="206"/>
      <c r="H509" s="206"/>
      <c r="I509" s="205">
        <f>IFERROR(INDEX(Lookup!$BJ$9:$BJ$2401,MATCH($A509,Lookup!$A$9:$A$2401,0)),0)</f>
        <v>0</v>
      </c>
      <c r="J509" s="205">
        <f>IFERROR(INDEX(Lookup!$BI$9:$BI$2401,MATCH($A509,Lookup!$A$9:$A$2401,0)),0)</f>
        <v>0</v>
      </c>
      <c r="K509" s="205">
        <f>IFERROR(INDEX(Lookup!$BH$9:$BH$2401,MATCH($A509,Lookup!$A$9:$A$2401,0)),0)</f>
        <v>0</v>
      </c>
      <c r="L509" s="205">
        <f t="shared" si="25"/>
        <v>0</v>
      </c>
      <c r="O509" s="182">
        <f t="shared" si="26"/>
        <v>0</v>
      </c>
    </row>
    <row r="510" spans="1:15" hidden="1" x14ac:dyDescent="0.2">
      <c r="A510" s="182">
        <f>+'09'!A204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5">
        <f>IFERROR(INDEX(Lookup!$BG$9:$BG$2401,MATCH($A510,Lookup!$A$9:$A$2401,0)),0)</f>
        <v>0</v>
      </c>
      <c r="E510" s="205">
        <f>IFERROR(INDEX(Lookup!$BF$9:$BF$2401,MATCH($A510,Lookup!$A$9:$A$2401,0)),0)</f>
        <v>0</v>
      </c>
      <c r="F510" s="205">
        <f>IFERROR(INDEX(Lookup!$BE$9:$BE$2401,MATCH($A510,Lookup!$A$9:$A$2401,0)),0)</f>
        <v>0</v>
      </c>
      <c r="G510" s="206"/>
      <c r="H510" s="206"/>
      <c r="I510" s="205">
        <f>IFERROR(INDEX(Lookup!$BJ$9:$BJ$2401,MATCH($A510,Lookup!$A$9:$A$2401,0)),0)</f>
        <v>0</v>
      </c>
      <c r="J510" s="205">
        <f>IFERROR(INDEX(Lookup!$BI$9:$BI$2401,MATCH($A510,Lookup!$A$9:$A$2401,0)),0)</f>
        <v>0</v>
      </c>
      <c r="K510" s="205">
        <f>IFERROR(INDEX(Lookup!$BH$9:$BH$2401,MATCH($A510,Lookup!$A$9:$A$2401,0)),0)</f>
        <v>0</v>
      </c>
      <c r="L510" s="205">
        <f t="shared" si="25"/>
        <v>0</v>
      </c>
      <c r="O510" s="182">
        <f t="shared" si="26"/>
        <v>0</v>
      </c>
    </row>
    <row r="511" spans="1:15" hidden="1" x14ac:dyDescent="0.2">
      <c r="A511" s="182">
        <f>+'09'!A205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5">
        <f>IFERROR(INDEX(Lookup!$BG$9:$BG$2401,MATCH($A511,Lookup!$A$9:$A$2401,0)),0)</f>
        <v>0</v>
      </c>
      <c r="E511" s="205">
        <f>IFERROR(INDEX(Lookup!$BF$9:$BF$2401,MATCH($A511,Lookup!$A$9:$A$2401,0)),0)</f>
        <v>0</v>
      </c>
      <c r="F511" s="205">
        <f>IFERROR(INDEX(Lookup!$BE$9:$BE$2401,MATCH($A511,Lookup!$A$9:$A$2401,0)),0)</f>
        <v>0</v>
      </c>
      <c r="G511" s="206"/>
      <c r="H511" s="206"/>
      <c r="I511" s="205">
        <f>IFERROR(INDEX(Lookup!$BJ$9:$BJ$2401,MATCH($A511,Lookup!$A$9:$A$2401,0)),0)</f>
        <v>0</v>
      </c>
      <c r="J511" s="205">
        <f>IFERROR(INDEX(Lookup!$BI$9:$BI$2401,MATCH($A511,Lookup!$A$9:$A$2401,0)),0)</f>
        <v>0</v>
      </c>
      <c r="K511" s="205">
        <f>IFERROR(INDEX(Lookup!$BH$9:$BH$2401,MATCH($A511,Lookup!$A$9:$A$2401,0)),0)</f>
        <v>0</v>
      </c>
      <c r="L511" s="205">
        <f t="shared" si="25"/>
        <v>0</v>
      </c>
      <c r="O511" s="182">
        <f t="shared" si="26"/>
        <v>0</v>
      </c>
    </row>
    <row r="512" spans="1:15" hidden="1" x14ac:dyDescent="0.2">
      <c r="A512" s="182">
        <f>+'09'!A206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5">
        <f>IFERROR(INDEX(Lookup!$BG$9:$BG$2401,MATCH($A512,Lookup!$A$9:$A$2401,0)),0)</f>
        <v>0</v>
      </c>
      <c r="E512" s="205">
        <f>IFERROR(INDEX(Lookup!$BF$9:$BF$2401,MATCH($A512,Lookup!$A$9:$A$2401,0)),0)</f>
        <v>0</v>
      </c>
      <c r="F512" s="205">
        <f>IFERROR(INDEX(Lookup!$BE$9:$BE$2401,MATCH($A512,Lookup!$A$9:$A$2401,0)),0)</f>
        <v>0</v>
      </c>
      <c r="G512" s="206"/>
      <c r="H512" s="206"/>
      <c r="I512" s="205">
        <f>IFERROR(INDEX(Lookup!$BJ$9:$BJ$2401,MATCH($A512,Lookup!$A$9:$A$2401,0)),0)</f>
        <v>0</v>
      </c>
      <c r="J512" s="205">
        <f>IFERROR(INDEX(Lookup!$BI$9:$BI$2401,MATCH($A512,Lookup!$A$9:$A$2401,0)),0)</f>
        <v>0</v>
      </c>
      <c r="K512" s="205">
        <f>IFERROR(INDEX(Lookup!$BH$9:$BH$2401,MATCH($A512,Lookup!$A$9:$A$2401,0)),0)</f>
        <v>0</v>
      </c>
      <c r="L512" s="205">
        <f t="shared" si="25"/>
        <v>0</v>
      </c>
      <c r="O512" s="182">
        <f t="shared" si="26"/>
        <v>0</v>
      </c>
    </row>
    <row r="513" spans="1:15" hidden="1" x14ac:dyDescent="0.2">
      <c r="A513" s="182">
        <f>+'09'!A207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5">
        <f>IFERROR(INDEX(Lookup!$BG$9:$BG$2401,MATCH($A513,Lookup!$A$9:$A$2401,0)),0)</f>
        <v>0</v>
      </c>
      <c r="E513" s="205">
        <f>IFERROR(INDEX(Lookup!$BF$9:$BF$2401,MATCH($A513,Lookup!$A$9:$A$2401,0)),0)</f>
        <v>0</v>
      </c>
      <c r="F513" s="205">
        <f>IFERROR(INDEX(Lookup!$BE$9:$BE$2401,MATCH($A513,Lookup!$A$9:$A$2401,0)),0)</f>
        <v>0</v>
      </c>
      <c r="G513" s="206"/>
      <c r="H513" s="206"/>
      <c r="I513" s="205">
        <f>IFERROR(INDEX(Lookup!$BJ$9:$BJ$2401,MATCH($A513,Lookup!$A$9:$A$2401,0)),0)</f>
        <v>0</v>
      </c>
      <c r="J513" s="205">
        <f>IFERROR(INDEX(Lookup!$BI$9:$BI$2401,MATCH($A513,Lookup!$A$9:$A$2401,0)),0)</f>
        <v>0</v>
      </c>
      <c r="K513" s="205">
        <f>IFERROR(INDEX(Lookup!$BH$9:$BH$2401,MATCH($A513,Lookup!$A$9:$A$2401,0)),0)</f>
        <v>0</v>
      </c>
      <c r="L513" s="205">
        <f t="shared" si="25"/>
        <v>0</v>
      </c>
      <c r="O513" s="182">
        <f t="shared" si="26"/>
        <v>0</v>
      </c>
    </row>
    <row r="514" spans="1:15" hidden="1" x14ac:dyDescent="0.2">
      <c r="A514" s="182">
        <f>+'09'!A208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5">
        <f>IFERROR(INDEX(Lookup!$BG$9:$BG$2401,MATCH($A514,Lookup!$A$9:$A$2401,0)),0)</f>
        <v>0</v>
      </c>
      <c r="E514" s="205">
        <f>IFERROR(INDEX(Lookup!$BF$9:$BF$2401,MATCH($A514,Lookup!$A$9:$A$2401,0)),0)</f>
        <v>0</v>
      </c>
      <c r="F514" s="205">
        <f>IFERROR(INDEX(Lookup!$BE$9:$BE$2401,MATCH($A514,Lookup!$A$9:$A$2401,0)),0)</f>
        <v>0</v>
      </c>
      <c r="G514" s="206"/>
      <c r="H514" s="206"/>
      <c r="I514" s="205">
        <f>IFERROR(INDEX(Lookup!$BJ$9:$BJ$2401,MATCH($A514,Lookup!$A$9:$A$2401,0)),0)</f>
        <v>0</v>
      </c>
      <c r="J514" s="205">
        <f>IFERROR(INDEX(Lookup!$BI$9:$BI$2401,MATCH($A514,Lookup!$A$9:$A$2401,0)),0)</f>
        <v>0</v>
      </c>
      <c r="K514" s="205">
        <f>IFERROR(INDEX(Lookup!$BH$9:$BH$2401,MATCH($A514,Lookup!$A$9:$A$2401,0)),0)</f>
        <v>0</v>
      </c>
      <c r="L514" s="205">
        <f t="shared" si="25"/>
        <v>0</v>
      </c>
      <c r="O514" s="182">
        <f t="shared" si="26"/>
        <v>0</v>
      </c>
    </row>
    <row r="515" spans="1:15" hidden="1" x14ac:dyDescent="0.2">
      <c r="A515" s="182">
        <f>+'09'!A209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5">
        <f>IFERROR(INDEX(Lookup!$BG$9:$BG$2401,MATCH($A515,Lookup!$A$9:$A$2401,0)),0)</f>
        <v>0</v>
      </c>
      <c r="E515" s="205">
        <f>IFERROR(INDEX(Lookup!$BF$9:$BF$2401,MATCH($A515,Lookup!$A$9:$A$2401,0)),0)</f>
        <v>0</v>
      </c>
      <c r="F515" s="205">
        <f>IFERROR(INDEX(Lookup!$BE$9:$BE$2401,MATCH($A515,Lookup!$A$9:$A$2401,0)),0)</f>
        <v>0</v>
      </c>
      <c r="G515" s="206"/>
      <c r="H515" s="206"/>
      <c r="I515" s="205">
        <f>IFERROR(INDEX(Lookup!$BJ$9:$BJ$2401,MATCH($A515,Lookup!$A$9:$A$2401,0)),0)</f>
        <v>0</v>
      </c>
      <c r="J515" s="205">
        <f>IFERROR(INDEX(Lookup!$BI$9:$BI$2401,MATCH($A515,Lookup!$A$9:$A$2401,0)),0)</f>
        <v>0</v>
      </c>
      <c r="K515" s="205">
        <f>IFERROR(INDEX(Lookup!$BH$9:$BH$2401,MATCH($A515,Lookup!$A$9:$A$2401,0)),0)</f>
        <v>0</v>
      </c>
      <c r="L515" s="205">
        <f t="shared" si="25"/>
        <v>0</v>
      </c>
      <c r="O515" s="182">
        <f t="shared" si="26"/>
        <v>0</v>
      </c>
    </row>
    <row r="516" spans="1:15" hidden="1" x14ac:dyDescent="0.2">
      <c r="A516" s="182">
        <f>+'09'!A210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5">
        <f>IFERROR(INDEX(Lookup!$BG$9:$BG$2401,MATCH($A516,Lookup!$A$9:$A$2401,0)),0)</f>
        <v>0</v>
      </c>
      <c r="E516" s="205">
        <f>IFERROR(INDEX(Lookup!$BF$9:$BF$2401,MATCH($A516,Lookup!$A$9:$A$2401,0)),0)</f>
        <v>0</v>
      </c>
      <c r="F516" s="205">
        <f>IFERROR(INDEX(Lookup!$BE$9:$BE$2401,MATCH($A516,Lookup!$A$9:$A$2401,0)),0)</f>
        <v>0</v>
      </c>
      <c r="G516" s="206"/>
      <c r="H516" s="206"/>
      <c r="I516" s="205">
        <f>IFERROR(INDEX(Lookup!$BJ$9:$BJ$2401,MATCH($A516,Lookup!$A$9:$A$2401,0)),0)</f>
        <v>0</v>
      </c>
      <c r="J516" s="205">
        <f>IFERROR(INDEX(Lookup!$BI$9:$BI$2401,MATCH($A516,Lookup!$A$9:$A$2401,0)),0)</f>
        <v>0</v>
      </c>
      <c r="K516" s="205">
        <f>IFERROR(INDEX(Lookup!$BH$9:$BH$2401,MATCH($A516,Lookup!$A$9:$A$2401,0)),0)</f>
        <v>0</v>
      </c>
      <c r="L516" s="205">
        <f t="shared" si="25"/>
        <v>0</v>
      </c>
      <c r="O516" s="182">
        <f t="shared" si="26"/>
        <v>0</v>
      </c>
    </row>
    <row r="517" spans="1:15" hidden="1" x14ac:dyDescent="0.2">
      <c r="A517" s="182">
        <f>+'09'!A211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5">
        <f>IFERROR(INDEX(Lookup!$BG$9:$BG$2401,MATCH($A517,Lookup!$A$9:$A$2401,0)),0)</f>
        <v>0</v>
      </c>
      <c r="E517" s="205">
        <f>IFERROR(INDEX(Lookup!$BF$9:$BF$2401,MATCH($A517,Lookup!$A$9:$A$2401,0)),0)</f>
        <v>0</v>
      </c>
      <c r="F517" s="205">
        <f>IFERROR(INDEX(Lookup!$BE$9:$BE$2401,MATCH($A517,Lookup!$A$9:$A$2401,0)),0)</f>
        <v>0</v>
      </c>
      <c r="G517" s="206"/>
      <c r="H517" s="206"/>
      <c r="I517" s="205">
        <f>IFERROR(INDEX(Lookup!$BJ$9:$BJ$2401,MATCH($A517,Lookup!$A$9:$A$2401,0)),0)</f>
        <v>0</v>
      </c>
      <c r="J517" s="205">
        <f>IFERROR(INDEX(Lookup!$BI$9:$BI$2401,MATCH($A517,Lookup!$A$9:$A$2401,0)),0)</f>
        <v>0</v>
      </c>
      <c r="K517" s="205">
        <f>IFERROR(INDEX(Lookup!$BH$9:$BH$2401,MATCH($A517,Lookup!$A$9:$A$2401,0)),0)</f>
        <v>0</v>
      </c>
      <c r="L517" s="205">
        <f t="shared" si="25"/>
        <v>0</v>
      </c>
      <c r="O517" s="182">
        <f t="shared" si="26"/>
        <v>0</v>
      </c>
    </row>
    <row r="518" spans="1:15" hidden="1" x14ac:dyDescent="0.2">
      <c r="A518" s="182">
        <f>+'09'!A212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5">
        <f>IFERROR(INDEX(Lookup!$BG$9:$BG$2401,MATCH($A518,Lookup!$A$9:$A$2401,0)),0)</f>
        <v>0</v>
      </c>
      <c r="E518" s="205">
        <f>IFERROR(INDEX(Lookup!$BF$9:$BF$2401,MATCH($A518,Lookup!$A$9:$A$2401,0)),0)</f>
        <v>0</v>
      </c>
      <c r="F518" s="205">
        <f>IFERROR(INDEX(Lookup!$BE$9:$BE$2401,MATCH($A518,Lookup!$A$9:$A$2401,0)),0)</f>
        <v>0</v>
      </c>
      <c r="G518" s="206"/>
      <c r="H518" s="206"/>
      <c r="I518" s="205">
        <f>IFERROR(INDEX(Lookup!$BJ$9:$BJ$2401,MATCH($A518,Lookup!$A$9:$A$2401,0)),0)</f>
        <v>0</v>
      </c>
      <c r="J518" s="205">
        <f>IFERROR(INDEX(Lookup!$BI$9:$BI$2401,MATCH($A518,Lookup!$A$9:$A$2401,0)),0)</f>
        <v>0</v>
      </c>
      <c r="K518" s="205">
        <f>IFERROR(INDEX(Lookup!$BH$9:$BH$2401,MATCH($A518,Lookup!$A$9:$A$2401,0)),0)</f>
        <v>0</v>
      </c>
      <c r="L518" s="205">
        <f t="shared" si="25"/>
        <v>0</v>
      </c>
      <c r="O518" s="182">
        <f t="shared" si="26"/>
        <v>0</v>
      </c>
    </row>
    <row r="519" spans="1:15" hidden="1" x14ac:dyDescent="0.2">
      <c r="A519" s="182">
        <f>+'09'!A213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5">
        <f>IFERROR(INDEX(Lookup!$BG$9:$BG$2401,MATCH($A519,Lookup!$A$9:$A$2401,0)),0)</f>
        <v>0</v>
      </c>
      <c r="E519" s="205">
        <f>IFERROR(INDEX(Lookup!$BF$9:$BF$2401,MATCH($A519,Lookup!$A$9:$A$2401,0)),0)</f>
        <v>0</v>
      </c>
      <c r="F519" s="205">
        <f>IFERROR(INDEX(Lookup!$BE$9:$BE$2401,MATCH($A519,Lookup!$A$9:$A$2401,0)),0)</f>
        <v>0</v>
      </c>
      <c r="G519" s="206"/>
      <c r="H519" s="206"/>
      <c r="I519" s="205">
        <f>IFERROR(INDEX(Lookup!$BJ$9:$BJ$2401,MATCH($A519,Lookup!$A$9:$A$2401,0)),0)</f>
        <v>0</v>
      </c>
      <c r="J519" s="205">
        <f>IFERROR(INDEX(Lookup!$BI$9:$BI$2401,MATCH($A519,Lookup!$A$9:$A$2401,0)),0)</f>
        <v>0</v>
      </c>
      <c r="K519" s="205">
        <f>IFERROR(INDEX(Lookup!$BH$9:$BH$2401,MATCH($A519,Lookup!$A$9:$A$2401,0)),0)</f>
        <v>0</v>
      </c>
      <c r="L519" s="205">
        <f t="shared" si="25"/>
        <v>0</v>
      </c>
      <c r="O519" s="182">
        <f t="shared" si="26"/>
        <v>0</v>
      </c>
    </row>
    <row r="520" spans="1:15" hidden="1" x14ac:dyDescent="0.2">
      <c r="A520" s="182">
        <f>+'09'!A214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5">
        <f>IFERROR(INDEX(Lookup!$BG$9:$BG$2401,MATCH($A520,Lookup!$A$9:$A$2401,0)),0)</f>
        <v>0</v>
      </c>
      <c r="E520" s="205">
        <f>IFERROR(INDEX(Lookup!$BF$9:$BF$2401,MATCH($A520,Lookup!$A$9:$A$2401,0)),0)</f>
        <v>0</v>
      </c>
      <c r="F520" s="205">
        <f>IFERROR(INDEX(Lookup!$BE$9:$BE$2401,MATCH($A520,Lookup!$A$9:$A$2401,0)),0)</f>
        <v>0</v>
      </c>
      <c r="G520" s="206"/>
      <c r="H520" s="206"/>
      <c r="I520" s="205">
        <f>IFERROR(INDEX(Lookup!$BJ$9:$BJ$2401,MATCH($A520,Lookup!$A$9:$A$2401,0)),0)</f>
        <v>0</v>
      </c>
      <c r="J520" s="205">
        <f>IFERROR(INDEX(Lookup!$BI$9:$BI$2401,MATCH($A520,Lookup!$A$9:$A$2401,0)),0)</f>
        <v>0</v>
      </c>
      <c r="K520" s="205">
        <f>IFERROR(INDEX(Lookup!$BH$9:$BH$2401,MATCH($A520,Lookup!$A$9:$A$2401,0)),0)</f>
        <v>0</v>
      </c>
      <c r="L520" s="205">
        <f t="shared" si="25"/>
        <v>0</v>
      </c>
      <c r="O520" s="182">
        <f t="shared" si="26"/>
        <v>0</v>
      </c>
    </row>
    <row r="521" spans="1:15" hidden="1" x14ac:dyDescent="0.2">
      <c r="A521" s="182">
        <f>+'09'!A215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5">
        <f>IFERROR(INDEX(Lookup!$BG$9:$BG$2401,MATCH($A521,Lookup!$A$9:$A$2401,0)),0)</f>
        <v>0</v>
      </c>
      <c r="E521" s="205">
        <f>IFERROR(INDEX(Lookup!$BF$9:$BF$2401,MATCH($A521,Lookup!$A$9:$A$2401,0)),0)</f>
        <v>0</v>
      </c>
      <c r="F521" s="205">
        <f>IFERROR(INDEX(Lookup!$BE$9:$BE$2401,MATCH($A521,Lookup!$A$9:$A$2401,0)),0)</f>
        <v>0</v>
      </c>
      <c r="G521" s="206"/>
      <c r="H521" s="206"/>
      <c r="I521" s="205">
        <f>IFERROR(INDEX(Lookup!$BJ$9:$BJ$2401,MATCH($A521,Lookup!$A$9:$A$2401,0)),0)</f>
        <v>0</v>
      </c>
      <c r="J521" s="205">
        <f>IFERROR(INDEX(Lookup!$BI$9:$BI$2401,MATCH($A521,Lookup!$A$9:$A$2401,0)),0)</f>
        <v>0</v>
      </c>
      <c r="K521" s="205">
        <f>IFERROR(INDEX(Lookup!$BH$9:$BH$2401,MATCH($A521,Lookup!$A$9:$A$2401,0)),0)</f>
        <v>0</v>
      </c>
      <c r="L521" s="205">
        <f t="shared" si="25"/>
        <v>0</v>
      </c>
      <c r="O521" s="182">
        <f t="shared" si="26"/>
        <v>0</v>
      </c>
    </row>
    <row r="522" spans="1:15" hidden="1" x14ac:dyDescent="0.2">
      <c r="A522" s="182">
        <f>+'09'!A216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5">
        <f>IFERROR(INDEX(Lookup!$BG$9:$BG$2401,MATCH($A522,Lookup!$A$9:$A$2401,0)),0)</f>
        <v>0</v>
      </c>
      <c r="E522" s="205">
        <f>IFERROR(INDEX(Lookup!$BF$9:$BF$2401,MATCH($A522,Lookup!$A$9:$A$2401,0)),0)</f>
        <v>0</v>
      </c>
      <c r="F522" s="205">
        <f>IFERROR(INDEX(Lookup!$BE$9:$BE$2401,MATCH($A522,Lookup!$A$9:$A$2401,0)),0)</f>
        <v>0</v>
      </c>
      <c r="G522" s="206"/>
      <c r="H522" s="206"/>
      <c r="I522" s="205">
        <f>IFERROR(INDEX(Lookup!$BJ$9:$BJ$2401,MATCH($A522,Lookup!$A$9:$A$2401,0)),0)</f>
        <v>0</v>
      </c>
      <c r="J522" s="205">
        <f>IFERROR(INDEX(Lookup!$BI$9:$BI$2401,MATCH($A522,Lookup!$A$9:$A$2401,0)),0)</f>
        <v>0</v>
      </c>
      <c r="K522" s="205">
        <f>IFERROR(INDEX(Lookup!$BH$9:$BH$2401,MATCH($A522,Lookup!$A$9:$A$2401,0)),0)</f>
        <v>0</v>
      </c>
      <c r="L522" s="205">
        <f t="shared" si="25"/>
        <v>0</v>
      </c>
      <c r="O522" s="182">
        <f t="shared" si="26"/>
        <v>0</v>
      </c>
    </row>
    <row r="523" spans="1:15" hidden="1" x14ac:dyDescent="0.2">
      <c r="A523" s="182">
        <f>+'09'!A217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5">
        <f>IFERROR(INDEX(Lookup!$BG$9:$BG$2401,MATCH($A523,Lookup!$A$9:$A$2401,0)),0)</f>
        <v>0</v>
      </c>
      <c r="E523" s="205">
        <f>IFERROR(INDEX(Lookup!$BF$9:$BF$2401,MATCH($A523,Lookup!$A$9:$A$2401,0)),0)</f>
        <v>0</v>
      </c>
      <c r="F523" s="205">
        <f>IFERROR(INDEX(Lookup!$BE$9:$BE$2401,MATCH($A523,Lookup!$A$9:$A$2401,0)),0)</f>
        <v>0</v>
      </c>
      <c r="G523" s="206"/>
      <c r="H523" s="206"/>
      <c r="I523" s="205">
        <f>IFERROR(INDEX(Lookup!$BJ$9:$BJ$2401,MATCH($A523,Lookup!$A$9:$A$2401,0)),0)</f>
        <v>0</v>
      </c>
      <c r="J523" s="205">
        <f>IFERROR(INDEX(Lookup!$BI$9:$BI$2401,MATCH($A523,Lookup!$A$9:$A$2401,0)),0)</f>
        <v>0</v>
      </c>
      <c r="K523" s="205">
        <f>IFERROR(INDEX(Lookup!$BH$9:$BH$2401,MATCH($A523,Lookup!$A$9:$A$2401,0)),0)</f>
        <v>0</v>
      </c>
      <c r="L523" s="205">
        <f t="shared" si="25"/>
        <v>0</v>
      </c>
      <c r="O523" s="182">
        <f t="shared" si="26"/>
        <v>0</v>
      </c>
    </row>
    <row r="524" spans="1:15" hidden="1" x14ac:dyDescent="0.2">
      <c r="A524" s="182">
        <f>+'09'!A218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5">
        <f>IFERROR(INDEX(Lookup!$BG$9:$BG$2401,MATCH($A524,Lookup!$A$9:$A$2401,0)),0)</f>
        <v>0</v>
      </c>
      <c r="E524" s="205">
        <f>IFERROR(INDEX(Lookup!$BF$9:$BF$2401,MATCH($A524,Lookup!$A$9:$A$2401,0)),0)</f>
        <v>0</v>
      </c>
      <c r="F524" s="205">
        <f>IFERROR(INDEX(Lookup!$BE$9:$BE$2401,MATCH($A524,Lookup!$A$9:$A$2401,0)),0)</f>
        <v>0</v>
      </c>
      <c r="G524" s="206"/>
      <c r="H524" s="206"/>
      <c r="I524" s="205">
        <f>IFERROR(INDEX(Lookup!$BJ$9:$BJ$2401,MATCH($A524,Lookup!$A$9:$A$2401,0)),0)</f>
        <v>0</v>
      </c>
      <c r="J524" s="205">
        <f>IFERROR(INDEX(Lookup!$BI$9:$BI$2401,MATCH($A524,Lookup!$A$9:$A$2401,0)),0)</f>
        <v>0</v>
      </c>
      <c r="K524" s="205">
        <f>IFERROR(INDEX(Lookup!$BH$9:$BH$2401,MATCH($A524,Lookup!$A$9:$A$2401,0)),0)</f>
        <v>0</v>
      </c>
      <c r="L524" s="205">
        <f t="shared" si="25"/>
        <v>0</v>
      </c>
      <c r="O524" s="182">
        <f t="shared" si="26"/>
        <v>0</v>
      </c>
    </row>
    <row r="525" spans="1:15" hidden="1" x14ac:dyDescent="0.2">
      <c r="A525" s="182">
        <f>+'09'!A219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5">
        <f>IFERROR(INDEX(Lookup!$BG$9:$BG$2401,MATCH($A525,Lookup!$A$9:$A$2401,0)),0)</f>
        <v>0</v>
      </c>
      <c r="E525" s="205">
        <f>IFERROR(INDEX(Lookup!$BF$9:$BF$2401,MATCH($A525,Lookup!$A$9:$A$2401,0)),0)</f>
        <v>0</v>
      </c>
      <c r="F525" s="205">
        <f>IFERROR(INDEX(Lookup!$BE$9:$BE$2401,MATCH($A525,Lookup!$A$9:$A$2401,0)),0)</f>
        <v>0</v>
      </c>
      <c r="G525" s="206"/>
      <c r="H525" s="206"/>
      <c r="I525" s="205">
        <f>IFERROR(INDEX(Lookup!$BJ$9:$BJ$2401,MATCH($A525,Lookup!$A$9:$A$2401,0)),0)</f>
        <v>0</v>
      </c>
      <c r="J525" s="205">
        <f>IFERROR(INDEX(Lookup!$BI$9:$BI$2401,MATCH($A525,Lookup!$A$9:$A$2401,0)),0)</f>
        <v>0</v>
      </c>
      <c r="K525" s="205">
        <f>IFERROR(INDEX(Lookup!$BH$9:$BH$2401,MATCH($A525,Lookup!$A$9:$A$2401,0)),0)</f>
        <v>0</v>
      </c>
      <c r="L525" s="205">
        <f t="shared" si="25"/>
        <v>0</v>
      </c>
      <c r="O525" s="182">
        <f t="shared" si="26"/>
        <v>0</v>
      </c>
    </row>
    <row r="526" spans="1:15" hidden="1" x14ac:dyDescent="0.2">
      <c r="A526" s="182">
        <f>+'09'!A220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5">
        <f>IFERROR(INDEX(Lookup!$BG$9:$BG$2401,MATCH($A526,Lookup!$A$9:$A$2401,0)),0)</f>
        <v>0</v>
      </c>
      <c r="E526" s="205">
        <f>IFERROR(INDEX(Lookup!$BF$9:$BF$2401,MATCH($A526,Lookup!$A$9:$A$2401,0)),0)</f>
        <v>0</v>
      </c>
      <c r="F526" s="205">
        <f>IFERROR(INDEX(Lookup!$BE$9:$BE$2401,MATCH($A526,Lookup!$A$9:$A$2401,0)),0)</f>
        <v>0</v>
      </c>
      <c r="G526" s="206"/>
      <c r="H526" s="206"/>
      <c r="I526" s="205">
        <f>IFERROR(INDEX(Lookup!$BJ$9:$BJ$2401,MATCH($A526,Lookup!$A$9:$A$2401,0)),0)</f>
        <v>0</v>
      </c>
      <c r="J526" s="205">
        <f>IFERROR(INDEX(Lookup!$BI$9:$BI$2401,MATCH($A526,Lookup!$A$9:$A$2401,0)),0)</f>
        <v>0</v>
      </c>
      <c r="K526" s="205">
        <f>IFERROR(INDEX(Lookup!$BH$9:$BH$2401,MATCH($A526,Lookup!$A$9:$A$2401,0)),0)</f>
        <v>0</v>
      </c>
      <c r="L526" s="205">
        <f t="shared" si="25"/>
        <v>0</v>
      </c>
      <c r="O526" s="182">
        <f t="shared" si="26"/>
        <v>0</v>
      </c>
    </row>
    <row r="527" spans="1:15" hidden="1" x14ac:dyDescent="0.2">
      <c r="A527" s="182">
        <f>+'09'!A221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5">
        <f>IFERROR(INDEX(Lookup!$BG$9:$BG$2401,MATCH($A527,Lookup!$A$9:$A$2401,0)),0)</f>
        <v>0</v>
      </c>
      <c r="E527" s="205">
        <f>IFERROR(INDEX(Lookup!$BF$9:$BF$2401,MATCH($A527,Lookup!$A$9:$A$2401,0)),0)</f>
        <v>0</v>
      </c>
      <c r="F527" s="205">
        <f>IFERROR(INDEX(Lookup!$BE$9:$BE$2401,MATCH($A527,Lookup!$A$9:$A$2401,0)),0)</f>
        <v>0</v>
      </c>
      <c r="G527" s="206"/>
      <c r="H527" s="206"/>
      <c r="I527" s="205">
        <f>IFERROR(INDEX(Lookup!$BJ$9:$BJ$2401,MATCH($A527,Lookup!$A$9:$A$2401,0)),0)</f>
        <v>0</v>
      </c>
      <c r="J527" s="205">
        <f>IFERROR(INDEX(Lookup!$BI$9:$BI$2401,MATCH($A527,Lookup!$A$9:$A$2401,0)),0)</f>
        <v>0</v>
      </c>
      <c r="K527" s="205">
        <f>IFERROR(INDEX(Lookup!$BH$9:$BH$2401,MATCH($A527,Lookup!$A$9:$A$2401,0)),0)</f>
        <v>0</v>
      </c>
      <c r="L527" s="205">
        <f t="shared" si="25"/>
        <v>0</v>
      </c>
      <c r="O527" s="182">
        <f t="shared" si="26"/>
        <v>0</v>
      </c>
    </row>
    <row r="528" spans="1:15" hidden="1" x14ac:dyDescent="0.2">
      <c r="A528" s="182">
        <f>+'09'!A222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5">
        <f>IFERROR(INDEX(Lookup!$BG$9:$BG$2401,MATCH($A528,Lookup!$A$9:$A$2401,0)),0)</f>
        <v>0</v>
      </c>
      <c r="E528" s="205">
        <f>IFERROR(INDEX(Lookup!$BF$9:$BF$2401,MATCH($A528,Lookup!$A$9:$A$2401,0)),0)</f>
        <v>0</v>
      </c>
      <c r="F528" s="205">
        <f>IFERROR(INDEX(Lookup!$BE$9:$BE$2401,MATCH($A528,Lookup!$A$9:$A$2401,0)),0)</f>
        <v>0</v>
      </c>
      <c r="G528" s="206"/>
      <c r="H528" s="206"/>
      <c r="I528" s="205">
        <f>IFERROR(INDEX(Lookup!$BJ$9:$BJ$2401,MATCH($A528,Lookup!$A$9:$A$2401,0)),0)</f>
        <v>0</v>
      </c>
      <c r="J528" s="205">
        <f>IFERROR(INDEX(Lookup!$BI$9:$BI$2401,MATCH($A528,Lookup!$A$9:$A$2401,0)),0)</f>
        <v>0</v>
      </c>
      <c r="K528" s="205">
        <f>IFERROR(INDEX(Lookup!$BH$9:$BH$2401,MATCH($A528,Lookup!$A$9:$A$2401,0)),0)</f>
        <v>0</v>
      </c>
      <c r="L528" s="205">
        <f t="shared" si="25"/>
        <v>0</v>
      </c>
      <c r="O528" s="182">
        <f t="shared" si="26"/>
        <v>0</v>
      </c>
    </row>
    <row r="529" spans="1:15" hidden="1" x14ac:dyDescent="0.2">
      <c r="A529" s="182">
        <f>+'09'!A223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5">
        <f>IFERROR(INDEX(Lookup!$BG$9:$BG$2401,MATCH($A529,Lookup!$A$9:$A$2401,0)),0)</f>
        <v>0</v>
      </c>
      <c r="E529" s="205">
        <f>IFERROR(INDEX(Lookup!$BF$9:$BF$2401,MATCH($A529,Lookup!$A$9:$A$2401,0)),0)</f>
        <v>0</v>
      </c>
      <c r="F529" s="205">
        <f>IFERROR(INDEX(Lookup!$BE$9:$BE$2401,MATCH($A529,Lookup!$A$9:$A$2401,0)),0)</f>
        <v>0</v>
      </c>
      <c r="G529" s="206"/>
      <c r="H529" s="206"/>
      <c r="I529" s="205">
        <f>IFERROR(INDEX(Lookup!$BJ$9:$BJ$2401,MATCH($A529,Lookup!$A$9:$A$2401,0)),0)</f>
        <v>0</v>
      </c>
      <c r="J529" s="205">
        <f>IFERROR(INDEX(Lookup!$BI$9:$BI$2401,MATCH($A529,Lookup!$A$9:$A$2401,0)),0)</f>
        <v>0</v>
      </c>
      <c r="K529" s="205">
        <f>IFERROR(INDEX(Lookup!$BH$9:$BH$2401,MATCH($A529,Lookup!$A$9:$A$2401,0)),0)</f>
        <v>0</v>
      </c>
      <c r="L529" s="205">
        <f t="shared" si="25"/>
        <v>0</v>
      </c>
      <c r="O529" s="182">
        <f t="shared" si="26"/>
        <v>0</v>
      </c>
    </row>
    <row r="530" spans="1:15" hidden="1" x14ac:dyDescent="0.2">
      <c r="A530" s="182">
        <f>+'09'!A224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5">
        <f>IFERROR(INDEX(Lookup!$BG$9:$BG$2401,MATCH($A530,Lookup!$A$9:$A$2401,0)),0)</f>
        <v>0</v>
      </c>
      <c r="E530" s="205">
        <f>IFERROR(INDEX(Lookup!$BF$9:$BF$2401,MATCH($A530,Lookup!$A$9:$A$2401,0)),0)</f>
        <v>0</v>
      </c>
      <c r="F530" s="205">
        <f>IFERROR(INDEX(Lookup!$BE$9:$BE$2401,MATCH($A530,Lookup!$A$9:$A$2401,0)),0)</f>
        <v>0</v>
      </c>
      <c r="G530" s="206"/>
      <c r="H530" s="206"/>
      <c r="I530" s="205">
        <f>IFERROR(INDEX(Lookup!$BJ$9:$BJ$2401,MATCH($A530,Lookup!$A$9:$A$2401,0)),0)</f>
        <v>0</v>
      </c>
      <c r="J530" s="205">
        <f>IFERROR(INDEX(Lookup!$BI$9:$BI$2401,MATCH($A530,Lookup!$A$9:$A$2401,0)),0)</f>
        <v>0</v>
      </c>
      <c r="K530" s="205">
        <f>IFERROR(INDEX(Lookup!$BH$9:$BH$2401,MATCH($A530,Lookup!$A$9:$A$2401,0)),0)</f>
        <v>0</v>
      </c>
      <c r="L530" s="205">
        <f t="shared" si="25"/>
        <v>0</v>
      </c>
      <c r="O530" s="182">
        <f t="shared" si="26"/>
        <v>0</v>
      </c>
    </row>
    <row r="531" spans="1:15" hidden="1" x14ac:dyDescent="0.2">
      <c r="A531" s="182">
        <f>+'09'!A225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5">
        <f>IFERROR(INDEX(Lookup!$BG$9:$BG$2401,MATCH($A531,Lookup!$A$9:$A$2401,0)),0)</f>
        <v>0</v>
      </c>
      <c r="E531" s="205">
        <f>IFERROR(INDEX(Lookup!$BF$9:$BF$2401,MATCH($A531,Lookup!$A$9:$A$2401,0)),0)</f>
        <v>0</v>
      </c>
      <c r="F531" s="205">
        <f>IFERROR(INDEX(Lookup!$BE$9:$BE$2401,MATCH($A531,Lookup!$A$9:$A$2401,0)),0)</f>
        <v>0</v>
      </c>
      <c r="G531" s="206"/>
      <c r="H531" s="206"/>
      <c r="I531" s="205">
        <f>IFERROR(INDEX(Lookup!$BJ$9:$BJ$2401,MATCH($A531,Lookup!$A$9:$A$2401,0)),0)</f>
        <v>0</v>
      </c>
      <c r="J531" s="205">
        <f>IFERROR(INDEX(Lookup!$BI$9:$BI$2401,MATCH($A531,Lookup!$A$9:$A$2401,0)),0)</f>
        <v>0</v>
      </c>
      <c r="K531" s="205">
        <f>IFERROR(INDEX(Lookup!$BH$9:$BH$2401,MATCH($A531,Lookup!$A$9:$A$2401,0)),0)</f>
        <v>0</v>
      </c>
      <c r="L531" s="205">
        <f t="shared" si="25"/>
        <v>0</v>
      </c>
      <c r="O531" s="182">
        <f t="shared" si="26"/>
        <v>0</v>
      </c>
    </row>
    <row r="532" spans="1:15" hidden="1" x14ac:dyDescent="0.2">
      <c r="A532" s="182">
        <f>+'09'!A226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5">
        <f>IFERROR(INDEX(Lookup!$BG$9:$BG$2401,MATCH($A532,Lookup!$A$9:$A$2401,0)),0)</f>
        <v>0</v>
      </c>
      <c r="E532" s="205">
        <f>IFERROR(INDEX(Lookup!$BF$9:$BF$2401,MATCH($A532,Lookup!$A$9:$A$2401,0)),0)</f>
        <v>0</v>
      </c>
      <c r="F532" s="205">
        <f>IFERROR(INDEX(Lookup!$BE$9:$BE$2401,MATCH($A532,Lookup!$A$9:$A$2401,0)),0)</f>
        <v>0</v>
      </c>
      <c r="G532" s="206"/>
      <c r="H532" s="206"/>
      <c r="I532" s="205">
        <f>IFERROR(INDEX(Lookup!$BJ$9:$BJ$2401,MATCH($A532,Lookup!$A$9:$A$2401,0)),0)</f>
        <v>0</v>
      </c>
      <c r="J532" s="205">
        <f>IFERROR(INDEX(Lookup!$BI$9:$BI$2401,MATCH($A532,Lookup!$A$9:$A$2401,0)),0)</f>
        <v>0</v>
      </c>
      <c r="K532" s="205">
        <f>IFERROR(INDEX(Lookup!$BH$9:$BH$2401,MATCH($A532,Lookup!$A$9:$A$2401,0)),0)</f>
        <v>0</v>
      </c>
      <c r="L532" s="205">
        <f t="shared" si="25"/>
        <v>0</v>
      </c>
      <c r="O532" s="182">
        <f t="shared" si="26"/>
        <v>0</v>
      </c>
    </row>
    <row r="533" spans="1:15" hidden="1" x14ac:dyDescent="0.2">
      <c r="A533" s="182">
        <f>+'09'!A227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5">
        <f>IFERROR(INDEX(Lookup!$BG$9:$BG$2401,MATCH($A533,Lookup!$A$9:$A$2401,0)),0)</f>
        <v>0</v>
      </c>
      <c r="E533" s="205">
        <f>IFERROR(INDEX(Lookup!$BF$9:$BF$2401,MATCH($A533,Lookup!$A$9:$A$2401,0)),0)</f>
        <v>0</v>
      </c>
      <c r="F533" s="205">
        <f>IFERROR(INDEX(Lookup!$BE$9:$BE$2401,MATCH($A533,Lookup!$A$9:$A$2401,0)),0)</f>
        <v>0</v>
      </c>
      <c r="G533" s="206"/>
      <c r="H533" s="206"/>
      <c r="I533" s="205">
        <f>IFERROR(INDEX(Lookup!$BJ$9:$BJ$2401,MATCH($A533,Lookup!$A$9:$A$2401,0)),0)</f>
        <v>0</v>
      </c>
      <c r="J533" s="205">
        <f>IFERROR(INDEX(Lookup!$BI$9:$BI$2401,MATCH($A533,Lookup!$A$9:$A$2401,0)),0)</f>
        <v>0</v>
      </c>
      <c r="K533" s="205">
        <f>IFERROR(INDEX(Lookup!$BH$9:$BH$2401,MATCH($A533,Lookup!$A$9:$A$2401,0)),0)</f>
        <v>0</v>
      </c>
      <c r="L533" s="205">
        <f t="shared" si="25"/>
        <v>0</v>
      </c>
      <c r="O533" s="182">
        <f t="shared" si="26"/>
        <v>0</v>
      </c>
    </row>
    <row r="534" spans="1:15" hidden="1" x14ac:dyDescent="0.2">
      <c r="A534" s="182">
        <f>+'09'!A228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5">
        <f>IFERROR(INDEX(Lookup!$BG$9:$BG$2401,MATCH($A534,Lookup!$A$9:$A$2401,0)),0)</f>
        <v>0</v>
      </c>
      <c r="E534" s="205">
        <f>IFERROR(INDEX(Lookup!$BF$9:$BF$2401,MATCH($A534,Lookup!$A$9:$A$2401,0)),0)</f>
        <v>0</v>
      </c>
      <c r="F534" s="205">
        <f>IFERROR(INDEX(Lookup!$BE$9:$BE$2401,MATCH($A534,Lookup!$A$9:$A$2401,0)),0)</f>
        <v>0</v>
      </c>
      <c r="G534" s="206"/>
      <c r="H534" s="206"/>
      <c r="I534" s="205">
        <f>IFERROR(INDEX(Lookup!$BJ$9:$BJ$2401,MATCH($A534,Lookup!$A$9:$A$2401,0)),0)</f>
        <v>0</v>
      </c>
      <c r="J534" s="205">
        <f>IFERROR(INDEX(Lookup!$BI$9:$BI$2401,MATCH($A534,Lookup!$A$9:$A$2401,0)),0)</f>
        <v>0</v>
      </c>
      <c r="K534" s="205">
        <f>IFERROR(INDEX(Lookup!$BH$9:$BH$2401,MATCH($A534,Lookup!$A$9:$A$2401,0)),0)</f>
        <v>0</v>
      </c>
      <c r="L534" s="205">
        <f t="shared" si="25"/>
        <v>0</v>
      </c>
      <c r="O534" s="182">
        <f t="shared" si="26"/>
        <v>0</v>
      </c>
    </row>
    <row r="535" spans="1:15" hidden="1" x14ac:dyDescent="0.2">
      <c r="A535" s="182">
        <f>+'09'!A229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5">
        <f>IFERROR(INDEX(Lookup!$BG$9:$BG$2401,MATCH($A535,Lookup!$A$9:$A$2401,0)),0)</f>
        <v>0</v>
      </c>
      <c r="E535" s="205">
        <f>IFERROR(INDEX(Lookup!$BF$9:$BF$2401,MATCH($A535,Lookup!$A$9:$A$2401,0)),0)</f>
        <v>0</v>
      </c>
      <c r="F535" s="205">
        <f>IFERROR(INDEX(Lookup!$BE$9:$BE$2401,MATCH($A535,Lookup!$A$9:$A$2401,0)),0)</f>
        <v>0</v>
      </c>
      <c r="G535" s="206"/>
      <c r="H535" s="206"/>
      <c r="I535" s="205">
        <f>IFERROR(INDEX(Lookup!$BJ$9:$BJ$2401,MATCH($A535,Lookup!$A$9:$A$2401,0)),0)</f>
        <v>0</v>
      </c>
      <c r="J535" s="205">
        <f>IFERROR(INDEX(Lookup!$BI$9:$BI$2401,MATCH($A535,Lookup!$A$9:$A$2401,0)),0)</f>
        <v>0</v>
      </c>
      <c r="K535" s="205">
        <f>IFERROR(INDEX(Lookup!$BH$9:$BH$2401,MATCH($A535,Lookup!$A$9:$A$2401,0)),0)</f>
        <v>0</v>
      </c>
      <c r="L535" s="205">
        <f t="shared" si="25"/>
        <v>0</v>
      </c>
      <c r="O535" s="182">
        <f t="shared" si="26"/>
        <v>0</v>
      </c>
    </row>
    <row r="536" spans="1:15" hidden="1" x14ac:dyDescent="0.2">
      <c r="A536" s="182">
        <f>+'09'!A230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5">
        <f>IFERROR(INDEX(Lookup!$BG$9:$BG$2401,MATCH($A536,Lookup!$A$9:$A$2401,0)),0)</f>
        <v>0</v>
      </c>
      <c r="E536" s="205">
        <f>IFERROR(INDEX(Lookup!$BF$9:$BF$2401,MATCH($A536,Lookup!$A$9:$A$2401,0)),0)</f>
        <v>0</v>
      </c>
      <c r="F536" s="205">
        <f>IFERROR(INDEX(Lookup!$BE$9:$BE$2401,MATCH($A536,Lookup!$A$9:$A$2401,0)),0)</f>
        <v>0</v>
      </c>
      <c r="G536" s="206"/>
      <c r="H536" s="206"/>
      <c r="I536" s="205">
        <f>IFERROR(INDEX(Lookup!$BJ$9:$BJ$2401,MATCH($A536,Lookup!$A$9:$A$2401,0)),0)</f>
        <v>0</v>
      </c>
      <c r="J536" s="205">
        <f>IFERROR(INDEX(Lookup!$BI$9:$BI$2401,MATCH($A536,Lookup!$A$9:$A$2401,0)),0)</f>
        <v>0</v>
      </c>
      <c r="K536" s="205">
        <f>IFERROR(INDEX(Lookup!$BH$9:$BH$2401,MATCH($A536,Lookup!$A$9:$A$2401,0)),0)</f>
        <v>0</v>
      </c>
      <c r="L536" s="205">
        <f t="shared" si="25"/>
        <v>0</v>
      </c>
      <c r="O536" s="182">
        <f t="shared" si="26"/>
        <v>0</v>
      </c>
    </row>
    <row r="537" spans="1:15" hidden="1" x14ac:dyDescent="0.2">
      <c r="A537" s="182">
        <f>+'09'!A231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5">
        <f>IFERROR(INDEX(Lookup!$BG$9:$BG$2401,MATCH($A537,Lookup!$A$9:$A$2401,0)),0)</f>
        <v>0</v>
      </c>
      <c r="E537" s="205">
        <f>IFERROR(INDEX(Lookup!$BF$9:$BF$2401,MATCH($A537,Lookup!$A$9:$A$2401,0)),0)</f>
        <v>0</v>
      </c>
      <c r="F537" s="205">
        <f>IFERROR(INDEX(Lookup!$BE$9:$BE$2401,MATCH($A537,Lookup!$A$9:$A$2401,0)),0)</f>
        <v>0</v>
      </c>
      <c r="G537" s="206"/>
      <c r="H537" s="206"/>
      <c r="I537" s="205">
        <f>IFERROR(INDEX(Lookup!$BJ$9:$BJ$2401,MATCH($A537,Lookup!$A$9:$A$2401,0)),0)</f>
        <v>0</v>
      </c>
      <c r="J537" s="205">
        <f>IFERROR(INDEX(Lookup!$BI$9:$BI$2401,MATCH($A537,Lookup!$A$9:$A$2401,0)),0)</f>
        <v>0</v>
      </c>
      <c r="K537" s="205">
        <f>IFERROR(INDEX(Lookup!$BH$9:$BH$2401,MATCH($A537,Lookup!$A$9:$A$2401,0)),0)</f>
        <v>0</v>
      </c>
      <c r="L537" s="205">
        <f t="shared" si="25"/>
        <v>0</v>
      </c>
      <c r="O537" s="182">
        <f t="shared" si="26"/>
        <v>0</v>
      </c>
    </row>
    <row r="538" spans="1:15" hidden="1" x14ac:dyDescent="0.2">
      <c r="A538" s="182">
        <f>+'09'!A232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5">
        <f>IFERROR(INDEX(Lookup!$BG$9:$BG$2401,MATCH($A538,Lookup!$A$9:$A$2401,0)),0)</f>
        <v>0</v>
      </c>
      <c r="E538" s="205">
        <f>IFERROR(INDEX(Lookup!$BF$9:$BF$2401,MATCH($A538,Lookup!$A$9:$A$2401,0)),0)</f>
        <v>0</v>
      </c>
      <c r="F538" s="205">
        <f>IFERROR(INDEX(Lookup!$BE$9:$BE$2401,MATCH($A538,Lookup!$A$9:$A$2401,0)),0)</f>
        <v>0</v>
      </c>
      <c r="G538" s="206"/>
      <c r="H538" s="206"/>
      <c r="I538" s="205">
        <f>IFERROR(INDEX(Lookup!$BJ$9:$BJ$2401,MATCH($A538,Lookup!$A$9:$A$2401,0)),0)</f>
        <v>0</v>
      </c>
      <c r="J538" s="205">
        <f>IFERROR(INDEX(Lookup!$BI$9:$BI$2401,MATCH($A538,Lookup!$A$9:$A$2401,0)),0)</f>
        <v>0</v>
      </c>
      <c r="K538" s="205">
        <f>IFERROR(INDEX(Lookup!$BH$9:$BH$2401,MATCH($A538,Lookup!$A$9:$A$2401,0)),0)</f>
        <v>0</v>
      </c>
      <c r="L538" s="205">
        <f t="shared" si="25"/>
        <v>0</v>
      </c>
      <c r="O538" s="182">
        <f t="shared" si="26"/>
        <v>0</v>
      </c>
    </row>
    <row r="539" spans="1:15" hidden="1" x14ac:dyDescent="0.2">
      <c r="A539" s="182">
        <f>+'09'!A233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5">
        <f>IFERROR(INDEX(Lookup!$BG$9:$BG$2401,MATCH($A539,Lookup!$A$9:$A$2401,0)),0)</f>
        <v>0</v>
      </c>
      <c r="E539" s="205">
        <f>IFERROR(INDEX(Lookup!$BF$9:$BF$2401,MATCH($A539,Lookup!$A$9:$A$2401,0)),0)</f>
        <v>0</v>
      </c>
      <c r="F539" s="205">
        <f>IFERROR(INDEX(Lookup!$BE$9:$BE$2401,MATCH($A539,Lookup!$A$9:$A$2401,0)),0)</f>
        <v>0</v>
      </c>
      <c r="G539" s="206"/>
      <c r="H539" s="206"/>
      <c r="I539" s="205">
        <f>IFERROR(INDEX(Lookup!$BJ$9:$BJ$2401,MATCH($A539,Lookup!$A$9:$A$2401,0)),0)</f>
        <v>0</v>
      </c>
      <c r="J539" s="205">
        <f>IFERROR(INDEX(Lookup!$BI$9:$BI$2401,MATCH($A539,Lookup!$A$9:$A$2401,0)),0)</f>
        <v>0</v>
      </c>
      <c r="K539" s="205">
        <f>IFERROR(INDEX(Lookup!$BH$9:$BH$2401,MATCH($A539,Lookup!$A$9:$A$2401,0)),0)</f>
        <v>0</v>
      </c>
      <c r="L539" s="205">
        <f t="shared" si="25"/>
        <v>0</v>
      </c>
      <c r="O539" s="182">
        <f t="shared" si="26"/>
        <v>0</v>
      </c>
    </row>
    <row r="540" spans="1:15" hidden="1" x14ac:dyDescent="0.2">
      <c r="A540" s="182">
        <f>+'09'!A234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5">
        <f>IFERROR(INDEX(Lookup!$BG$9:$BG$2401,MATCH($A540,Lookup!$A$9:$A$2401,0)),0)</f>
        <v>0</v>
      </c>
      <c r="E540" s="205">
        <f>IFERROR(INDEX(Lookup!$BF$9:$BF$2401,MATCH($A540,Lookup!$A$9:$A$2401,0)),0)</f>
        <v>0</v>
      </c>
      <c r="F540" s="205">
        <f>IFERROR(INDEX(Lookup!$BE$9:$BE$2401,MATCH($A540,Lookup!$A$9:$A$2401,0)),0)</f>
        <v>0</v>
      </c>
      <c r="G540" s="206"/>
      <c r="H540" s="206"/>
      <c r="I540" s="205">
        <f>IFERROR(INDEX(Lookup!$BJ$9:$BJ$2401,MATCH($A540,Lookup!$A$9:$A$2401,0)),0)</f>
        <v>0</v>
      </c>
      <c r="J540" s="205">
        <f>IFERROR(INDEX(Lookup!$BI$9:$BI$2401,MATCH($A540,Lookup!$A$9:$A$2401,0)),0)</f>
        <v>0</v>
      </c>
      <c r="K540" s="205">
        <f>IFERROR(INDEX(Lookup!$BH$9:$BH$2401,MATCH($A540,Lookup!$A$9:$A$2401,0)),0)</f>
        <v>0</v>
      </c>
      <c r="L540" s="205">
        <f t="shared" si="25"/>
        <v>0</v>
      </c>
      <c r="O540" s="182">
        <f t="shared" si="26"/>
        <v>0</v>
      </c>
    </row>
    <row r="541" spans="1:15" hidden="1" x14ac:dyDescent="0.2">
      <c r="A541" s="182">
        <f>+'09'!A235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5">
        <f>IFERROR(INDEX(Lookup!$BG$9:$BG$2401,MATCH($A541,Lookup!$A$9:$A$2401,0)),0)</f>
        <v>0</v>
      </c>
      <c r="E541" s="205">
        <f>IFERROR(INDEX(Lookup!$BF$9:$BF$2401,MATCH($A541,Lookup!$A$9:$A$2401,0)),0)</f>
        <v>0</v>
      </c>
      <c r="F541" s="205">
        <f>IFERROR(INDEX(Lookup!$BE$9:$BE$2401,MATCH($A541,Lookup!$A$9:$A$2401,0)),0)</f>
        <v>0</v>
      </c>
      <c r="G541" s="206"/>
      <c r="H541" s="206"/>
      <c r="I541" s="205">
        <f>IFERROR(INDEX(Lookup!$BJ$9:$BJ$2401,MATCH($A541,Lookup!$A$9:$A$2401,0)),0)</f>
        <v>0</v>
      </c>
      <c r="J541" s="205">
        <f>IFERROR(INDEX(Lookup!$BI$9:$BI$2401,MATCH($A541,Lookup!$A$9:$A$2401,0)),0)</f>
        <v>0</v>
      </c>
      <c r="K541" s="205">
        <f>IFERROR(INDEX(Lookup!$BH$9:$BH$2401,MATCH($A541,Lookup!$A$9:$A$2401,0)),0)</f>
        <v>0</v>
      </c>
      <c r="L541" s="205">
        <f t="shared" si="25"/>
        <v>0</v>
      </c>
      <c r="O541" s="182">
        <f t="shared" si="26"/>
        <v>0</v>
      </c>
    </row>
    <row r="542" spans="1:15" hidden="1" x14ac:dyDescent="0.2">
      <c r="A542" s="182">
        <f>+'09'!A236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5">
        <f>IFERROR(INDEX(Lookup!$BG$9:$BG$2401,MATCH($A542,Lookup!$A$9:$A$2401,0)),0)</f>
        <v>0</v>
      </c>
      <c r="E542" s="205">
        <f>IFERROR(INDEX(Lookup!$BF$9:$BF$2401,MATCH($A542,Lookup!$A$9:$A$2401,0)),0)</f>
        <v>0</v>
      </c>
      <c r="F542" s="205">
        <f>IFERROR(INDEX(Lookup!$BE$9:$BE$2401,MATCH($A542,Lookup!$A$9:$A$2401,0)),0)</f>
        <v>0</v>
      </c>
      <c r="G542" s="206"/>
      <c r="H542" s="206"/>
      <c r="I542" s="205">
        <f>IFERROR(INDEX(Lookup!$BJ$9:$BJ$2401,MATCH($A542,Lookup!$A$9:$A$2401,0)),0)</f>
        <v>0</v>
      </c>
      <c r="J542" s="205">
        <f>IFERROR(INDEX(Lookup!$BI$9:$BI$2401,MATCH($A542,Lookup!$A$9:$A$2401,0)),0)</f>
        <v>0</v>
      </c>
      <c r="K542" s="205">
        <f>IFERROR(INDEX(Lookup!$BH$9:$BH$2401,MATCH($A542,Lookup!$A$9:$A$2401,0)),0)</f>
        <v>0</v>
      </c>
      <c r="L542" s="205">
        <f t="shared" si="25"/>
        <v>0</v>
      </c>
      <c r="O542" s="182">
        <f t="shared" si="26"/>
        <v>0</v>
      </c>
    </row>
    <row r="543" spans="1:15" hidden="1" x14ac:dyDescent="0.2">
      <c r="A543" s="182">
        <f>+'09'!A237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5">
        <f>IFERROR(INDEX(Lookup!$BG$9:$BG$2401,MATCH($A543,Lookup!$A$9:$A$2401,0)),0)</f>
        <v>0</v>
      </c>
      <c r="E543" s="205">
        <f>IFERROR(INDEX(Lookup!$BF$9:$BF$2401,MATCH($A543,Lookup!$A$9:$A$2401,0)),0)</f>
        <v>0</v>
      </c>
      <c r="F543" s="205">
        <f>IFERROR(INDEX(Lookup!$BE$9:$BE$2401,MATCH($A543,Lookup!$A$9:$A$2401,0)),0)</f>
        <v>0</v>
      </c>
      <c r="G543" s="206"/>
      <c r="H543" s="206"/>
      <c r="I543" s="205">
        <f>IFERROR(INDEX(Lookup!$BJ$9:$BJ$2401,MATCH($A543,Lookup!$A$9:$A$2401,0)),0)</f>
        <v>0</v>
      </c>
      <c r="J543" s="205">
        <f>IFERROR(INDEX(Lookup!$BI$9:$BI$2401,MATCH($A543,Lookup!$A$9:$A$2401,0)),0)</f>
        <v>0</v>
      </c>
      <c r="K543" s="205">
        <f>IFERROR(INDEX(Lookup!$BH$9:$BH$2401,MATCH($A543,Lookup!$A$9:$A$2401,0)),0)</f>
        <v>0</v>
      </c>
      <c r="L543" s="205">
        <f t="shared" si="25"/>
        <v>0</v>
      </c>
      <c r="O543" s="182">
        <f t="shared" si="26"/>
        <v>0</v>
      </c>
    </row>
    <row r="544" spans="1:15" hidden="1" x14ac:dyDescent="0.2">
      <c r="A544" s="182">
        <f>+'09'!A238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5">
        <f>IFERROR(INDEX(Lookup!$BG$9:$BG$2401,MATCH($A544,Lookup!$A$9:$A$2401,0)),0)</f>
        <v>0</v>
      </c>
      <c r="E544" s="205">
        <f>IFERROR(INDEX(Lookup!$BF$9:$BF$2401,MATCH($A544,Lookup!$A$9:$A$2401,0)),0)</f>
        <v>0</v>
      </c>
      <c r="F544" s="205">
        <f>IFERROR(INDEX(Lookup!$BE$9:$BE$2401,MATCH($A544,Lookup!$A$9:$A$2401,0)),0)</f>
        <v>0</v>
      </c>
      <c r="G544" s="206"/>
      <c r="H544" s="206"/>
      <c r="I544" s="205">
        <f>IFERROR(INDEX(Lookup!$BJ$9:$BJ$2401,MATCH($A544,Lookup!$A$9:$A$2401,0)),0)</f>
        <v>0</v>
      </c>
      <c r="J544" s="205">
        <f>IFERROR(INDEX(Lookup!$BI$9:$BI$2401,MATCH($A544,Lookup!$A$9:$A$2401,0)),0)</f>
        <v>0</v>
      </c>
      <c r="K544" s="205">
        <f>IFERROR(INDEX(Lookup!$BH$9:$BH$2401,MATCH($A544,Lookup!$A$9:$A$2401,0)),0)</f>
        <v>0</v>
      </c>
      <c r="L544" s="205">
        <f t="shared" si="25"/>
        <v>0</v>
      </c>
      <c r="O544" s="182">
        <f t="shared" si="26"/>
        <v>0</v>
      </c>
    </row>
    <row r="545" spans="1:15" hidden="1" x14ac:dyDescent="0.2">
      <c r="A545" s="182">
        <f>+'09'!A239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5">
        <f>IFERROR(INDEX(Lookup!$BG$9:$BG$2401,MATCH($A545,Lookup!$A$9:$A$2401,0)),0)</f>
        <v>0</v>
      </c>
      <c r="E545" s="205">
        <f>IFERROR(INDEX(Lookup!$BF$9:$BF$2401,MATCH($A545,Lookup!$A$9:$A$2401,0)),0)</f>
        <v>0</v>
      </c>
      <c r="F545" s="205">
        <f>IFERROR(INDEX(Lookup!$BE$9:$BE$2401,MATCH($A545,Lookup!$A$9:$A$2401,0)),0)</f>
        <v>0</v>
      </c>
      <c r="G545" s="206"/>
      <c r="H545" s="206"/>
      <c r="I545" s="205">
        <f>IFERROR(INDEX(Lookup!$BJ$9:$BJ$2401,MATCH($A545,Lookup!$A$9:$A$2401,0)),0)</f>
        <v>0</v>
      </c>
      <c r="J545" s="205">
        <f>IFERROR(INDEX(Lookup!$BI$9:$BI$2401,MATCH($A545,Lookup!$A$9:$A$2401,0)),0)</f>
        <v>0</v>
      </c>
      <c r="K545" s="205">
        <f>IFERROR(INDEX(Lookup!$BH$9:$BH$2401,MATCH($A545,Lookup!$A$9:$A$2401,0)),0)</f>
        <v>0</v>
      </c>
      <c r="L545" s="205">
        <f t="shared" si="25"/>
        <v>0</v>
      </c>
      <c r="O545" s="182">
        <f t="shared" si="26"/>
        <v>0</v>
      </c>
    </row>
    <row r="546" spans="1:15" hidden="1" x14ac:dyDescent="0.2">
      <c r="A546" s="182">
        <f>+'09'!A240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5">
        <f>IFERROR(INDEX(Lookup!$BG$9:$BG$2401,MATCH($A546,Lookup!$A$9:$A$2401,0)),0)</f>
        <v>0</v>
      </c>
      <c r="E546" s="205">
        <f>IFERROR(INDEX(Lookup!$BF$9:$BF$2401,MATCH($A546,Lookup!$A$9:$A$2401,0)),0)</f>
        <v>0</v>
      </c>
      <c r="F546" s="205">
        <f>IFERROR(INDEX(Lookup!$BE$9:$BE$2401,MATCH($A546,Lookup!$A$9:$A$2401,0)),0)</f>
        <v>0</v>
      </c>
      <c r="G546" s="206"/>
      <c r="H546" s="206"/>
      <c r="I546" s="205">
        <f>IFERROR(INDEX(Lookup!$BJ$9:$BJ$2401,MATCH($A546,Lookup!$A$9:$A$2401,0)),0)</f>
        <v>0</v>
      </c>
      <c r="J546" s="205">
        <f>IFERROR(INDEX(Lookup!$BI$9:$BI$2401,MATCH($A546,Lookup!$A$9:$A$2401,0)),0)</f>
        <v>0</v>
      </c>
      <c r="K546" s="205">
        <f>IFERROR(INDEX(Lookup!$BH$9:$BH$2401,MATCH($A546,Lookup!$A$9:$A$2401,0)),0)</f>
        <v>0</v>
      </c>
      <c r="L546" s="205">
        <f t="shared" si="25"/>
        <v>0</v>
      </c>
      <c r="O546" s="182">
        <f t="shared" si="26"/>
        <v>0</v>
      </c>
    </row>
    <row r="547" spans="1:15" hidden="1" x14ac:dyDescent="0.2">
      <c r="A547" s="182">
        <f>+'09'!A241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5">
        <f>IFERROR(INDEX(Lookup!$BG$9:$BG$2401,MATCH($A547,Lookup!$A$9:$A$2401,0)),0)</f>
        <v>0</v>
      </c>
      <c r="E547" s="205">
        <f>IFERROR(INDEX(Lookup!$BF$9:$BF$2401,MATCH($A547,Lookup!$A$9:$A$2401,0)),0)</f>
        <v>0</v>
      </c>
      <c r="F547" s="205">
        <f>IFERROR(INDEX(Lookup!$BE$9:$BE$2401,MATCH($A547,Lookup!$A$9:$A$2401,0)),0)</f>
        <v>0</v>
      </c>
      <c r="G547" s="206"/>
      <c r="H547" s="206"/>
      <c r="I547" s="205">
        <f>IFERROR(INDEX(Lookup!$BJ$9:$BJ$2401,MATCH($A547,Lookup!$A$9:$A$2401,0)),0)</f>
        <v>0</v>
      </c>
      <c r="J547" s="205">
        <f>IFERROR(INDEX(Lookup!$BI$9:$BI$2401,MATCH($A547,Lookup!$A$9:$A$2401,0)),0)</f>
        <v>0</v>
      </c>
      <c r="K547" s="205">
        <f>IFERROR(INDEX(Lookup!$BH$9:$BH$2401,MATCH($A547,Lookup!$A$9:$A$2401,0)),0)</f>
        <v>0</v>
      </c>
      <c r="L547" s="205">
        <f t="shared" si="25"/>
        <v>0</v>
      </c>
      <c r="O547" s="182">
        <f t="shared" si="26"/>
        <v>0</v>
      </c>
    </row>
    <row r="548" spans="1:15" hidden="1" x14ac:dyDescent="0.2">
      <c r="A548" s="182">
        <f>+'09'!A242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5">
        <f>IFERROR(INDEX(Lookup!$BG$9:$BG$2401,MATCH($A548,Lookup!$A$9:$A$2401,0)),0)</f>
        <v>0</v>
      </c>
      <c r="E548" s="205">
        <f>IFERROR(INDEX(Lookup!$BF$9:$BF$2401,MATCH($A548,Lookup!$A$9:$A$2401,0)),0)</f>
        <v>0</v>
      </c>
      <c r="F548" s="205">
        <f>IFERROR(INDEX(Lookup!$BE$9:$BE$2401,MATCH($A548,Lookup!$A$9:$A$2401,0)),0)</f>
        <v>0</v>
      </c>
      <c r="G548" s="206"/>
      <c r="H548" s="206"/>
      <c r="I548" s="205">
        <f>IFERROR(INDEX(Lookup!$BJ$9:$BJ$2401,MATCH($A548,Lookup!$A$9:$A$2401,0)),0)</f>
        <v>0</v>
      </c>
      <c r="J548" s="205">
        <f>IFERROR(INDEX(Lookup!$BI$9:$BI$2401,MATCH($A548,Lookup!$A$9:$A$2401,0)),0)</f>
        <v>0</v>
      </c>
      <c r="K548" s="205">
        <f>IFERROR(INDEX(Lookup!$BH$9:$BH$2401,MATCH($A548,Lookup!$A$9:$A$2401,0)),0)</f>
        <v>0</v>
      </c>
      <c r="L548" s="205">
        <f t="shared" si="25"/>
        <v>0</v>
      </c>
      <c r="O548" s="182">
        <f t="shared" si="26"/>
        <v>0</v>
      </c>
    </row>
    <row r="549" spans="1:15" hidden="1" x14ac:dyDescent="0.2">
      <c r="A549" s="182">
        <f>+'09'!A243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5">
        <f>IFERROR(INDEX(Lookup!$BG$9:$BG$2401,MATCH($A549,Lookup!$A$9:$A$2401,0)),0)</f>
        <v>0</v>
      </c>
      <c r="E549" s="205">
        <f>IFERROR(INDEX(Lookup!$BF$9:$BF$2401,MATCH($A549,Lookup!$A$9:$A$2401,0)),0)</f>
        <v>0</v>
      </c>
      <c r="F549" s="205">
        <f>IFERROR(INDEX(Lookup!$BE$9:$BE$2401,MATCH($A549,Lookup!$A$9:$A$2401,0)),0)</f>
        <v>0</v>
      </c>
      <c r="G549" s="206"/>
      <c r="H549" s="206"/>
      <c r="I549" s="205">
        <f>IFERROR(INDEX(Lookup!$BJ$9:$BJ$2401,MATCH($A549,Lookup!$A$9:$A$2401,0)),0)</f>
        <v>0</v>
      </c>
      <c r="J549" s="205">
        <f>IFERROR(INDEX(Lookup!$BI$9:$BI$2401,MATCH($A549,Lookup!$A$9:$A$2401,0)),0)</f>
        <v>0</v>
      </c>
      <c r="K549" s="205">
        <f>IFERROR(INDEX(Lookup!$BH$9:$BH$2401,MATCH($A549,Lookup!$A$9:$A$2401,0)),0)</f>
        <v>0</v>
      </c>
      <c r="L549" s="205">
        <f t="shared" si="25"/>
        <v>0</v>
      </c>
      <c r="O549" s="182">
        <f t="shared" si="26"/>
        <v>0</v>
      </c>
    </row>
    <row r="550" spans="1:15" hidden="1" x14ac:dyDescent="0.2">
      <c r="A550" s="182">
        <f>+'09'!A244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5">
        <f>IFERROR(INDEX(Lookup!$BG$9:$BG$2401,MATCH($A550,Lookup!$A$9:$A$2401,0)),0)</f>
        <v>0</v>
      </c>
      <c r="E550" s="205">
        <f>IFERROR(INDEX(Lookup!$BF$9:$BF$2401,MATCH($A550,Lookup!$A$9:$A$2401,0)),0)</f>
        <v>0</v>
      </c>
      <c r="F550" s="205">
        <f>IFERROR(INDEX(Lookup!$BE$9:$BE$2401,MATCH($A550,Lookup!$A$9:$A$2401,0)),0)</f>
        <v>0</v>
      </c>
      <c r="G550" s="206"/>
      <c r="H550" s="206"/>
      <c r="I550" s="205">
        <f>IFERROR(INDEX(Lookup!$BJ$9:$BJ$2401,MATCH($A550,Lookup!$A$9:$A$2401,0)),0)</f>
        <v>0</v>
      </c>
      <c r="J550" s="205">
        <f>IFERROR(INDEX(Lookup!$BI$9:$BI$2401,MATCH($A550,Lookup!$A$9:$A$2401,0)),0)</f>
        <v>0</v>
      </c>
      <c r="K550" s="205">
        <f>IFERROR(INDEX(Lookup!$BH$9:$BH$2401,MATCH($A550,Lookup!$A$9:$A$2401,0)),0)</f>
        <v>0</v>
      </c>
      <c r="L550" s="205">
        <f t="shared" si="25"/>
        <v>0</v>
      </c>
      <c r="O550" s="182">
        <f t="shared" si="26"/>
        <v>0</v>
      </c>
    </row>
    <row r="551" spans="1:15" hidden="1" x14ac:dyDescent="0.2">
      <c r="A551" s="182">
        <f>+'09'!A245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5">
        <f>IFERROR(INDEX(Lookup!$BG$9:$BG$2401,MATCH($A551,Lookup!$A$9:$A$2401,0)),0)</f>
        <v>0</v>
      </c>
      <c r="E551" s="205">
        <f>IFERROR(INDEX(Lookup!$BF$9:$BF$2401,MATCH($A551,Lookup!$A$9:$A$2401,0)),0)</f>
        <v>0</v>
      </c>
      <c r="F551" s="205">
        <f>IFERROR(INDEX(Lookup!$BE$9:$BE$2401,MATCH($A551,Lookup!$A$9:$A$2401,0)),0)</f>
        <v>0</v>
      </c>
      <c r="G551" s="206"/>
      <c r="H551" s="206"/>
      <c r="I551" s="205">
        <f>IFERROR(INDEX(Lookup!$BJ$9:$BJ$2401,MATCH($A551,Lookup!$A$9:$A$2401,0)),0)</f>
        <v>0</v>
      </c>
      <c r="J551" s="205">
        <f>IFERROR(INDEX(Lookup!$BI$9:$BI$2401,MATCH($A551,Lookup!$A$9:$A$2401,0)),0)</f>
        <v>0</v>
      </c>
      <c r="K551" s="205">
        <f>IFERROR(INDEX(Lookup!$BH$9:$BH$2401,MATCH($A551,Lookup!$A$9:$A$2401,0)),0)</f>
        <v>0</v>
      </c>
      <c r="L551" s="205">
        <f t="shared" si="25"/>
        <v>0</v>
      </c>
      <c r="O551" s="182">
        <f t="shared" si="26"/>
        <v>0</v>
      </c>
    </row>
    <row r="552" spans="1:15" hidden="1" x14ac:dyDescent="0.2">
      <c r="A552" s="182">
        <f>+'09'!A246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5">
        <f>IFERROR(INDEX(Lookup!$BG$9:$BG$2401,MATCH($A552,Lookup!$A$9:$A$2401,0)),0)</f>
        <v>0</v>
      </c>
      <c r="E552" s="205">
        <f>IFERROR(INDEX(Lookup!$BF$9:$BF$2401,MATCH($A552,Lookup!$A$9:$A$2401,0)),0)</f>
        <v>0</v>
      </c>
      <c r="F552" s="205">
        <f>IFERROR(INDEX(Lookup!$BE$9:$BE$2401,MATCH($A552,Lookup!$A$9:$A$2401,0)),0)</f>
        <v>0</v>
      </c>
      <c r="G552" s="206"/>
      <c r="H552" s="206"/>
      <c r="I552" s="205">
        <f>IFERROR(INDEX(Lookup!$BJ$9:$BJ$2401,MATCH($A552,Lookup!$A$9:$A$2401,0)),0)</f>
        <v>0</v>
      </c>
      <c r="J552" s="205">
        <f>IFERROR(INDEX(Lookup!$BI$9:$BI$2401,MATCH($A552,Lookup!$A$9:$A$2401,0)),0)</f>
        <v>0</v>
      </c>
      <c r="K552" s="205">
        <f>IFERROR(INDEX(Lookup!$BH$9:$BH$2401,MATCH($A552,Lookup!$A$9:$A$2401,0)),0)</f>
        <v>0</v>
      </c>
      <c r="L552" s="205">
        <f t="shared" si="25"/>
        <v>0</v>
      </c>
      <c r="O552" s="182">
        <f t="shared" si="26"/>
        <v>0</v>
      </c>
    </row>
    <row r="553" spans="1:15" hidden="1" x14ac:dyDescent="0.2">
      <c r="A553" s="182">
        <f>+'09'!A247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5">
        <f>IFERROR(INDEX(Lookup!$BG$9:$BG$2401,MATCH($A553,Lookup!$A$9:$A$2401,0)),0)</f>
        <v>0</v>
      </c>
      <c r="E553" s="205">
        <f>IFERROR(INDEX(Lookup!$BF$9:$BF$2401,MATCH($A553,Lookup!$A$9:$A$2401,0)),0)</f>
        <v>0</v>
      </c>
      <c r="F553" s="205">
        <f>IFERROR(INDEX(Lookup!$BE$9:$BE$2401,MATCH($A553,Lookup!$A$9:$A$2401,0)),0)</f>
        <v>0</v>
      </c>
      <c r="G553" s="206"/>
      <c r="H553" s="206"/>
      <c r="I553" s="205">
        <f>IFERROR(INDEX(Lookup!$BJ$9:$BJ$2401,MATCH($A553,Lookup!$A$9:$A$2401,0)),0)</f>
        <v>0</v>
      </c>
      <c r="J553" s="205">
        <f>IFERROR(INDEX(Lookup!$BI$9:$BI$2401,MATCH($A553,Lookup!$A$9:$A$2401,0)),0)</f>
        <v>0</v>
      </c>
      <c r="K553" s="205">
        <f>IFERROR(INDEX(Lookup!$BH$9:$BH$2401,MATCH($A553,Lookup!$A$9:$A$2401,0)),0)</f>
        <v>0</v>
      </c>
      <c r="L553" s="205">
        <f t="shared" si="25"/>
        <v>0</v>
      </c>
      <c r="O553" s="182">
        <f t="shared" si="26"/>
        <v>0</v>
      </c>
    </row>
    <row r="554" spans="1:15" hidden="1" x14ac:dyDescent="0.2">
      <c r="A554" s="182">
        <f>+'09'!A248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5">
        <f>IFERROR(INDEX(Lookup!$BG$9:$BG$2401,MATCH($A554,Lookup!$A$9:$A$2401,0)),0)</f>
        <v>0</v>
      </c>
      <c r="E554" s="205">
        <f>IFERROR(INDEX(Lookup!$BF$9:$BF$2401,MATCH($A554,Lookup!$A$9:$A$2401,0)),0)</f>
        <v>0</v>
      </c>
      <c r="F554" s="205">
        <f>IFERROR(INDEX(Lookup!$BE$9:$BE$2401,MATCH($A554,Lookup!$A$9:$A$2401,0)),0)</f>
        <v>0</v>
      </c>
      <c r="G554" s="206"/>
      <c r="H554" s="206"/>
      <c r="I554" s="205">
        <f>IFERROR(INDEX(Lookup!$BJ$9:$BJ$2401,MATCH($A554,Lookup!$A$9:$A$2401,0)),0)</f>
        <v>0</v>
      </c>
      <c r="J554" s="205">
        <f>IFERROR(INDEX(Lookup!$BI$9:$BI$2401,MATCH($A554,Lookup!$A$9:$A$2401,0)),0)</f>
        <v>0</v>
      </c>
      <c r="K554" s="205">
        <f>IFERROR(INDEX(Lookup!$BH$9:$BH$2401,MATCH($A554,Lookup!$A$9:$A$2401,0)),0)</f>
        <v>0</v>
      </c>
      <c r="L554" s="205">
        <f t="shared" si="25"/>
        <v>0</v>
      </c>
      <c r="O554" s="182">
        <f t="shared" si="26"/>
        <v>0</v>
      </c>
    </row>
    <row r="555" spans="1:15" hidden="1" x14ac:dyDescent="0.2">
      <c r="A555" s="182">
        <f>+'09'!A249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5">
        <f>IFERROR(INDEX(Lookup!$BG$9:$BG$2401,MATCH($A555,Lookup!$A$9:$A$2401,0)),0)</f>
        <v>0</v>
      </c>
      <c r="E555" s="205">
        <f>IFERROR(INDEX(Lookup!$BF$9:$BF$2401,MATCH($A555,Lookup!$A$9:$A$2401,0)),0)</f>
        <v>0</v>
      </c>
      <c r="F555" s="205">
        <f>IFERROR(INDEX(Lookup!$BE$9:$BE$2401,MATCH($A555,Lookup!$A$9:$A$2401,0)),0)</f>
        <v>0</v>
      </c>
      <c r="G555" s="206"/>
      <c r="H555" s="206"/>
      <c r="I555" s="205">
        <f>IFERROR(INDEX(Lookup!$BJ$9:$BJ$2401,MATCH($A555,Lookup!$A$9:$A$2401,0)),0)</f>
        <v>0</v>
      </c>
      <c r="J555" s="205">
        <f>IFERROR(INDEX(Lookup!$BI$9:$BI$2401,MATCH($A555,Lookup!$A$9:$A$2401,0)),0)</f>
        <v>0</v>
      </c>
      <c r="K555" s="205">
        <f>IFERROR(INDEX(Lookup!$BH$9:$BH$2401,MATCH($A555,Lookup!$A$9:$A$2401,0)),0)</f>
        <v>0</v>
      </c>
      <c r="L555" s="205">
        <f t="shared" si="25"/>
        <v>0</v>
      </c>
      <c r="O555" s="182">
        <f t="shared" si="26"/>
        <v>0</v>
      </c>
    </row>
    <row r="556" spans="1:15" hidden="1" x14ac:dyDescent="0.2">
      <c r="A556" s="182">
        <f>+'09'!A250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5">
        <f>IFERROR(INDEX(Lookup!$BG$9:$BG$2401,MATCH($A556,Lookup!$A$9:$A$2401,0)),0)</f>
        <v>0</v>
      </c>
      <c r="E556" s="205">
        <f>IFERROR(INDEX(Lookup!$BF$9:$BF$2401,MATCH($A556,Lookup!$A$9:$A$2401,0)),0)</f>
        <v>0</v>
      </c>
      <c r="F556" s="205">
        <f>IFERROR(INDEX(Lookup!$BE$9:$BE$2401,MATCH($A556,Lookup!$A$9:$A$2401,0)),0)</f>
        <v>0</v>
      </c>
      <c r="G556" s="206"/>
      <c r="H556" s="206"/>
      <c r="I556" s="205">
        <f>IFERROR(INDEX(Lookup!$BJ$9:$BJ$2401,MATCH($A556,Lookup!$A$9:$A$2401,0)),0)</f>
        <v>0</v>
      </c>
      <c r="J556" s="205">
        <f>IFERROR(INDEX(Lookup!$BI$9:$BI$2401,MATCH($A556,Lookup!$A$9:$A$2401,0)),0)</f>
        <v>0</v>
      </c>
      <c r="K556" s="205">
        <f>IFERROR(INDEX(Lookup!$BH$9:$BH$2401,MATCH($A556,Lookup!$A$9:$A$2401,0)),0)</f>
        <v>0</v>
      </c>
      <c r="L556" s="205">
        <f t="shared" si="25"/>
        <v>0</v>
      </c>
      <c r="O556" s="182">
        <f t="shared" si="26"/>
        <v>0</v>
      </c>
    </row>
    <row r="557" spans="1:15" hidden="1" x14ac:dyDescent="0.2">
      <c r="A557" s="182">
        <f>+'09'!A251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5">
        <f>IFERROR(INDEX(Lookup!$BG$9:$BG$2401,MATCH($A557,Lookup!$A$9:$A$2401,0)),0)</f>
        <v>0</v>
      </c>
      <c r="E557" s="205">
        <f>IFERROR(INDEX(Lookup!$BF$9:$BF$2401,MATCH($A557,Lookup!$A$9:$A$2401,0)),0)</f>
        <v>0</v>
      </c>
      <c r="F557" s="205">
        <f>IFERROR(INDEX(Lookup!$BE$9:$BE$2401,MATCH($A557,Lookup!$A$9:$A$2401,0)),0)</f>
        <v>0</v>
      </c>
      <c r="G557" s="206"/>
      <c r="H557" s="206"/>
      <c r="I557" s="205">
        <f>IFERROR(INDEX(Lookup!$BJ$9:$BJ$2401,MATCH($A557,Lookup!$A$9:$A$2401,0)),0)</f>
        <v>0</v>
      </c>
      <c r="J557" s="205">
        <f>IFERROR(INDEX(Lookup!$BI$9:$BI$2401,MATCH($A557,Lookup!$A$9:$A$2401,0)),0)</f>
        <v>0</v>
      </c>
      <c r="K557" s="205">
        <f>IFERROR(INDEX(Lookup!$BH$9:$BH$2401,MATCH($A557,Lookup!$A$9:$A$2401,0)),0)</f>
        <v>0</v>
      </c>
      <c r="L557" s="205">
        <f t="shared" si="25"/>
        <v>0</v>
      </c>
      <c r="O557" s="182">
        <f t="shared" si="26"/>
        <v>0</v>
      </c>
    </row>
    <row r="558" spans="1:15" hidden="1" x14ac:dyDescent="0.2">
      <c r="A558" s="182">
        <f>+'09'!A252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5">
        <f>IFERROR(INDEX(Lookup!$BG$9:$BG$2401,MATCH($A558,Lookup!$A$9:$A$2401,0)),0)</f>
        <v>0</v>
      </c>
      <c r="E558" s="205">
        <f>IFERROR(INDEX(Lookup!$BF$9:$BF$2401,MATCH($A558,Lookup!$A$9:$A$2401,0)),0)</f>
        <v>0</v>
      </c>
      <c r="F558" s="205">
        <f>IFERROR(INDEX(Lookup!$BE$9:$BE$2401,MATCH($A558,Lookup!$A$9:$A$2401,0)),0)</f>
        <v>0</v>
      </c>
      <c r="G558" s="206"/>
      <c r="H558" s="206"/>
      <c r="I558" s="205">
        <f>IFERROR(INDEX(Lookup!$BJ$9:$BJ$2401,MATCH($A558,Lookup!$A$9:$A$2401,0)),0)</f>
        <v>0</v>
      </c>
      <c r="J558" s="205">
        <f>IFERROR(INDEX(Lookup!$BI$9:$BI$2401,MATCH($A558,Lookup!$A$9:$A$2401,0)),0)</f>
        <v>0</v>
      </c>
      <c r="K558" s="205">
        <f>IFERROR(INDEX(Lookup!$BH$9:$BH$2401,MATCH($A558,Lookup!$A$9:$A$2401,0)),0)</f>
        <v>0</v>
      </c>
      <c r="L558" s="205">
        <f t="shared" si="25"/>
        <v>0</v>
      </c>
      <c r="O558" s="182">
        <f t="shared" si="26"/>
        <v>0</v>
      </c>
    </row>
    <row r="559" spans="1:15" hidden="1" x14ac:dyDescent="0.2">
      <c r="A559" s="182">
        <f>+'09'!A253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5">
        <f>IFERROR(INDEX(Lookup!$BG$9:$BG$2401,MATCH($A559,Lookup!$A$9:$A$2401,0)),0)</f>
        <v>0</v>
      </c>
      <c r="E559" s="205">
        <f>IFERROR(INDEX(Lookup!$BF$9:$BF$2401,MATCH($A559,Lookup!$A$9:$A$2401,0)),0)</f>
        <v>0</v>
      </c>
      <c r="F559" s="205">
        <f>IFERROR(INDEX(Lookup!$BE$9:$BE$2401,MATCH($A559,Lookup!$A$9:$A$2401,0)),0)</f>
        <v>0</v>
      </c>
      <c r="G559" s="206"/>
      <c r="H559" s="206"/>
      <c r="I559" s="205">
        <f>IFERROR(INDEX(Lookup!$BJ$9:$BJ$2401,MATCH($A559,Lookup!$A$9:$A$2401,0)),0)</f>
        <v>0</v>
      </c>
      <c r="J559" s="205">
        <f>IFERROR(INDEX(Lookup!$BI$9:$BI$2401,MATCH($A559,Lookup!$A$9:$A$2401,0)),0)</f>
        <v>0</v>
      </c>
      <c r="K559" s="205">
        <f>IFERROR(INDEX(Lookup!$BH$9:$BH$2401,MATCH($A559,Lookup!$A$9:$A$2401,0)),0)</f>
        <v>0</v>
      </c>
      <c r="L559" s="205">
        <f t="shared" si="25"/>
        <v>0</v>
      </c>
      <c r="O559" s="182">
        <f t="shared" si="26"/>
        <v>0</v>
      </c>
    </row>
    <row r="560" spans="1:15" hidden="1" x14ac:dyDescent="0.2">
      <c r="A560" s="182">
        <f>+'09'!A254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5">
        <f>IFERROR(INDEX(Lookup!$BG$9:$BG$2401,MATCH($A560,Lookup!$A$9:$A$2401,0)),0)</f>
        <v>0</v>
      </c>
      <c r="E560" s="205">
        <f>IFERROR(INDEX(Lookup!$BF$9:$BF$2401,MATCH($A560,Lookup!$A$9:$A$2401,0)),0)</f>
        <v>0</v>
      </c>
      <c r="F560" s="205">
        <f>IFERROR(INDEX(Lookup!$BE$9:$BE$2401,MATCH($A560,Lookup!$A$9:$A$2401,0)),0)</f>
        <v>0</v>
      </c>
      <c r="G560" s="206"/>
      <c r="H560" s="206"/>
      <c r="I560" s="205">
        <f>IFERROR(INDEX(Lookup!$BJ$9:$BJ$2401,MATCH($A560,Lookup!$A$9:$A$2401,0)),0)</f>
        <v>0</v>
      </c>
      <c r="J560" s="205">
        <f>IFERROR(INDEX(Lookup!$BI$9:$BI$2401,MATCH($A560,Lookup!$A$9:$A$2401,0)),0)</f>
        <v>0</v>
      </c>
      <c r="K560" s="205">
        <f>IFERROR(INDEX(Lookup!$BH$9:$BH$2401,MATCH($A560,Lookup!$A$9:$A$2401,0)),0)</f>
        <v>0</v>
      </c>
      <c r="L560" s="205">
        <f t="shared" si="25"/>
        <v>0</v>
      </c>
      <c r="O560" s="182">
        <f t="shared" si="26"/>
        <v>0</v>
      </c>
    </row>
    <row r="561" spans="1:15" hidden="1" x14ac:dyDescent="0.2">
      <c r="A561" s="182">
        <f>+'09'!A255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5">
        <f>IFERROR(INDEX(Lookup!$BG$9:$BG$2401,MATCH($A561,Lookup!$A$9:$A$2401,0)),0)</f>
        <v>0</v>
      </c>
      <c r="E561" s="205">
        <f>IFERROR(INDEX(Lookup!$BF$9:$BF$2401,MATCH($A561,Lookup!$A$9:$A$2401,0)),0)</f>
        <v>0</v>
      </c>
      <c r="F561" s="205">
        <f>IFERROR(INDEX(Lookup!$BE$9:$BE$2401,MATCH($A561,Lookup!$A$9:$A$2401,0)),0)</f>
        <v>0</v>
      </c>
      <c r="G561" s="206"/>
      <c r="H561" s="206"/>
      <c r="I561" s="205">
        <f>IFERROR(INDEX(Lookup!$BJ$9:$BJ$2401,MATCH($A561,Lookup!$A$9:$A$2401,0)),0)</f>
        <v>0</v>
      </c>
      <c r="J561" s="205">
        <f>IFERROR(INDEX(Lookup!$BI$9:$BI$2401,MATCH($A561,Lookup!$A$9:$A$2401,0)),0)</f>
        <v>0</v>
      </c>
      <c r="K561" s="205">
        <f>IFERROR(INDEX(Lookup!$BH$9:$BH$2401,MATCH($A561,Lookup!$A$9:$A$2401,0)),0)</f>
        <v>0</v>
      </c>
      <c r="L561" s="205">
        <f t="shared" si="25"/>
        <v>0</v>
      </c>
      <c r="O561" s="182">
        <f t="shared" si="26"/>
        <v>0</v>
      </c>
    </row>
    <row r="562" spans="1:15" hidden="1" x14ac:dyDescent="0.2">
      <c r="A562" s="182">
        <f>+'09'!A256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5">
        <f>IFERROR(INDEX(Lookup!$BG$9:$BG$2401,MATCH($A562,Lookup!$A$9:$A$2401,0)),0)</f>
        <v>0</v>
      </c>
      <c r="E562" s="205">
        <f>IFERROR(INDEX(Lookup!$BF$9:$BF$2401,MATCH($A562,Lookup!$A$9:$A$2401,0)),0)</f>
        <v>0</v>
      </c>
      <c r="F562" s="205">
        <f>IFERROR(INDEX(Lookup!$BE$9:$BE$2401,MATCH($A562,Lookup!$A$9:$A$2401,0)),0)</f>
        <v>0</v>
      </c>
      <c r="G562" s="206"/>
      <c r="H562" s="206"/>
      <c r="I562" s="205">
        <f>IFERROR(INDEX(Lookup!$BJ$9:$BJ$2401,MATCH($A562,Lookup!$A$9:$A$2401,0)),0)</f>
        <v>0</v>
      </c>
      <c r="J562" s="205">
        <f>IFERROR(INDEX(Lookup!$BI$9:$BI$2401,MATCH($A562,Lookup!$A$9:$A$2401,0)),0)</f>
        <v>0</v>
      </c>
      <c r="K562" s="205">
        <f>IFERROR(INDEX(Lookup!$BH$9:$BH$2401,MATCH($A562,Lookup!$A$9:$A$2401,0)),0)</f>
        <v>0</v>
      </c>
      <c r="L562" s="205">
        <f t="shared" si="25"/>
        <v>0</v>
      </c>
      <c r="O562" s="182">
        <f t="shared" si="26"/>
        <v>0</v>
      </c>
    </row>
    <row r="563" spans="1:15" hidden="1" x14ac:dyDescent="0.2">
      <c r="A563" s="182">
        <f>+'09'!A257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5">
        <f>IFERROR(INDEX(Lookup!$BG$9:$BG$2401,MATCH($A563,Lookup!$A$9:$A$2401,0)),0)</f>
        <v>0</v>
      </c>
      <c r="E563" s="205">
        <f>IFERROR(INDEX(Lookup!$BF$9:$BF$2401,MATCH($A563,Lookup!$A$9:$A$2401,0)),0)</f>
        <v>0</v>
      </c>
      <c r="F563" s="205">
        <f>IFERROR(INDEX(Lookup!$BE$9:$BE$2401,MATCH($A563,Lookup!$A$9:$A$2401,0)),0)</f>
        <v>0</v>
      </c>
      <c r="G563" s="206"/>
      <c r="H563" s="206"/>
      <c r="I563" s="205">
        <f>IFERROR(INDEX(Lookup!$BJ$9:$BJ$2401,MATCH($A563,Lookup!$A$9:$A$2401,0)),0)</f>
        <v>0</v>
      </c>
      <c r="J563" s="205">
        <f>IFERROR(INDEX(Lookup!$BI$9:$BI$2401,MATCH($A563,Lookup!$A$9:$A$2401,0)),0)</f>
        <v>0</v>
      </c>
      <c r="K563" s="205">
        <f>IFERROR(INDEX(Lookup!$BH$9:$BH$2401,MATCH($A563,Lookup!$A$9:$A$2401,0)),0)</f>
        <v>0</v>
      </c>
      <c r="L563" s="205">
        <f t="shared" si="25"/>
        <v>0</v>
      </c>
      <c r="O563" s="182">
        <f t="shared" si="26"/>
        <v>0</v>
      </c>
    </row>
    <row r="564" spans="1:15" hidden="1" x14ac:dyDescent="0.2">
      <c r="A564" s="182">
        <f>+'09'!A258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5">
        <f>IFERROR(INDEX(Lookup!$BG$9:$BG$2401,MATCH($A564,Lookup!$A$9:$A$2401,0)),0)</f>
        <v>0</v>
      </c>
      <c r="E564" s="205">
        <f>IFERROR(INDEX(Lookup!$BF$9:$BF$2401,MATCH($A564,Lookup!$A$9:$A$2401,0)),0)</f>
        <v>0</v>
      </c>
      <c r="F564" s="205">
        <f>IFERROR(INDEX(Lookup!$BE$9:$BE$2401,MATCH($A564,Lookup!$A$9:$A$2401,0)),0)</f>
        <v>0</v>
      </c>
      <c r="G564" s="206"/>
      <c r="H564" s="206"/>
      <c r="I564" s="205">
        <f>IFERROR(INDEX(Lookup!$BJ$9:$BJ$2401,MATCH($A564,Lookup!$A$9:$A$2401,0)),0)</f>
        <v>0</v>
      </c>
      <c r="J564" s="205">
        <f>IFERROR(INDEX(Lookup!$BI$9:$BI$2401,MATCH($A564,Lookup!$A$9:$A$2401,0)),0)</f>
        <v>0</v>
      </c>
      <c r="K564" s="205">
        <f>IFERROR(INDEX(Lookup!$BH$9:$BH$2401,MATCH($A564,Lookup!$A$9:$A$2401,0)),0)</f>
        <v>0</v>
      </c>
      <c r="L564" s="205">
        <f t="shared" ref="L564:L627" si="27">K564-J564</f>
        <v>0</v>
      </c>
      <c r="O564" s="182">
        <f t="shared" ref="O564:O627" si="28">+IF(A564&gt;0,1,0)</f>
        <v>0</v>
      </c>
    </row>
    <row r="565" spans="1:15" hidden="1" x14ac:dyDescent="0.2">
      <c r="A565" s="182">
        <f>+'09'!A259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5">
        <f>IFERROR(INDEX(Lookup!$BG$9:$BG$2401,MATCH($A565,Lookup!$A$9:$A$2401,0)),0)</f>
        <v>0</v>
      </c>
      <c r="E565" s="205">
        <f>IFERROR(INDEX(Lookup!$BF$9:$BF$2401,MATCH($A565,Lookup!$A$9:$A$2401,0)),0)</f>
        <v>0</v>
      </c>
      <c r="F565" s="205">
        <f>IFERROR(INDEX(Lookup!$BE$9:$BE$2401,MATCH($A565,Lookup!$A$9:$A$2401,0)),0)</f>
        <v>0</v>
      </c>
      <c r="G565" s="206"/>
      <c r="H565" s="206"/>
      <c r="I565" s="205">
        <f>IFERROR(INDEX(Lookup!$BJ$9:$BJ$2401,MATCH($A565,Lookup!$A$9:$A$2401,0)),0)</f>
        <v>0</v>
      </c>
      <c r="J565" s="205">
        <f>IFERROR(INDEX(Lookup!$BI$9:$BI$2401,MATCH($A565,Lookup!$A$9:$A$2401,0)),0)</f>
        <v>0</v>
      </c>
      <c r="K565" s="205">
        <f>IFERROR(INDEX(Lookup!$BH$9:$BH$2401,MATCH($A565,Lookup!$A$9:$A$2401,0)),0)</f>
        <v>0</v>
      </c>
      <c r="L565" s="205">
        <f t="shared" si="27"/>
        <v>0</v>
      </c>
      <c r="O565" s="182">
        <f t="shared" si="28"/>
        <v>0</v>
      </c>
    </row>
    <row r="566" spans="1:15" hidden="1" x14ac:dyDescent="0.2">
      <c r="A566" s="182">
        <f>+'09'!A260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5">
        <f>IFERROR(INDEX(Lookup!$BG$9:$BG$2401,MATCH($A566,Lookup!$A$9:$A$2401,0)),0)</f>
        <v>0</v>
      </c>
      <c r="E566" s="205">
        <f>IFERROR(INDEX(Lookup!$BF$9:$BF$2401,MATCH($A566,Lookup!$A$9:$A$2401,0)),0)</f>
        <v>0</v>
      </c>
      <c r="F566" s="205">
        <f>IFERROR(INDEX(Lookup!$BE$9:$BE$2401,MATCH($A566,Lookup!$A$9:$A$2401,0)),0)</f>
        <v>0</v>
      </c>
      <c r="G566" s="206"/>
      <c r="H566" s="206"/>
      <c r="I566" s="205">
        <f>IFERROR(INDEX(Lookup!$BJ$9:$BJ$2401,MATCH($A566,Lookup!$A$9:$A$2401,0)),0)</f>
        <v>0</v>
      </c>
      <c r="J566" s="205">
        <f>IFERROR(INDEX(Lookup!$BI$9:$BI$2401,MATCH($A566,Lookup!$A$9:$A$2401,0)),0)</f>
        <v>0</v>
      </c>
      <c r="K566" s="205">
        <f>IFERROR(INDEX(Lookup!$BH$9:$BH$2401,MATCH($A566,Lookup!$A$9:$A$2401,0)),0)</f>
        <v>0</v>
      </c>
      <c r="L566" s="205">
        <f t="shared" si="27"/>
        <v>0</v>
      </c>
      <c r="O566" s="182">
        <f t="shared" si="28"/>
        <v>0</v>
      </c>
    </row>
    <row r="567" spans="1:15" hidden="1" x14ac:dyDescent="0.2">
      <c r="A567" s="182">
        <f>+'09'!A261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5">
        <f>IFERROR(INDEX(Lookup!$BG$9:$BG$2401,MATCH($A567,Lookup!$A$9:$A$2401,0)),0)</f>
        <v>0</v>
      </c>
      <c r="E567" s="205">
        <f>IFERROR(INDEX(Lookup!$BF$9:$BF$2401,MATCH($A567,Lookup!$A$9:$A$2401,0)),0)</f>
        <v>0</v>
      </c>
      <c r="F567" s="205">
        <f>IFERROR(INDEX(Lookup!$BE$9:$BE$2401,MATCH($A567,Lookup!$A$9:$A$2401,0)),0)</f>
        <v>0</v>
      </c>
      <c r="G567" s="206"/>
      <c r="H567" s="206"/>
      <c r="I567" s="205">
        <f>IFERROR(INDEX(Lookup!$BJ$9:$BJ$2401,MATCH($A567,Lookup!$A$9:$A$2401,0)),0)</f>
        <v>0</v>
      </c>
      <c r="J567" s="205">
        <f>IFERROR(INDEX(Lookup!$BI$9:$BI$2401,MATCH($A567,Lookup!$A$9:$A$2401,0)),0)</f>
        <v>0</v>
      </c>
      <c r="K567" s="205">
        <f>IFERROR(INDEX(Lookup!$BH$9:$BH$2401,MATCH($A567,Lookup!$A$9:$A$2401,0)),0)</f>
        <v>0</v>
      </c>
      <c r="L567" s="205">
        <f t="shared" si="27"/>
        <v>0</v>
      </c>
      <c r="O567" s="182">
        <f t="shared" si="28"/>
        <v>0</v>
      </c>
    </row>
    <row r="568" spans="1:15" hidden="1" x14ac:dyDescent="0.2">
      <c r="A568" s="182">
        <f>+'09'!A262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5">
        <f>IFERROR(INDEX(Lookup!$BG$9:$BG$2401,MATCH($A568,Lookup!$A$9:$A$2401,0)),0)</f>
        <v>0</v>
      </c>
      <c r="E568" s="205">
        <f>IFERROR(INDEX(Lookup!$BF$9:$BF$2401,MATCH($A568,Lookup!$A$9:$A$2401,0)),0)</f>
        <v>0</v>
      </c>
      <c r="F568" s="205">
        <f>IFERROR(INDEX(Lookup!$BE$9:$BE$2401,MATCH($A568,Lookup!$A$9:$A$2401,0)),0)</f>
        <v>0</v>
      </c>
      <c r="G568" s="206"/>
      <c r="H568" s="206"/>
      <c r="I568" s="205">
        <f>IFERROR(INDEX(Lookup!$BJ$9:$BJ$2401,MATCH($A568,Lookup!$A$9:$A$2401,0)),0)</f>
        <v>0</v>
      </c>
      <c r="J568" s="205">
        <f>IFERROR(INDEX(Lookup!$BI$9:$BI$2401,MATCH($A568,Lookup!$A$9:$A$2401,0)),0)</f>
        <v>0</v>
      </c>
      <c r="K568" s="205">
        <f>IFERROR(INDEX(Lookup!$BH$9:$BH$2401,MATCH($A568,Lookup!$A$9:$A$2401,0)),0)</f>
        <v>0</v>
      </c>
      <c r="L568" s="205">
        <f t="shared" si="27"/>
        <v>0</v>
      </c>
      <c r="O568" s="182">
        <f t="shared" si="28"/>
        <v>0</v>
      </c>
    </row>
    <row r="569" spans="1:15" hidden="1" x14ac:dyDescent="0.2">
      <c r="A569" s="182">
        <f>+'09'!A263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5">
        <f>IFERROR(INDEX(Lookup!$BG$9:$BG$2401,MATCH($A569,Lookup!$A$9:$A$2401,0)),0)</f>
        <v>0</v>
      </c>
      <c r="E569" s="205">
        <f>IFERROR(INDEX(Lookup!$BF$9:$BF$2401,MATCH($A569,Lookup!$A$9:$A$2401,0)),0)</f>
        <v>0</v>
      </c>
      <c r="F569" s="205">
        <f>IFERROR(INDEX(Lookup!$BE$9:$BE$2401,MATCH($A569,Lookup!$A$9:$A$2401,0)),0)</f>
        <v>0</v>
      </c>
      <c r="G569" s="206"/>
      <c r="H569" s="206"/>
      <c r="I569" s="205">
        <f>IFERROR(INDEX(Lookup!$BJ$9:$BJ$2401,MATCH($A569,Lookup!$A$9:$A$2401,0)),0)</f>
        <v>0</v>
      </c>
      <c r="J569" s="205">
        <f>IFERROR(INDEX(Lookup!$BI$9:$BI$2401,MATCH($A569,Lookup!$A$9:$A$2401,0)),0)</f>
        <v>0</v>
      </c>
      <c r="K569" s="205">
        <f>IFERROR(INDEX(Lookup!$BH$9:$BH$2401,MATCH($A569,Lookup!$A$9:$A$2401,0)),0)</f>
        <v>0</v>
      </c>
      <c r="L569" s="205">
        <f t="shared" si="27"/>
        <v>0</v>
      </c>
      <c r="O569" s="182">
        <f t="shared" si="28"/>
        <v>0</v>
      </c>
    </row>
    <row r="570" spans="1:15" hidden="1" x14ac:dyDescent="0.2">
      <c r="A570" s="182">
        <f>+'09'!A264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5">
        <f>IFERROR(INDEX(Lookup!$BG$9:$BG$2401,MATCH($A570,Lookup!$A$9:$A$2401,0)),0)</f>
        <v>0</v>
      </c>
      <c r="E570" s="205">
        <f>IFERROR(INDEX(Lookup!$BF$9:$BF$2401,MATCH($A570,Lookup!$A$9:$A$2401,0)),0)</f>
        <v>0</v>
      </c>
      <c r="F570" s="205">
        <f>IFERROR(INDEX(Lookup!$BE$9:$BE$2401,MATCH($A570,Lookup!$A$9:$A$2401,0)),0)</f>
        <v>0</v>
      </c>
      <c r="G570" s="206"/>
      <c r="H570" s="206"/>
      <c r="I570" s="205">
        <f>IFERROR(INDEX(Lookup!$BJ$9:$BJ$2401,MATCH($A570,Lookup!$A$9:$A$2401,0)),0)</f>
        <v>0</v>
      </c>
      <c r="J570" s="205">
        <f>IFERROR(INDEX(Lookup!$BI$9:$BI$2401,MATCH($A570,Lookup!$A$9:$A$2401,0)),0)</f>
        <v>0</v>
      </c>
      <c r="K570" s="205">
        <f>IFERROR(INDEX(Lookup!$BH$9:$BH$2401,MATCH($A570,Lookup!$A$9:$A$2401,0)),0)</f>
        <v>0</v>
      </c>
      <c r="L570" s="205">
        <f t="shared" si="27"/>
        <v>0</v>
      </c>
      <c r="O570" s="182">
        <f t="shared" si="28"/>
        <v>0</v>
      </c>
    </row>
    <row r="571" spans="1:15" hidden="1" x14ac:dyDescent="0.2">
      <c r="A571" s="182">
        <f>+'09'!A265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5">
        <f>IFERROR(INDEX(Lookup!$BG$9:$BG$2401,MATCH($A571,Lookup!$A$9:$A$2401,0)),0)</f>
        <v>0</v>
      </c>
      <c r="E571" s="205">
        <f>IFERROR(INDEX(Lookup!$BF$9:$BF$2401,MATCH($A571,Lookup!$A$9:$A$2401,0)),0)</f>
        <v>0</v>
      </c>
      <c r="F571" s="205">
        <f>IFERROR(INDEX(Lookup!$BE$9:$BE$2401,MATCH($A571,Lookup!$A$9:$A$2401,0)),0)</f>
        <v>0</v>
      </c>
      <c r="G571" s="206"/>
      <c r="H571" s="206"/>
      <c r="I571" s="205">
        <f>IFERROR(INDEX(Lookup!$BJ$9:$BJ$2401,MATCH($A571,Lookup!$A$9:$A$2401,0)),0)</f>
        <v>0</v>
      </c>
      <c r="J571" s="205">
        <f>IFERROR(INDEX(Lookup!$BI$9:$BI$2401,MATCH($A571,Lookup!$A$9:$A$2401,0)),0)</f>
        <v>0</v>
      </c>
      <c r="K571" s="205">
        <f>IFERROR(INDEX(Lookup!$BH$9:$BH$2401,MATCH($A571,Lookup!$A$9:$A$2401,0)),0)</f>
        <v>0</v>
      </c>
      <c r="L571" s="205">
        <f t="shared" si="27"/>
        <v>0</v>
      </c>
      <c r="O571" s="182">
        <f t="shared" si="28"/>
        <v>0</v>
      </c>
    </row>
    <row r="572" spans="1:15" hidden="1" x14ac:dyDescent="0.2">
      <c r="A572" s="182">
        <f>+'09'!A266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5">
        <f>IFERROR(INDEX(Lookup!$BG$9:$BG$2401,MATCH($A572,Lookup!$A$9:$A$2401,0)),0)</f>
        <v>0</v>
      </c>
      <c r="E572" s="205">
        <f>IFERROR(INDEX(Lookup!$BF$9:$BF$2401,MATCH($A572,Lookup!$A$9:$A$2401,0)),0)</f>
        <v>0</v>
      </c>
      <c r="F572" s="205">
        <f>IFERROR(INDEX(Lookup!$BE$9:$BE$2401,MATCH($A572,Lookup!$A$9:$A$2401,0)),0)</f>
        <v>0</v>
      </c>
      <c r="G572" s="206"/>
      <c r="H572" s="206"/>
      <c r="I572" s="205">
        <f>IFERROR(INDEX(Lookup!$BJ$9:$BJ$2401,MATCH($A572,Lookup!$A$9:$A$2401,0)),0)</f>
        <v>0</v>
      </c>
      <c r="J572" s="205">
        <f>IFERROR(INDEX(Lookup!$BI$9:$BI$2401,MATCH($A572,Lookup!$A$9:$A$2401,0)),0)</f>
        <v>0</v>
      </c>
      <c r="K572" s="205">
        <f>IFERROR(INDEX(Lookup!$BH$9:$BH$2401,MATCH($A572,Lookup!$A$9:$A$2401,0)),0)</f>
        <v>0</v>
      </c>
      <c r="L572" s="205">
        <f t="shared" si="27"/>
        <v>0</v>
      </c>
      <c r="O572" s="182">
        <f t="shared" si="28"/>
        <v>0</v>
      </c>
    </row>
    <row r="573" spans="1:15" hidden="1" x14ac:dyDescent="0.2">
      <c r="A573" s="182">
        <f>+'09'!A267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5">
        <f>IFERROR(INDEX(Lookup!$BG$9:$BG$2401,MATCH($A573,Lookup!$A$9:$A$2401,0)),0)</f>
        <v>0</v>
      </c>
      <c r="E573" s="205">
        <f>IFERROR(INDEX(Lookup!$BF$9:$BF$2401,MATCH($A573,Lookup!$A$9:$A$2401,0)),0)</f>
        <v>0</v>
      </c>
      <c r="F573" s="205">
        <f>IFERROR(INDEX(Lookup!$BE$9:$BE$2401,MATCH($A573,Lookup!$A$9:$A$2401,0)),0)</f>
        <v>0</v>
      </c>
      <c r="G573" s="206"/>
      <c r="H573" s="206"/>
      <c r="I573" s="205">
        <f>IFERROR(INDEX(Lookup!$BJ$9:$BJ$2401,MATCH($A573,Lookup!$A$9:$A$2401,0)),0)</f>
        <v>0</v>
      </c>
      <c r="J573" s="205">
        <f>IFERROR(INDEX(Lookup!$BI$9:$BI$2401,MATCH($A573,Lookup!$A$9:$A$2401,0)),0)</f>
        <v>0</v>
      </c>
      <c r="K573" s="205">
        <f>IFERROR(INDEX(Lookup!$BH$9:$BH$2401,MATCH($A573,Lookup!$A$9:$A$2401,0)),0)</f>
        <v>0</v>
      </c>
      <c r="L573" s="205">
        <f t="shared" si="27"/>
        <v>0</v>
      </c>
      <c r="O573" s="182">
        <f t="shared" si="28"/>
        <v>0</v>
      </c>
    </row>
    <row r="574" spans="1:15" hidden="1" x14ac:dyDescent="0.2">
      <c r="A574" s="182">
        <f>+'09'!A268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5">
        <f>IFERROR(INDEX(Lookup!$BG$9:$BG$2401,MATCH($A574,Lookup!$A$9:$A$2401,0)),0)</f>
        <v>0</v>
      </c>
      <c r="E574" s="205">
        <f>IFERROR(INDEX(Lookup!$BF$9:$BF$2401,MATCH($A574,Lookup!$A$9:$A$2401,0)),0)</f>
        <v>0</v>
      </c>
      <c r="F574" s="205">
        <f>IFERROR(INDEX(Lookup!$BE$9:$BE$2401,MATCH($A574,Lookup!$A$9:$A$2401,0)),0)</f>
        <v>0</v>
      </c>
      <c r="G574" s="206"/>
      <c r="H574" s="206"/>
      <c r="I574" s="205">
        <f>IFERROR(INDEX(Lookup!$BJ$9:$BJ$2401,MATCH($A574,Lookup!$A$9:$A$2401,0)),0)</f>
        <v>0</v>
      </c>
      <c r="J574" s="205">
        <f>IFERROR(INDEX(Lookup!$BI$9:$BI$2401,MATCH($A574,Lookup!$A$9:$A$2401,0)),0)</f>
        <v>0</v>
      </c>
      <c r="K574" s="205">
        <f>IFERROR(INDEX(Lookup!$BH$9:$BH$2401,MATCH($A574,Lookup!$A$9:$A$2401,0)),0)</f>
        <v>0</v>
      </c>
      <c r="L574" s="205">
        <f t="shared" si="27"/>
        <v>0</v>
      </c>
      <c r="O574" s="182">
        <f t="shared" si="28"/>
        <v>0</v>
      </c>
    </row>
    <row r="575" spans="1:15" hidden="1" x14ac:dyDescent="0.2">
      <c r="A575" s="182">
        <f>+'09'!A269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5">
        <f>IFERROR(INDEX(Lookup!$BG$9:$BG$2401,MATCH($A575,Lookup!$A$9:$A$2401,0)),0)</f>
        <v>0</v>
      </c>
      <c r="E575" s="205">
        <f>IFERROR(INDEX(Lookup!$BF$9:$BF$2401,MATCH($A575,Lookup!$A$9:$A$2401,0)),0)</f>
        <v>0</v>
      </c>
      <c r="F575" s="205">
        <f>IFERROR(INDEX(Lookup!$BE$9:$BE$2401,MATCH($A575,Lookup!$A$9:$A$2401,0)),0)</f>
        <v>0</v>
      </c>
      <c r="G575" s="206"/>
      <c r="H575" s="206"/>
      <c r="I575" s="205">
        <f>IFERROR(INDEX(Lookup!$BJ$9:$BJ$2401,MATCH($A575,Lookup!$A$9:$A$2401,0)),0)</f>
        <v>0</v>
      </c>
      <c r="J575" s="205">
        <f>IFERROR(INDEX(Lookup!$BI$9:$BI$2401,MATCH($A575,Lookup!$A$9:$A$2401,0)),0)</f>
        <v>0</v>
      </c>
      <c r="K575" s="205">
        <f>IFERROR(INDEX(Lookup!$BH$9:$BH$2401,MATCH($A575,Lookup!$A$9:$A$2401,0)),0)</f>
        <v>0</v>
      </c>
      <c r="L575" s="205">
        <f t="shared" si="27"/>
        <v>0</v>
      </c>
      <c r="O575" s="182">
        <f t="shared" si="28"/>
        <v>0</v>
      </c>
    </row>
    <row r="576" spans="1:15" hidden="1" x14ac:dyDescent="0.2">
      <c r="A576" s="182">
        <f>+'09'!A270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5">
        <f>IFERROR(INDEX(Lookup!$BG$9:$BG$2401,MATCH($A576,Lookup!$A$9:$A$2401,0)),0)</f>
        <v>0</v>
      </c>
      <c r="E576" s="205">
        <f>IFERROR(INDEX(Lookup!$BF$9:$BF$2401,MATCH($A576,Lookup!$A$9:$A$2401,0)),0)</f>
        <v>0</v>
      </c>
      <c r="F576" s="205">
        <f>IFERROR(INDEX(Lookup!$BE$9:$BE$2401,MATCH($A576,Lookup!$A$9:$A$2401,0)),0)</f>
        <v>0</v>
      </c>
      <c r="G576" s="206"/>
      <c r="H576" s="206"/>
      <c r="I576" s="205">
        <f>IFERROR(INDEX(Lookup!$BJ$9:$BJ$2401,MATCH($A576,Lookup!$A$9:$A$2401,0)),0)</f>
        <v>0</v>
      </c>
      <c r="J576" s="205">
        <f>IFERROR(INDEX(Lookup!$BI$9:$BI$2401,MATCH($A576,Lookup!$A$9:$A$2401,0)),0)</f>
        <v>0</v>
      </c>
      <c r="K576" s="205">
        <f>IFERROR(INDEX(Lookup!$BH$9:$BH$2401,MATCH($A576,Lookup!$A$9:$A$2401,0)),0)</f>
        <v>0</v>
      </c>
      <c r="L576" s="205">
        <f t="shared" si="27"/>
        <v>0</v>
      </c>
      <c r="O576" s="182">
        <f t="shared" si="28"/>
        <v>0</v>
      </c>
    </row>
    <row r="577" spans="1:15" hidden="1" x14ac:dyDescent="0.2">
      <c r="A577" s="182">
        <f>+'09'!A271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5">
        <f>IFERROR(INDEX(Lookup!$BG$9:$BG$2401,MATCH($A577,Lookup!$A$9:$A$2401,0)),0)</f>
        <v>0</v>
      </c>
      <c r="E577" s="205">
        <f>IFERROR(INDEX(Lookup!$BF$9:$BF$2401,MATCH($A577,Lookup!$A$9:$A$2401,0)),0)</f>
        <v>0</v>
      </c>
      <c r="F577" s="205">
        <f>IFERROR(INDEX(Lookup!$BE$9:$BE$2401,MATCH($A577,Lookup!$A$9:$A$2401,0)),0)</f>
        <v>0</v>
      </c>
      <c r="G577" s="206"/>
      <c r="H577" s="206"/>
      <c r="I577" s="205">
        <f>IFERROR(INDEX(Lookup!$BJ$9:$BJ$2401,MATCH($A577,Lookup!$A$9:$A$2401,0)),0)</f>
        <v>0</v>
      </c>
      <c r="J577" s="205">
        <f>IFERROR(INDEX(Lookup!$BI$9:$BI$2401,MATCH($A577,Lookup!$A$9:$A$2401,0)),0)</f>
        <v>0</v>
      </c>
      <c r="K577" s="205">
        <f>IFERROR(INDEX(Lookup!$BH$9:$BH$2401,MATCH($A577,Lookup!$A$9:$A$2401,0)),0)</f>
        <v>0</v>
      </c>
      <c r="L577" s="205">
        <f t="shared" si="27"/>
        <v>0</v>
      </c>
      <c r="O577" s="182">
        <f t="shared" si="28"/>
        <v>0</v>
      </c>
    </row>
    <row r="578" spans="1:15" hidden="1" x14ac:dyDescent="0.2">
      <c r="A578" s="182">
        <f>+'09'!A272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5">
        <f>IFERROR(INDEX(Lookup!$BG$9:$BG$2401,MATCH($A578,Lookup!$A$9:$A$2401,0)),0)</f>
        <v>0</v>
      </c>
      <c r="E578" s="205">
        <f>IFERROR(INDEX(Lookup!$BF$9:$BF$2401,MATCH($A578,Lookup!$A$9:$A$2401,0)),0)</f>
        <v>0</v>
      </c>
      <c r="F578" s="205">
        <f>IFERROR(INDEX(Lookup!$BE$9:$BE$2401,MATCH($A578,Lookup!$A$9:$A$2401,0)),0)</f>
        <v>0</v>
      </c>
      <c r="G578" s="206"/>
      <c r="H578" s="206"/>
      <c r="I578" s="205">
        <f>IFERROR(INDEX(Lookup!$BJ$9:$BJ$2401,MATCH($A578,Lookup!$A$9:$A$2401,0)),0)</f>
        <v>0</v>
      </c>
      <c r="J578" s="205">
        <f>IFERROR(INDEX(Lookup!$BI$9:$BI$2401,MATCH($A578,Lookup!$A$9:$A$2401,0)),0)</f>
        <v>0</v>
      </c>
      <c r="K578" s="205">
        <f>IFERROR(INDEX(Lookup!$BH$9:$BH$2401,MATCH($A578,Lookup!$A$9:$A$2401,0)),0)</f>
        <v>0</v>
      </c>
      <c r="L578" s="205">
        <f t="shared" si="27"/>
        <v>0</v>
      </c>
      <c r="O578" s="182">
        <f t="shared" si="28"/>
        <v>0</v>
      </c>
    </row>
    <row r="579" spans="1:15" hidden="1" x14ac:dyDescent="0.2">
      <c r="A579" s="182">
        <f>+'09'!A273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5">
        <f>IFERROR(INDEX(Lookup!$BG$9:$BG$2401,MATCH($A579,Lookup!$A$9:$A$2401,0)),0)</f>
        <v>0</v>
      </c>
      <c r="E579" s="205">
        <f>IFERROR(INDEX(Lookup!$BF$9:$BF$2401,MATCH($A579,Lookup!$A$9:$A$2401,0)),0)</f>
        <v>0</v>
      </c>
      <c r="F579" s="205">
        <f>IFERROR(INDEX(Lookup!$BE$9:$BE$2401,MATCH($A579,Lookup!$A$9:$A$2401,0)),0)</f>
        <v>0</v>
      </c>
      <c r="G579" s="206"/>
      <c r="H579" s="206"/>
      <c r="I579" s="205">
        <f>IFERROR(INDEX(Lookup!$BJ$9:$BJ$2401,MATCH($A579,Lookup!$A$9:$A$2401,0)),0)</f>
        <v>0</v>
      </c>
      <c r="J579" s="205">
        <f>IFERROR(INDEX(Lookup!$BI$9:$BI$2401,MATCH($A579,Lookup!$A$9:$A$2401,0)),0)</f>
        <v>0</v>
      </c>
      <c r="K579" s="205">
        <f>IFERROR(INDEX(Lookup!$BH$9:$BH$2401,MATCH($A579,Lookup!$A$9:$A$2401,0)),0)</f>
        <v>0</v>
      </c>
      <c r="L579" s="205">
        <f t="shared" si="27"/>
        <v>0</v>
      </c>
      <c r="O579" s="182">
        <f t="shared" si="28"/>
        <v>0</v>
      </c>
    </row>
    <row r="580" spans="1:15" hidden="1" x14ac:dyDescent="0.2">
      <c r="A580" s="182">
        <f>+'09'!A274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5">
        <f>IFERROR(INDEX(Lookup!$BG$9:$BG$2401,MATCH($A580,Lookup!$A$9:$A$2401,0)),0)</f>
        <v>0</v>
      </c>
      <c r="E580" s="205">
        <f>IFERROR(INDEX(Lookup!$BF$9:$BF$2401,MATCH($A580,Lookup!$A$9:$A$2401,0)),0)</f>
        <v>0</v>
      </c>
      <c r="F580" s="205">
        <f>IFERROR(INDEX(Lookup!$BE$9:$BE$2401,MATCH($A580,Lookup!$A$9:$A$2401,0)),0)</f>
        <v>0</v>
      </c>
      <c r="G580" s="206"/>
      <c r="H580" s="206"/>
      <c r="I580" s="205">
        <f>IFERROR(INDEX(Lookup!$BJ$9:$BJ$2401,MATCH($A580,Lookup!$A$9:$A$2401,0)),0)</f>
        <v>0</v>
      </c>
      <c r="J580" s="205">
        <f>IFERROR(INDEX(Lookup!$BI$9:$BI$2401,MATCH($A580,Lookup!$A$9:$A$2401,0)),0)</f>
        <v>0</v>
      </c>
      <c r="K580" s="205">
        <f>IFERROR(INDEX(Lookup!$BH$9:$BH$2401,MATCH($A580,Lookup!$A$9:$A$2401,0)),0)</f>
        <v>0</v>
      </c>
      <c r="L580" s="205">
        <f t="shared" si="27"/>
        <v>0</v>
      </c>
      <c r="O580" s="182">
        <f t="shared" si="28"/>
        <v>0</v>
      </c>
    </row>
    <row r="581" spans="1:15" hidden="1" x14ac:dyDescent="0.2">
      <c r="A581" s="182">
        <f>+'09'!A275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5">
        <f>IFERROR(INDEX(Lookup!$BG$9:$BG$2401,MATCH($A581,Lookup!$A$9:$A$2401,0)),0)</f>
        <v>0</v>
      </c>
      <c r="E581" s="205">
        <f>IFERROR(INDEX(Lookup!$BF$9:$BF$2401,MATCH($A581,Lookup!$A$9:$A$2401,0)),0)</f>
        <v>0</v>
      </c>
      <c r="F581" s="205">
        <f>IFERROR(INDEX(Lookup!$BE$9:$BE$2401,MATCH($A581,Lookup!$A$9:$A$2401,0)),0)</f>
        <v>0</v>
      </c>
      <c r="G581" s="206"/>
      <c r="H581" s="206"/>
      <c r="I581" s="205">
        <f>IFERROR(INDEX(Lookup!$BJ$9:$BJ$2401,MATCH($A581,Lookup!$A$9:$A$2401,0)),0)</f>
        <v>0</v>
      </c>
      <c r="J581" s="205">
        <f>IFERROR(INDEX(Lookup!$BI$9:$BI$2401,MATCH($A581,Lookup!$A$9:$A$2401,0)),0)</f>
        <v>0</v>
      </c>
      <c r="K581" s="205">
        <f>IFERROR(INDEX(Lookup!$BH$9:$BH$2401,MATCH($A581,Lookup!$A$9:$A$2401,0)),0)</f>
        <v>0</v>
      </c>
      <c r="L581" s="205">
        <f t="shared" si="27"/>
        <v>0</v>
      </c>
      <c r="O581" s="182">
        <f t="shared" si="28"/>
        <v>0</v>
      </c>
    </row>
    <row r="582" spans="1:15" hidden="1" x14ac:dyDescent="0.2">
      <c r="A582" s="182">
        <f>+'09'!A276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5">
        <f>IFERROR(INDEX(Lookup!$BG$9:$BG$2401,MATCH($A582,Lookup!$A$9:$A$2401,0)),0)</f>
        <v>0</v>
      </c>
      <c r="E582" s="205">
        <f>IFERROR(INDEX(Lookup!$BF$9:$BF$2401,MATCH($A582,Lookup!$A$9:$A$2401,0)),0)</f>
        <v>0</v>
      </c>
      <c r="F582" s="205">
        <f>IFERROR(INDEX(Lookup!$BE$9:$BE$2401,MATCH($A582,Lookup!$A$9:$A$2401,0)),0)</f>
        <v>0</v>
      </c>
      <c r="G582" s="206"/>
      <c r="H582" s="206"/>
      <c r="I582" s="205">
        <f>IFERROR(INDEX(Lookup!$BJ$9:$BJ$2401,MATCH($A582,Lookup!$A$9:$A$2401,0)),0)</f>
        <v>0</v>
      </c>
      <c r="J582" s="205">
        <f>IFERROR(INDEX(Lookup!$BI$9:$BI$2401,MATCH($A582,Lookup!$A$9:$A$2401,0)),0)</f>
        <v>0</v>
      </c>
      <c r="K582" s="205">
        <f>IFERROR(INDEX(Lookup!$BH$9:$BH$2401,MATCH($A582,Lookup!$A$9:$A$2401,0)),0)</f>
        <v>0</v>
      </c>
      <c r="L582" s="205">
        <f t="shared" si="27"/>
        <v>0</v>
      </c>
      <c r="O582" s="182">
        <f t="shared" si="28"/>
        <v>0</v>
      </c>
    </row>
    <row r="583" spans="1:15" hidden="1" x14ac:dyDescent="0.2">
      <c r="A583" s="182">
        <f>+'09'!A277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5">
        <f>IFERROR(INDEX(Lookup!$BG$9:$BG$2401,MATCH($A583,Lookup!$A$9:$A$2401,0)),0)</f>
        <v>0</v>
      </c>
      <c r="E583" s="205">
        <f>IFERROR(INDEX(Lookup!$BF$9:$BF$2401,MATCH($A583,Lookup!$A$9:$A$2401,0)),0)</f>
        <v>0</v>
      </c>
      <c r="F583" s="205">
        <f>IFERROR(INDEX(Lookup!$BE$9:$BE$2401,MATCH($A583,Lookup!$A$9:$A$2401,0)),0)</f>
        <v>0</v>
      </c>
      <c r="G583" s="206"/>
      <c r="H583" s="206"/>
      <c r="I583" s="205">
        <f>IFERROR(INDEX(Lookup!$BJ$9:$BJ$2401,MATCH($A583,Lookup!$A$9:$A$2401,0)),0)</f>
        <v>0</v>
      </c>
      <c r="J583" s="205">
        <f>IFERROR(INDEX(Lookup!$BI$9:$BI$2401,MATCH($A583,Lookup!$A$9:$A$2401,0)),0)</f>
        <v>0</v>
      </c>
      <c r="K583" s="205">
        <f>IFERROR(INDEX(Lookup!$BH$9:$BH$2401,MATCH($A583,Lookup!$A$9:$A$2401,0)),0)</f>
        <v>0</v>
      </c>
      <c r="L583" s="205">
        <f t="shared" si="27"/>
        <v>0</v>
      </c>
      <c r="O583" s="182">
        <f t="shared" si="28"/>
        <v>0</v>
      </c>
    </row>
    <row r="584" spans="1:15" hidden="1" x14ac:dyDescent="0.2">
      <c r="A584" s="182">
        <f>+'09'!A278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5">
        <f>IFERROR(INDEX(Lookup!$BG$9:$BG$2401,MATCH($A584,Lookup!$A$9:$A$2401,0)),0)</f>
        <v>0</v>
      </c>
      <c r="E584" s="205">
        <f>IFERROR(INDEX(Lookup!$BF$9:$BF$2401,MATCH($A584,Lookup!$A$9:$A$2401,0)),0)</f>
        <v>0</v>
      </c>
      <c r="F584" s="205">
        <f>IFERROR(INDEX(Lookup!$BE$9:$BE$2401,MATCH($A584,Lookup!$A$9:$A$2401,0)),0)</f>
        <v>0</v>
      </c>
      <c r="G584" s="206"/>
      <c r="H584" s="206"/>
      <c r="I584" s="205">
        <f>IFERROR(INDEX(Lookup!$BJ$9:$BJ$2401,MATCH($A584,Lookup!$A$9:$A$2401,0)),0)</f>
        <v>0</v>
      </c>
      <c r="J584" s="205">
        <f>IFERROR(INDEX(Lookup!$BI$9:$BI$2401,MATCH($A584,Lookup!$A$9:$A$2401,0)),0)</f>
        <v>0</v>
      </c>
      <c r="K584" s="205">
        <f>IFERROR(INDEX(Lookup!$BH$9:$BH$2401,MATCH($A584,Lookup!$A$9:$A$2401,0)),0)</f>
        <v>0</v>
      </c>
      <c r="L584" s="205">
        <f t="shared" si="27"/>
        <v>0</v>
      </c>
      <c r="O584" s="182">
        <f t="shared" si="28"/>
        <v>0</v>
      </c>
    </row>
    <row r="585" spans="1:15" hidden="1" x14ac:dyDescent="0.2">
      <c r="A585" s="182">
        <f>+'09'!A279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5">
        <f>IFERROR(INDEX(Lookup!$BG$9:$BG$2401,MATCH($A585,Lookup!$A$9:$A$2401,0)),0)</f>
        <v>0</v>
      </c>
      <c r="E585" s="205">
        <f>IFERROR(INDEX(Lookup!$BF$9:$BF$2401,MATCH($A585,Lookup!$A$9:$A$2401,0)),0)</f>
        <v>0</v>
      </c>
      <c r="F585" s="205">
        <f>IFERROR(INDEX(Lookup!$BE$9:$BE$2401,MATCH($A585,Lookup!$A$9:$A$2401,0)),0)</f>
        <v>0</v>
      </c>
      <c r="G585" s="206"/>
      <c r="H585" s="206"/>
      <c r="I585" s="205">
        <f>IFERROR(INDEX(Lookup!$BJ$9:$BJ$2401,MATCH($A585,Lookup!$A$9:$A$2401,0)),0)</f>
        <v>0</v>
      </c>
      <c r="J585" s="205">
        <f>IFERROR(INDEX(Lookup!$BI$9:$BI$2401,MATCH($A585,Lookup!$A$9:$A$2401,0)),0)</f>
        <v>0</v>
      </c>
      <c r="K585" s="205">
        <f>IFERROR(INDEX(Lookup!$BH$9:$BH$2401,MATCH($A585,Lookup!$A$9:$A$2401,0)),0)</f>
        <v>0</v>
      </c>
      <c r="L585" s="205">
        <f t="shared" si="27"/>
        <v>0</v>
      </c>
      <c r="O585" s="182">
        <f t="shared" si="28"/>
        <v>0</v>
      </c>
    </row>
    <row r="586" spans="1:15" hidden="1" x14ac:dyDescent="0.2">
      <c r="A586" s="182">
        <f>+'09'!A280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5">
        <f>IFERROR(INDEX(Lookup!$BG$9:$BG$2401,MATCH($A586,Lookup!$A$9:$A$2401,0)),0)</f>
        <v>0</v>
      </c>
      <c r="E586" s="205">
        <f>IFERROR(INDEX(Lookup!$BF$9:$BF$2401,MATCH($A586,Lookup!$A$9:$A$2401,0)),0)</f>
        <v>0</v>
      </c>
      <c r="F586" s="205">
        <f>IFERROR(INDEX(Lookup!$BE$9:$BE$2401,MATCH($A586,Lookup!$A$9:$A$2401,0)),0)</f>
        <v>0</v>
      </c>
      <c r="G586" s="206"/>
      <c r="H586" s="206"/>
      <c r="I586" s="205">
        <f>IFERROR(INDEX(Lookup!$BJ$9:$BJ$2401,MATCH($A586,Lookup!$A$9:$A$2401,0)),0)</f>
        <v>0</v>
      </c>
      <c r="J586" s="205">
        <f>IFERROR(INDEX(Lookup!$BI$9:$BI$2401,MATCH($A586,Lookup!$A$9:$A$2401,0)),0)</f>
        <v>0</v>
      </c>
      <c r="K586" s="205">
        <f>IFERROR(INDEX(Lookup!$BH$9:$BH$2401,MATCH($A586,Lookup!$A$9:$A$2401,0)),0)</f>
        <v>0</v>
      </c>
      <c r="L586" s="205">
        <f t="shared" si="27"/>
        <v>0</v>
      </c>
      <c r="O586" s="182">
        <f t="shared" si="28"/>
        <v>0</v>
      </c>
    </row>
    <row r="587" spans="1:15" hidden="1" x14ac:dyDescent="0.2">
      <c r="A587" s="182">
        <f>+'09'!A281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5">
        <f>IFERROR(INDEX(Lookup!$BG$9:$BG$2401,MATCH($A587,Lookup!$A$9:$A$2401,0)),0)</f>
        <v>0</v>
      </c>
      <c r="E587" s="205">
        <f>IFERROR(INDEX(Lookup!$BF$9:$BF$2401,MATCH($A587,Lookup!$A$9:$A$2401,0)),0)</f>
        <v>0</v>
      </c>
      <c r="F587" s="205">
        <f>IFERROR(INDEX(Lookup!$BE$9:$BE$2401,MATCH($A587,Lookup!$A$9:$A$2401,0)),0)</f>
        <v>0</v>
      </c>
      <c r="G587" s="206"/>
      <c r="H587" s="206"/>
      <c r="I587" s="205">
        <f>IFERROR(INDEX(Lookup!$BJ$9:$BJ$2401,MATCH($A587,Lookup!$A$9:$A$2401,0)),0)</f>
        <v>0</v>
      </c>
      <c r="J587" s="205">
        <f>IFERROR(INDEX(Lookup!$BI$9:$BI$2401,MATCH($A587,Lookup!$A$9:$A$2401,0)),0)</f>
        <v>0</v>
      </c>
      <c r="K587" s="205">
        <f>IFERROR(INDEX(Lookup!$BH$9:$BH$2401,MATCH($A587,Lookup!$A$9:$A$2401,0)),0)</f>
        <v>0</v>
      </c>
      <c r="L587" s="205">
        <f t="shared" si="27"/>
        <v>0</v>
      </c>
      <c r="O587" s="182">
        <f t="shared" si="28"/>
        <v>0</v>
      </c>
    </row>
    <row r="588" spans="1:15" hidden="1" x14ac:dyDescent="0.2">
      <c r="A588" s="182">
        <f>+'09'!A282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5">
        <f>IFERROR(INDEX(Lookup!$BG$9:$BG$2401,MATCH($A588,Lookup!$A$9:$A$2401,0)),0)</f>
        <v>0</v>
      </c>
      <c r="E588" s="205">
        <f>IFERROR(INDEX(Lookup!$BF$9:$BF$2401,MATCH($A588,Lookup!$A$9:$A$2401,0)),0)</f>
        <v>0</v>
      </c>
      <c r="F588" s="205">
        <f>IFERROR(INDEX(Lookup!$BE$9:$BE$2401,MATCH($A588,Lookup!$A$9:$A$2401,0)),0)</f>
        <v>0</v>
      </c>
      <c r="G588" s="206"/>
      <c r="H588" s="206"/>
      <c r="I588" s="205">
        <f>IFERROR(INDEX(Lookup!$BJ$9:$BJ$2401,MATCH($A588,Lookup!$A$9:$A$2401,0)),0)</f>
        <v>0</v>
      </c>
      <c r="J588" s="205">
        <f>IFERROR(INDEX(Lookup!$BI$9:$BI$2401,MATCH($A588,Lookup!$A$9:$A$2401,0)),0)</f>
        <v>0</v>
      </c>
      <c r="K588" s="205">
        <f>IFERROR(INDEX(Lookup!$BH$9:$BH$2401,MATCH($A588,Lookup!$A$9:$A$2401,0)),0)</f>
        <v>0</v>
      </c>
      <c r="L588" s="205">
        <f t="shared" si="27"/>
        <v>0</v>
      </c>
      <c r="O588" s="182">
        <f t="shared" si="28"/>
        <v>0</v>
      </c>
    </row>
    <row r="589" spans="1:15" hidden="1" x14ac:dyDescent="0.2">
      <c r="A589" s="182">
        <f>+'09'!A283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5">
        <f>IFERROR(INDEX(Lookup!$BG$9:$BG$2401,MATCH($A589,Lookup!$A$9:$A$2401,0)),0)</f>
        <v>0</v>
      </c>
      <c r="E589" s="205">
        <f>IFERROR(INDEX(Lookup!$BF$9:$BF$2401,MATCH($A589,Lookup!$A$9:$A$2401,0)),0)</f>
        <v>0</v>
      </c>
      <c r="F589" s="205">
        <f>IFERROR(INDEX(Lookup!$BE$9:$BE$2401,MATCH($A589,Lookup!$A$9:$A$2401,0)),0)</f>
        <v>0</v>
      </c>
      <c r="G589" s="206"/>
      <c r="H589" s="206"/>
      <c r="I589" s="205">
        <f>IFERROR(INDEX(Lookup!$BJ$9:$BJ$2401,MATCH($A589,Lookup!$A$9:$A$2401,0)),0)</f>
        <v>0</v>
      </c>
      <c r="J589" s="205">
        <f>IFERROR(INDEX(Lookup!$BI$9:$BI$2401,MATCH($A589,Lookup!$A$9:$A$2401,0)),0)</f>
        <v>0</v>
      </c>
      <c r="K589" s="205">
        <f>IFERROR(INDEX(Lookup!$BH$9:$BH$2401,MATCH($A589,Lookup!$A$9:$A$2401,0)),0)</f>
        <v>0</v>
      </c>
      <c r="L589" s="205">
        <f t="shared" si="27"/>
        <v>0</v>
      </c>
      <c r="O589" s="182">
        <f t="shared" si="28"/>
        <v>0</v>
      </c>
    </row>
    <row r="590" spans="1:15" hidden="1" x14ac:dyDescent="0.2">
      <c r="A590" s="182">
        <f>+'09'!A284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5">
        <f>IFERROR(INDEX(Lookup!$BG$9:$BG$2401,MATCH($A590,Lookup!$A$9:$A$2401,0)),0)</f>
        <v>0</v>
      </c>
      <c r="E590" s="205">
        <f>IFERROR(INDEX(Lookup!$BF$9:$BF$2401,MATCH($A590,Lookup!$A$9:$A$2401,0)),0)</f>
        <v>0</v>
      </c>
      <c r="F590" s="205">
        <f>IFERROR(INDEX(Lookup!$BE$9:$BE$2401,MATCH($A590,Lookup!$A$9:$A$2401,0)),0)</f>
        <v>0</v>
      </c>
      <c r="G590" s="206"/>
      <c r="H590" s="206"/>
      <c r="I590" s="205">
        <f>IFERROR(INDEX(Lookup!$BJ$9:$BJ$2401,MATCH($A590,Lookup!$A$9:$A$2401,0)),0)</f>
        <v>0</v>
      </c>
      <c r="J590" s="205">
        <f>IFERROR(INDEX(Lookup!$BI$9:$BI$2401,MATCH($A590,Lookup!$A$9:$A$2401,0)),0)</f>
        <v>0</v>
      </c>
      <c r="K590" s="205">
        <f>IFERROR(INDEX(Lookup!$BH$9:$BH$2401,MATCH($A590,Lookup!$A$9:$A$2401,0)),0)</f>
        <v>0</v>
      </c>
      <c r="L590" s="205">
        <f t="shared" si="27"/>
        <v>0</v>
      </c>
      <c r="O590" s="182">
        <f t="shared" si="28"/>
        <v>0</v>
      </c>
    </row>
    <row r="591" spans="1:15" hidden="1" x14ac:dyDescent="0.2">
      <c r="A591" s="182">
        <f>+'09'!A285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5">
        <f>IFERROR(INDEX(Lookup!$BG$9:$BG$2401,MATCH($A591,Lookup!$A$9:$A$2401,0)),0)</f>
        <v>0</v>
      </c>
      <c r="E591" s="205">
        <f>IFERROR(INDEX(Lookup!$BF$9:$BF$2401,MATCH($A591,Lookup!$A$9:$A$2401,0)),0)</f>
        <v>0</v>
      </c>
      <c r="F591" s="205">
        <f>IFERROR(INDEX(Lookup!$BE$9:$BE$2401,MATCH($A591,Lookup!$A$9:$A$2401,0)),0)</f>
        <v>0</v>
      </c>
      <c r="G591" s="206"/>
      <c r="H591" s="206"/>
      <c r="I591" s="205">
        <f>IFERROR(INDEX(Lookup!$BJ$9:$BJ$2401,MATCH($A591,Lookup!$A$9:$A$2401,0)),0)</f>
        <v>0</v>
      </c>
      <c r="J591" s="205">
        <f>IFERROR(INDEX(Lookup!$BI$9:$BI$2401,MATCH($A591,Lookup!$A$9:$A$2401,0)),0)</f>
        <v>0</v>
      </c>
      <c r="K591" s="205">
        <f>IFERROR(INDEX(Lookup!$BH$9:$BH$2401,MATCH($A591,Lookup!$A$9:$A$2401,0)),0)</f>
        <v>0</v>
      </c>
      <c r="L591" s="205">
        <f t="shared" si="27"/>
        <v>0</v>
      </c>
      <c r="O591" s="182">
        <f t="shared" si="28"/>
        <v>0</v>
      </c>
    </row>
    <row r="592" spans="1:15" hidden="1" x14ac:dyDescent="0.2">
      <c r="A592" s="182">
        <f>+'09'!A286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5">
        <f>IFERROR(INDEX(Lookup!$BG$9:$BG$2401,MATCH($A592,Lookup!$A$9:$A$2401,0)),0)</f>
        <v>0</v>
      </c>
      <c r="E592" s="205">
        <f>IFERROR(INDEX(Lookup!$BF$9:$BF$2401,MATCH($A592,Lookup!$A$9:$A$2401,0)),0)</f>
        <v>0</v>
      </c>
      <c r="F592" s="205">
        <f>IFERROR(INDEX(Lookup!$BE$9:$BE$2401,MATCH($A592,Lookup!$A$9:$A$2401,0)),0)</f>
        <v>0</v>
      </c>
      <c r="G592" s="206"/>
      <c r="H592" s="206"/>
      <c r="I592" s="205">
        <f>IFERROR(INDEX(Lookup!$BJ$9:$BJ$2401,MATCH($A592,Lookup!$A$9:$A$2401,0)),0)</f>
        <v>0</v>
      </c>
      <c r="J592" s="205">
        <f>IFERROR(INDEX(Lookup!$BI$9:$BI$2401,MATCH($A592,Lookup!$A$9:$A$2401,0)),0)</f>
        <v>0</v>
      </c>
      <c r="K592" s="205">
        <f>IFERROR(INDEX(Lookup!$BH$9:$BH$2401,MATCH($A592,Lookup!$A$9:$A$2401,0)),0)</f>
        <v>0</v>
      </c>
      <c r="L592" s="205">
        <f t="shared" si="27"/>
        <v>0</v>
      </c>
      <c r="O592" s="182">
        <f t="shared" si="28"/>
        <v>0</v>
      </c>
    </row>
    <row r="593" spans="1:15" hidden="1" x14ac:dyDescent="0.2">
      <c r="A593" s="182">
        <f>+'09'!A287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5">
        <f>IFERROR(INDEX(Lookup!$BG$9:$BG$2401,MATCH($A593,Lookup!$A$9:$A$2401,0)),0)</f>
        <v>0</v>
      </c>
      <c r="E593" s="205">
        <f>IFERROR(INDEX(Lookup!$BF$9:$BF$2401,MATCH($A593,Lookup!$A$9:$A$2401,0)),0)</f>
        <v>0</v>
      </c>
      <c r="F593" s="205">
        <f>IFERROR(INDEX(Lookup!$BE$9:$BE$2401,MATCH($A593,Lookup!$A$9:$A$2401,0)),0)</f>
        <v>0</v>
      </c>
      <c r="G593" s="206"/>
      <c r="H593" s="206"/>
      <c r="I593" s="205">
        <f>IFERROR(INDEX(Lookup!$BJ$9:$BJ$2401,MATCH($A593,Lookup!$A$9:$A$2401,0)),0)</f>
        <v>0</v>
      </c>
      <c r="J593" s="205">
        <f>IFERROR(INDEX(Lookup!$BI$9:$BI$2401,MATCH($A593,Lookup!$A$9:$A$2401,0)),0)</f>
        <v>0</v>
      </c>
      <c r="K593" s="205">
        <f>IFERROR(INDEX(Lookup!$BH$9:$BH$2401,MATCH($A593,Lookup!$A$9:$A$2401,0)),0)</f>
        <v>0</v>
      </c>
      <c r="L593" s="205">
        <f t="shared" si="27"/>
        <v>0</v>
      </c>
      <c r="O593" s="182">
        <f t="shared" si="28"/>
        <v>0</v>
      </c>
    </row>
    <row r="594" spans="1:15" hidden="1" x14ac:dyDescent="0.2">
      <c r="A594" s="182">
        <f>+'09'!A288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5">
        <f>IFERROR(INDEX(Lookup!$BG$9:$BG$2401,MATCH($A594,Lookup!$A$9:$A$2401,0)),0)</f>
        <v>0</v>
      </c>
      <c r="E594" s="205">
        <f>IFERROR(INDEX(Lookup!$BF$9:$BF$2401,MATCH($A594,Lookup!$A$9:$A$2401,0)),0)</f>
        <v>0</v>
      </c>
      <c r="F594" s="205">
        <f>IFERROR(INDEX(Lookup!$BE$9:$BE$2401,MATCH($A594,Lookup!$A$9:$A$2401,0)),0)</f>
        <v>0</v>
      </c>
      <c r="G594" s="206"/>
      <c r="H594" s="206"/>
      <c r="I594" s="205">
        <f>IFERROR(INDEX(Lookup!$BJ$9:$BJ$2401,MATCH($A594,Lookup!$A$9:$A$2401,0)),0)</f>
        <v>0</v>
      </c>
      <c r="J594" s="205">
        <f>IFERROR(INDEX(Lookup!$BI$9:$BI$2401,MATCH($A594,Lookup!$A$9:$A$2401,0)),0)</f>
        <v>0</v>
      </c>
      <c r="K594" s="205">
        <f>IFERROR(INDEX(Lookup!$BH$9:$BH$2401,MATCH($A594,Lookup!$A$9:$A$2401,0)),0)</f>
        <v>0</v>
      </c>
      <c r="L594" s="205">
        <f t="shared" si="27"/>
        <v>0</v>
      </c>
      <c r="O594" s="182">
        <f t="shared" si="28"/>
        <v>0</v>
      </c>
    </row>
    <row r="595" spans="1:15" hidden="1" x14ac:dyDescent="0.2">
      <c r="A595" s="182">
        <f>+'09'!A289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5">
        <f>IFERROR(INDEX(Lookup!$BG$9:$BG$2401,MATCH($A595,Lookup!$A$9:$A$2401,0)),0)</f>
        <v>0</v>
      </c>
      <c r="E595" s="205">
        <f>IFERROR(INDEX(Lookup!$BF$9:$BF$2401,MATCH($A595,Lookup!$A$9:$A$2401,0)),0)</f>
        <v>0</v>
      </c>
      <c r="F595" s="205">
        <f>IFERROR(INDEX(Lookup!$BE$9:$BE$2401,MATCH($A595,Lookup!$A$9:$A$2401,0)),0)</f>
        <v>0</v>
      </c>
      <c r="G595" s="206"/>
      <c r="H595" s="206"/>
      <c r="I595" s="205">
        <f>IFERROR(INDEX(Lookup!$BJ$9:$BJ$2401,MATCH($A595,Lookup!$A$9:$A$2401,0)),0)</f>
        <v>0</v>
      </c>
      <c r="J595" s="205">
        <f>IFERROR(INDEX(Lookup!$BI$9:$BI$2401,MATCH($A595,Lookup!$A$9:$A$2401,0)),0)</f>
        <v>0</v>
      </c>
      <c r="K595" s="205">
        <f>IFERROR(INDEX(Lookup!$BH$9:$BH$2401,MATCH($A595,Lookup!$A$9:$A$2401,0)),0)</f>
        <v>0</v>
      </c>
      <c r="L595" s="205">
        <f t="shared" si="27"/>
        <v>0</v>
      </c>
      <c r="O595" s="182">
        <f t="shared" si="28"/>
        <v>0</v>
      </c>
    </row>
    <row r="596" spans="1:15" hidden="1" x14ac:dyDescent="0.2">
      <c r="A596" s="182">
        <f>+'09'!A290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5">
        <f>IFERROR(INDEX(Lookup!$BG$9:$BG$2401,MATCH($A596,Lookup!$A$9:$A$2401,0)),0)</f>
        <v>0</v>
      </c>
      <c r="E596" s="205">
        <f>IFERROR(INDEX(Lookup!$BF$9:$BF$2401,MATCH($A596,Lookup!$A$9:$A$2401,0)),0)</f>
        <v>0</v>
      </c>
      <c r="F596" s="205">
        <f>IFERROR(INDEX(Lookup!$BE$9:$BE$2401,MATCH($A596,Lookup!$A$9:$A$2401,0)),0)</f>
        <v>0</v>
      </c>
      <c r="G596" s="206"/>
      <c r="H596" s="206"/>
      <c r="I596" s="205">
        <f>IFERROR(INDEX(Lookup!$BJ$9:$BJ$2401,MATCH($A596,Lookup!$A$9:$A$2401,0)),0)</f>
        <v>0</v>
      </c>
      <c r="J596" s="205">
        <f>IFERROR(INDEX(Lookup!$BI$9:$BI$2401,MATCH($A596,Lookup!$A$9:$A$2401,0)),0)</f>
        <v>0</v>
      </c>
      <c r="K596" s="205">
        <f>IFERROR(INDEX(Lookup!$BH$9:$BH$2401,MATCH($A596,Lookup!$A$9:$A$2401,0)),0)</f>
        <v>0</v>
      </c>
      <c r="L596" s="205">
        <f t="shared" si="27"/>
        <v>0</v>
      </c>
      <c r="O596" s="182">
        <f t="shared" si="28"/>
        <v>0</v>
      </c>
    </row>
    <row r="597" spans="1:15" hidden="1" x14ac:dyDescent="0.2">
      <c r="A597" s="182">
        <f>+'09'!A291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5">
        <f>IFERROR(INDEX(Lookup!$BG$9:$BG$2401,MATCH($A597,Lookup!$A$9:$A$2401,0)),0)</f>
        <v>0</v>
      </c>
      <c r="E597" s="205">
        <f>IFERROR(INDEX(Lookup!$BF$9:$BF$2401,MATCH($A597,Lookup!$A$9:$A$2401,0)),0)</f>
        <v>0</v>
      </c>
      <c r="F597" s="205">
        <f>IFERROR(INDEX(Lookup!$BE$9:$BE$2401,MATCH($A597,Lookup!$A$9:$A$2401,0)),0)</f>
        <v>0</v>
      </c>
      <c r="G597" s="206"/>
      <c r="H597" s="206"/>
      <c r="I597" s="205">
        <f>IFERROR(INDEX(Lookup!$BJ$9:$BJ$2401,MATCH($A597,Lookup!$A$9:$A$2401,0)),0)</f>
        <v>0</v>
      </c>
      <c r="J597" s="205">
        <f>IFERROR(INDEX(Lookup!$BI$9:$BI$2401,MATCH($A597,Lookup!$A$9:$A$2401,0)),0)</f>
        <v>0</v>
      </c>
      <c r="K597" s="205">
        <f>IFERROR(INDEX(Lookup!$BH$9:$BH$2401,MATCH($A597,Lookup!$A$9:$A$2401,0)),0)</f>
        <v>0</v>
      </c>
      <c r="L597" s="205">
        <f t="shared" si="27"/>
        <v>0</v>
      </c>
      <c r="O597" s="182">
        <f t="shared" si="28"/>
        <v>0</v>
      </c>
    </row>
    <row r="598" spans="1:15" hidden="1" x14ac:dyDescent="0.2">
      <c r="A598" s="182">
        <f>+'09'!A292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5">
        <f>IFERROR(INDEX(Lookup!$BG$9:$BG$2401,MATCH($A598,Lookup!$A$9:$A$2401,0)),0)</f>
        <v>0</v>
      </c>
      <c r="E598" s="205">
        <f>IFERROR(INDEX(Lookup!$BF$9:$BF$2401,MATCH($A598,Lookup!$A$9:$A$2401,0)),0)</f>
        <v>0</v>
      </c>
      <c r="F598" s="205">
        <f>IFERROR(INDEX(Lookup!$BE$9:$BE$2401,MATCH($A598,Lookup!$A$9:$A$2401,0)),0)</f>
        <v>0</v>
      </c>
      <c r="G598" s="206"/>
      <c r="H598" s="206"/>
      <c r="I598" s="205">
        <f>IFERROR(INDEX(Lookup!$BJ$9:$BJ$2401,MATCH($A598,Lookup!$A$9:$A$2401,0)),0)</f>
        <v>0</v>
      </c>
      <c r="J598" s="205">
        <f>IFERROR(INDEX(Lookup!$BI$9:$BI$2401,MATCH($A598,Lookup!$A$9:$A$2401,0)),0)</f>
        <v>0</v>
      </c>
      <c r="K598" s="205">
        <f>IFERROR(INDEX(Lookup!$BH$9:$BH$2401,MATCH($A598,Lookup!$A$9:$A$2401,0)),0)</f>
        <v>0</v>
      </c>
      <c r="L598" s="205">
        <f t="shared" si="27"/>
        <v>0</v>
      </c>
      <c r="O598" s="182">
        <f t="shared" si="28"/>
        <v>0</v>
      </c>
    </row>
    <row r="599" spans="1:15" hidden="1" x14ac:dyDescent="0.2">
      <c r="A599" s="182">
        <f>+'09'!A293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5">
        <f>IFERROR(INDEX(Lookup!$BG$9:$BG$2401,MATCH($A599,Lookup!$A$9:$A$2401,0)),0)</f>
        <v>0</v>
      </c>
      <c r="E599" s="205">
        <f>IFERROR(INDEX(Lookup!$BF$9:$BF$2401,MATCH($A599,Lookup!$A$9:$A$2401,0)),0)</f>
        <v>0</v>
      </c>
      <c r="F599" s="205">
        <f>IFERROR(INDEX(Lookup!$BE$9:$BE$2401,MATCH($A599,Lookup!$A$9:$A$2401,0)),0)</f>
        <v>0</v>
      </c>
      <c r="G599" s="206"/>
      <c r="H599" s="206"/>
      <c r="I599" s="205">
        <f>IFERROR(INDEX(Lookup!$BJ$9:$BJ$2401,MATCH($A599,Lookup!$A$9:$A$2401,0)),0)</f>
        <v>0</v>
      </c>
      <c r="J599" s="205">
        <f>IFERROR(INDEX(Lookup!$BI$9:$BI$2401,MATCH($A599,Lookup!$A$9:$A$2401,0)),0)</f>
        <v>0</v>
      </c>
      <c r="K599" s="205">
        <f>IFERROR(INDEX(Lookup!$BH$9:$BH$2401,MATCH($A599,Lookup!$A$9:$A$2401,0)),0)</f>
        <v>0</v>
      </c>
      <c r="L599" s="205">
        <f t="shared" si="27"/>
        <v>0</v>
      </c>
      <c r="O599" s="182">
        <f t="shared" si="28"/>
        <v>0</v>
      </c>
    </row>
    <row r="600" spans="1:15" hidden="1" x14ac:dyDescent="0.2">
      <c r="A600" s="182">
        <f>+'09'!A294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5">
        <f>IFERROR(INDEX(Lookup!$BG$9:$BG$2401,MATCH($A600,Lookup!$A$9:$A$2401,0)),0)</f>
        <v>0</v>
      </c>
      <c r="E600" s="205">
        <f>IFERROR(INDEX(Lookup!$BF$9:$BF$2401,MATCH($A600,Lookup!$A$9:$A$2401,0)),0)</f>
        <v>0</v>
      </c>
      <c r="F600" s="205">
        <f>IFERROR(INDEX(Lookup!$BE$9:$BE$2401,MATCH($A600,Lookup!$A$9:$A$2401,0)),0)</f>
        <v>0</v>
      </c>
      <c r="G600" s="206"/>
      <c r="H600" s="206"/>
      <c r="I600" s="205">
        <f>IFERROR(INDEX(Lookup!$BJ$9:$BJ$2401,MATCH($A600,Lookup!$A$9:$A$2401,0)),0)</f>
        <v>0</v>
      </c>
      <c r="J600" s="205">
        <f>IFERROR(INDEX(Lookup!$BI$9:$BI$2401,MATCH($A600,Lookup!$A$9:$A$2401,0)),0)</f>
        <v>0</v>
      </c>
      <c r="K600" s="205">
        <f>IFERROR(INDEX(Lookup!$BH$9:$BH$2401,MATCH($A600,Lookup!$A$9:$A$2401,0)),0)</f>
        <v>0</v>
      </c>
      <c r="L600" s="205">
        <f t="shared" si="27"/>
        <v>0</v>
      </c>
      <c r="O600" s="182">
        <f t="shared" si="28"/>
        <v>0</v>
      </c>
    </row>
    <row r="601" spans="1:15" hidden="1" x14ac:dyDescent="0.2">
      <c r="A601" s="182">
        <f>+'09'!A295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5">
        <f>IFERROR(INDEX(Lookup!$BG$9:$BG$2401,MATCH($A601,Lookup!$A$9:$A$2401,0)),0)</f>
        <v>0</v>
      </c>
      <c r="E601" s="205">
        <f>IFERROR(INDEX(Lookup!$BF$9:$BF$2401,MATCH($A601,Lookup!$A$9:$A$2401,0)),0)</f>
        <v>0</v>
      </c>
      <c r="F601" s="205">
        <f>IFERROR(INDEX(Lookup!$BE$9:$BE$2401,MATCH($A601,Lookup!$A$9:$A$2401,0)),0)</f>
        <v>0</v>
      </c>
      <c r="G601" s="206"/>
      <c r="H601" s="206"/>
      <c r="I601" s="205">
        <f>IFERROR(INDEX(Lookup!$BJ$9:$BJ$2401,MATCH($A601,Lookup!$A$9:$A$2401,0)),0)</f>
        <v>0</v>
      </c>
      <c r="J601" s="205">
        <f>IFERROR(INDEX(Lookup!$BI$9:$BI$2401,MATCH($A601,Lookup!$A$9:$A$2401,0)),0)</f>
        <v>0</v>
      </c>
      <c r="K601" s="205">
        <f>IFERROR(INDEX(Lookup!$BH$9:$BH$2401,MATCH($A601,Lookup!$A$9:$A$2401,0)),0)</f>
        <v>0</v>
      </c>
      <c r="L601" s="205">
        <f t="shared" si="27"/>
        <v>0</v>
      </c>
      <c r="O601" s="182">
        <f t="shared" si="28"/>
        <v>0</v>
      </c>
    </row>
    <row r="602" spans="1:15" hidden="1" x14ac:dyDescent="0.2">
      <c r="A602" s="182">
        <f>+'09'!A296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5">
        <f>IFERROR(INDEX(Lookup!$BG$9:$BG$2401,MATCH($A602,Lookup!$A$9:$A$2401,0)),0)</f>
        <v>0</v>
      </c>
      <c r="E602" s="205">
        <f>IFERROR(INDEX(Lookup!$BF$9:$BF$2401,MATCH($A602,Lookup!$A$9:$A$2401,0)),0)</f>
        <v>0</v>
      </c>
      <c r="F602" s="205">
        <f>IFERROR(INDEX(Lookup!$BE$9:$BE$2401,MATCH($A602,Lookup!$A$9:$A$2401,0)),0)</f>
        <v>0</v>
      </c>
      <c r="G602" s="206"/>
      <c r="H602" s="206"/>
      <c r="I602" s="205">
        <f>IFERROR(INDEX(Lookup!$BJ$9:$BJ$2401,MATCH($A602,Lookup!$A$9:$A$2401,0)),0)</f>
        <v>0</v>
      </c>
      <c r="J602" s="205">
        <f>IFERROR(INDEX(Lookup!$BI$9:$BI$2401,MATCH($A602,Lookup!$A$9:$A$2401,0)),0)</f>
        <v>0</v>
      </c>
      <c r="K602" s="205">
        <f>IFERROR(INDEX(Lookup!$BH$9:$BH$2401,MATCH($A602,Lookup!$A$9:$A$2401,0)),0)</f>
        <v>0</v>
      </c>
      <c r="L602" s="205">
        <f t="shared" si="27"/>
        <v>0</v>
      </c>
      <c r="O602" s="182">
        <f t="shared" si="28"/>
        <v>0</v>
      </c>
    </row>
    <row r="603" spans="1:15" hidden="1" x14ac:dyDescent="0.2">
      <c r="A603" s="182">
        <f>+'09'!A297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5">
        <f>IFERROR(INDEX(Lookup!$BG$9:$BG$2401,MATCH($A603,Lookup!$A$9:$A$2401,0)),0)</f>
        <v>0</v>
      </c>
      <c r="E603" s="205">
        <f>IFERROR(INDEX(Lookup!$BF$9:$BF$2401,MATCH($A603,Lookup!$A$9:$A$2401,0)),0)</f>
        <v>0</v>
      </c>
      <c r="F603" s="205">
        <f>IFERROR(INDEX(Lookup!$BE$9:$BE$2401,MATCH($A603,Lookup!$A$9:$A$2401,0)),0)</f>
        <v>0</v>
      </c>
      <c r="G603" s="206"/>
      <c r="H603" s="206"/>
      <c r="I603" s="205">
        <f>IFERROR(INDEX(Lookup!$BJ$9:$BJ$2401,MATCH($A603,Lookup!$A$9:$A$2401,0)),0)</f>
        <v>0</v>
      </c>
      <c r="J603" s="205">
        <f>IFERROR(INDEX(Lookup!$BI$9:$BI$2401,MATCH($A603,Lookup!$A$9:$A$2401,0)),0)</f>
        <v>0</v>
      </c>
      <c r="K603" s="205">
        <f>IFERROR(INDEX(Lookup!$BH$9:$BH$2401,MATCH($A603,Lookup!$A$9:$A$2401,0)),0)</f>
        <v>0</v>
      </c>
      <c r="L603" s="205">
        <f t="shared" si="27"/>
        <v>0</v>
      </c>
      <c r="O603" s="182">
        <f t="shared" si="28"/>
        <v>0</v>
      </c>
    </row>
    <row r="604" spans="1:15" hidden="1" x14ac:dyDescent="0.2">
      <c r="A604" s="182">
        <f>+'09'!A298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5">
        <f>IFERROR(INDEX(Lookup!$BG$9:$BG$2401,MATCH($A604,Lookup!$A$9:$A$2401,0)),0)</f>
        <v>0</v>
      </c>
      <c r="E604" s="205">
        <f>IFERROR(INDEX(Lookup!$BF$9:$BF$2401,MATCH($A604,Lookup!$A$9:$A$2401,0)),0)</f>
        <v>0</v>
      </c>
      <c r="F604" s="205">
        <f>IFERROR(INDEX(Lookup!$BE$9:$BE$2401,MATCH($A604,Lookup!$A$9:$A$2401,0)),0)</f>
        <v>0</v>
      </c>
      <c r="G604" s="206"/>
      <c r="H604" s="206"/>
      <c r="I604" s="205">
        <f>IFERROR(INDEX(Lookup!$BJ$9:$BJ$2401,MATCH($A604,Lookup!$A$9:$A$2401,0)),0)</f>
        <v>0</v>
      </c>
      <c r="J604" s="205">
        <f>IFERROR(INDEX(Lookup!$BI$9:$BI$2401,MATCH($A604,Lookup!$A$9:$A$2401,0)),0)</f>
        <v>0</v>
      </c>
      <c r="K604" s="205">
        <f>IFERROR(INDEX(Lookup!$BH$9:$BH$2401,MATCH($A604,Lookup!$A$9:$A$2401,0)),0)</f>
        <v>0</v>
      </c>
      <c r="L604" s="205">
        <f t="shared" si="27"/>
        <v>0</v>
      </c>
      <c r="O604" s="182">
        <f t="shared" si="28"/>
        <v>0</v>
      </c>
    </row>
    <row r="605" spans="1:15" hidden="1" x14ac:dyDescent="0.2">
      <c r="A605" s="182">
        <f>+'09'!A299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5">
        <f>IFERROR(INDEX(Lookup!$BG$9:$BG$2401,MATCH($A605,Lookup!$A$9:$A$2401,0)),0)</f>
        <v>0</v>
      </c>
      <c r="E605" s="205">
        <f>IFERROR(INDEX(Lookup!$BF$9:$BF$2401,MATCH($A605,Lookup!$A$9:$A$2401,0)),0)</f>
        <v>0</v>
      </c>
      <c r="F605" s="205">
        <f>IFERROR(INDEX(Lookup!$BE$9:$BE$2401,MATCH($A605,Lookup!$A$9:$A$2401,0)),0)</f>
        <v>0</v>
      </c>
      <c r="G605" s="206"/>
      <c r="H605" s="206"/>
      <c r="I605" s="205">
        <f>IFERROR(INDEX(Lookup!$BJ$9:$BJ$2401,MATCH($A605,Lookup!$A$9:$A$2401,0)),0)</f>
        <v>0</v>
      </c>
      <c r="J605" s="205">
        <f>IFERROR(INDEX(Lookup!$BI$9:$BI$2401,MATCH($A605,Lookup!$A$9:$A$2401,0)),0)</f>
        <v>0</v>
      </c>
      <c r="K605" s="205">
        <f>IFERROR(INDEX(Lookup!$BH$9:$BH$2401,MATCH($A605,Lookup!$A$9:$A$2401,0)),0)</f>
        <v>0</v>
      </c>
      <c r="L605" s="205">
        <f t="shared" si="27"/>
        <v>0</v>
      </c>
      <c r="O605" s="182">
        <f t="shared" si="28"/>
        <v>0</v>
      </c>
    </row>
    <row r="606" spans="1:15" hidden="1" x14ac:dyDescent="0.2">
      <c r="A606" s="182">
        <f>+'09'!A300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5">
        <f>IFERROR(INDEX(Lookup!$BG$9:$BG$2401,MATCH($A606,Lookup!$A$9:$A$2401,0)),0)</f>
        <v>0</v>
      </c>
      <c r="E606" s="205">
        <f>IFERROR(INDEX(Lookup!$BF$9:$BF$2401,MATCH($A606,Lookup!$A$9:$A$2401,0)),0)</f>
        <v>0</v>
      </c>
      <c r="F606" s="205">
        <f>IFERROR(INDEX(Lookup!$BE$9:$BE$2401,MATCH($A606,Lookup!$A$9:$A$2401,0)),0)</f>
        <v>0</v>
      </c>
      <c r="G606" s="206"/>
      <c r="H606" s="206"/>
      <c r="I606" s="205">
        <f>IFERROR(INDEX(Lookup!$BJ$9:$BJ$2401,MATCH($A606,Lookup!$A$9:$A$2401,0)),0)</f>
        <v>0</v>
      </c>
      <c r="J606" s="205">
        <f>IFERROR(INDEX(Lookup!$BI$9:$BI$2401,MATCH($A606,Lookup!$A$9:$A$2401,0)),0)</f>
        <v>0</v>
      </c>
      <c r="K606" s="205">
        <f>IFERROR(INDEX(Lookup!$BH$9:$BH$2401,MATCH($A606,Lookup!$A$9:$A$2401,0)),0)</f>
        <v>0</v>
      </c>
      <c r="L606" s="205">
        <f t="shared" si="27"/>
        <v>0</v>
      </c>
      <c r="O606" s="182">
        <f t="shared" si="28"/>
        <v>0</v>
      </c>
    </row>
    <row r="607" spans="1:15" hidden="1" x14ac:dyDescent="0.2">
      <c r="A607" s="182">
        <f>+'09'!A301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5">
        <f>IFERROR(INDEX(Lookup!$BG$9:$BG$2401,MATCH($A607,Lookup!$A$9:$A$2401,0)),0)</f>
        <v>0</v>
      </c>
      <c r="E607" s="205">
        <f>IFERROR(INDEX(Lookup!$BF$9:$BF$2401,MATCH($A607,Lookup!$A$9:$A$2401,0)),0)</f>
        <v>0</v>
      </c>
      <c r="F607" s="205">
        <f>IFERROR(INDEX(Lookup!$BE$9:$BE$2401,MATCH($A607,Lookup!$A$9:$A$2401,0)),0)</f>
        <v>0</v>
      </c>
      <c r="G607" s="206"/>
      <c r="H607" s="206"/>
      <c r="I607" s="205">
        <f>IFERROR(INDEX(Lookup!$BJ$9:$BJ$2401,MATCH($A607,Lookup!$A$9:$A$2401,0)),0)</f>
        <v>0</v>
      </c>
      <c r="J607" s="205">
        <f>IFERROR(INDEX(Lookup!$BI$9:$BI$2401,MATCH($A607,Lookup!$A$9:$A$2401,0)),0)</f>
        <v>0</v>
      </c>
      <c r="K607" s="205">
        <f>IFERROR(INDEX(Lookup!$BH$9:$BH$2401,MATCH($A607,Lookup!$A$9:$A$2401,0)),0)</f>
        <v>0</v>
      </c>
      <c r="L607" s="205">
        <f t="shared" si="27"/>
        <v>0</v>
      </c>
      <c r="O607" s="182">
        <f t="shared" si="28"/>
        <v>0</v>
      </c>
    </row>
    <row r="608" spans="1:15" hidden="1" x14ac:dyDescent="0.2">
      <c r="A608" s="182">
        <f>+'09'!A302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5">
        <f>IFERROR(INDEX(Lookup!$BG$9:$BG$2401,MATCH($A608,Lookup!$A$9:$A$2401,0)),0)</f>
        <v>0</v>
      </c>
      <c r="E608" s="205">
        <f>IFERROR(INDEX(Lookup!$BF$9:$BF$2401,MATCH($A608,Lookup!$A$9:$A$2401,0)),0)</f>
        <v>0</v>
      </c>
      <c r="F608" s="205">
        <f>IFERROR(INDEX(Lookup!$BE$9:$BE$2401,MATCH($A608,Lookup!$A$9:$A$2401,0)),0)</f>
        <v>0</v>
      </c>
      <c r="G608" s="206"/>
      <c r="H608" s="206"/>
      <c r="I608" s="205">
        <f>IFERROR(INDEX(Lookup!$BJ$9:$BJ$2401,MATCH($A608,Lookup!$A$9:$A$2401,0)),0)</f>
        <v>0</v>
      </c>
      <c r="J608" s="205">
        <f>IFERROR(INDEX(Lookup!$BI$9:$BI$2401,MATCH($A608,Lookup!$A$9:$A$2401,0)),0)</f>
        <v>0</v>
      </c>
      <c r="K608" s="205">
        <f>IFERROR(INDEX(Lookup!$BH$9:$BH$2401,MATCH($A608,Lookup!$A$9:$A$2401,0)),0)</f>
        <v>0</v>
      </c>
      <c r="L608" s="205">
        <f t="shared" si="27"/>
        <v>0</v>
      </c>
      <c r="O608" s="182">
        <f t="shared" si="28"/>
        <v>0</v>
      </c>
    </row>
    <row r="609" spans="1:15" hidden="1" x14ac:dyDescent="0.2">
      <c r="A609" s="182">
        <f>+'09'!A303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5">
        <f>IFERROR(INDEX(Lookup!$BG$9:$BG$2401,MATCH($A609,Lookup!$A$9:$A$2401,0)),0)</f>
        <v>0</v>
      </c>
      <c r="E609" s="205">
        <f>IFERROR(INDEX(Lookup!$BF$9:$BF$2401,MATCH($A609,Lookup!$A$9:$A$2401,0)),0)</f>
        <v>0</v>
      </c>
      <c r="F609" s="205">
        <f>IFERROR(INDEX(Lookup!$BE$9:$BE$2401,MATCH($A609,Lookup!$A$9:$A$2401,0)),0)</f>
        <v>0</v>
      </c>
      <c r="G609" s="206"/>
      <c r="H609" s="206"/>
      <c r="I609" s="205">
        <f>IFERROR(INDEX(Lookup!$BJ$9:$BJ$2401,MATCH($A609,Lookup!$A$9:$A$2401,0)),0)</f>
        <v>0</v>
      </c>
      <c r="J609" s="205">
        <f>IFERROR(INDEX(Lookup!$BI$9:$BI$2401,MATCH($A609,Lookup!$A$9:$A$2401,0)),0)</f>
        <v>0</v>
      </c>
      <c r="K609" s="205">
        <f>IFERROR(INDEX(Lookup!$BH$9:$BH$2401,MATCH($A609,Lookup!$A$9:$A$2401,0)),0)</f>
        <v>0</v>
      </c>
      <c r="L609" s="205">
        <f t="shared" si="27"/>
        <v>0</v>
      </c>
      <c r="O609" s="182">
        <f t="shared" si="28"/>
        <v>0</v>
      </c>
    </row>
    <row r="610" spans="1:15" hidden="1" x14ac:dyDescent="0.2">
      <c r="A610" s="182">
        <f>+'09'!A304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5">
        <f>IFERROR(INDEX(Lookup!$BG$9:$BG$2401,MATCH($A610,Lookup!$A$9:$A$2401,0)),0)</f>
        <v>0</v>
      </c>
      <c r="E610" s="205">
        <f>IFERROR(INDEX(Lookup!$BF$9:$BF$2401,MATCH($A610,Lookup!$A$9:$A$2401,0)),0)</f>
        <v>0</v>
      </c>
      <c r="F610" s="205">
        <f>IFERROR(INDEX(Lookup!$BE$9:$BE$2401,MATCH($A610,Lookup!$A$9:$A$2401,0)),0)</f>
        <v>0</v>
      </c>
      <c r="G610" s="206"/>
      <c r="H610" s="206"/>
      <c r="I610" s="205">
        <f>IFERROR(INDEX(Lookup!$BJ$9:$BJ$2401,MATCH($A610,Lookup!$A$9:$A$2401,0)),0)</f>
        <v>0</v>
      </c>
      <c r="J610" s="205">
        <f>IFERROR(INDEX(Lookup!$BI$9:$BI$2401,MATCH($A610,Lookup!$A$9:$A$2401,0)),0)</f>
        <v>0</v>
      </c>
      <c r="K610" s="205">
        <f>IFERROR(INDEX(Lookup!$BH$9:$BH$2401,MATCH($A610,Lookup!$A$9:$A$2401,0)),0)</f>
        <v>0</v>
      </c>
      <c r="L610" s="205">
        <f t="shared" si="27"/>
        <v>0</v>
      </c>
      <c r="O610" s="182">
        <f t="shared" si="28"/>
        <v>0</v>
      </c>
    </row>
    <row r="611" spans="1:15" hidden="1" x14ac:dyDescent="0.2">
      <c r="A611" s="182">
        <f>+'09'!A305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5">
        <f>IFERROR(INDEX(Lookup!$BG$9:$BG$2401,MATCH($A611,Lookup!$A$9:$A$2401,0)),0)</f>
        <v>0</v>
      </c>
      <c r="E611" s="205">
        <f>IFERROR(INDEX(Lookup!$BF$9:$BF$2401,MATCH($A611,Lookup!$A$9:$A$2401,0)),0)</f>
        <v>0</v>
      </c>
      <c r="F611" s="205">
        <f>IFERROR(INDEX(Lookup!$BE$9:$BE$2401,MATCH($A611,Lookup!$A$9:$A$2401,0)),0)</f>
        <v>0</v>
      </c>
      <c r="G611" s="206"/>
      <c r="H611" s="206"/>
      <c r="I611" s="205">
        <f>IFERROR(INDEX(Lookup!$BJ$9:$BJ$2401,MATCH($A611,Lookup!$A$9:$A$2401,0)),0)</f>
        <v>0</v>
      </c>
      <c r="J611" s="205">
        <f>IFERROR(INDEX(Lookup!$BI$9:$BI$2401,MATCH($A611,Lookup!$A$9:$A$2401,0)),0)</f>
        <v>0</v>
      </c>
      <c r="K611" s="205">
        <f>IFERROR(INDEX(Lookup!$BH$9:$BH$2401,MATCH($A611,Lookup!$A$9:$A$2401,0)),0)</f>
        <v>0</v>
      </c>
      <c r="L611" s="205">
        <f t="shared" si="27"/>
        <v>0</v>
      </c>
      <c r="O611" s="182">
        <f t="shared" si="28"/>
        <v>0</v>
      </c>
    </row>
    <row r="612" spans="1:15" hidden="1" x14ac:dyDescent="0.2">
      <c r="A612" s="182">
        <f>+'09'!A306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5">
        <f>IFERROR(INDEX(Lookup!$BG$9:$BG$2401,MATCH($A612,Lookup!$A$9:$A$2401,0)),0)</f>
        <v>0</v>
      </c>
      <c r="E612" s="205">
        <f>IFERROR(INDEX(Lookup!$BF$9:$BF$2401,MATCH($A612,Lookup!$A$9:$A$2401,0)),0)</f>
        <v>0</v>
      </c>
      <c r="F612" s="205">
        <f>IFERROR(INDEX(Lookup!$BE$9:$BE$2401,MATCH($A612,Lookup!$A$9:$A$2401,0)),0)</f>
        <v>0</v>
      </c>
      <c r="G612" s="206"/>
      <c r="H612" s="206"/>
      <c r="I612" s="205">
        <f>IFERROR(INDEX(Lookup!$BJ$9:$BJ$2401,MATCH($A612,Lookup!$A$9:$A$2401,0)),0)</f>
        <v>0</v>
      </c>
      <c r="J612" s="205">
        <f>IFERROR(INDEX(Lookup!$BI$9:$BI$2401,MATCH($A612,Lookup!$A$9:$A$2401,0)),0)</f>
        <v>0</v>
      </c>
      <c r="K612" s="205">
        <f>IFERROR(INDEX(Lookup!$BH$9:$BH$2401,MATCH($A612,Lookup!$A$9:$A$2401,0)),0)</f>
        <v>0</v>
      </c>
      <c r="L612" s="205">
        <f t="shared" si="27"/>
        <v>0</v>
      </c>
      <c r="O612" s="182">
        <f t="shared" si="28"/>
        <v>0</v>
      </c>
    </row>
    <row r="613" spans="1:15" hidden="1" x14ac:dyDescent="0.2">
      <c r="A613" s="182">
        <f>+'09'!A307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5">
        <f>IFERROR(INDEX(Lookup!$BG$9:$BG$2401,MATCH($A613,Lookup!$A$9:$A$2401,0)),0)</f>
        <v>0</v>
      </c>
      <c r="E613" s="205">
        <f>IFERROR(INDEX(Lookup!$BF$9:$BF$2401,MATCH($A613,Lookup!$A$9:$A$2401,0)),0)</f>
        <v>0</v>
      </c>
      <c r="F613" s="205">
        <f>IFERROR(INDEX(Lookup!$BE$9:$BE$2401,MATCH($A613,Lookup!$A$9:$A$2401,0)),0)</f>
        <v>0</v>
      </c>
      <c r="G613" s="206"/>
      <c r="H613" s="206"/>
      <c r="I613" s="205">
        <f>IFERROR(INDEX(Lookup!$BJ$9:$BJ$2401,MATCH($A613,Lookup!$A$9:$A$2401,0)),0)</f>
        <v>0</v>
      </c>
      <c r="J613" s="205">
        <f>IFERROR(INDEX(Lookup!$BI$9:$BI$2401,MATCH($A613,Lookup!$A$9:$A$2401,0)),0)</f>
        <v>0</v>
      </c>
      <c r="K613" s="205">
        <f>IFERROR(INDEX(Lookup!$BH$9:$BH$2401,MATCH($A613,Lookup!$A$9:$A$2401,0)),0)</f>
        <v>0</v>
      </c>
      <c r="L613" s="205">
        <f t="shared" si="27"/>
        <v>0</v>
      </c>
      <c r="O613" s="182">
        <f t="shared" si="28"/>
        <v>0</v>
      </c>
    </row>
    <row r="614" spans="1:15" hidden="1" x14ac:dyDescent="0.2">
      <c r="A614" s="182">
        <f>+'09'!A308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5">
        <f>IFERROR(INDEX(Lookup!$BG$9:$BG$2401,MATCH($A614,Lookup!$A$9:$A$2401,0)),0)</f>
        <v>0</v>
      </c>
      <c r="E614" s="205">
        <f>IFERROR(INDEX(Lookup!$BF$9:$BF$2401,MATCH($A614,Lookup!$A$9:$A$2401,0)),0)</f>
        <v>0</v>
      </c>
      <c r="F614" s="205">
        <f>IFERROR(INDEX(Lookup!$BE$9:$BE$2401,MATCH($A614,Lookup!$A$9:$A$2401,0)),0)</f>
        <v>0</v>
      </c>
      <c r="G614" s="206"/>
      <c r="H614" s="206"/>
      <c r="I614" s="205">
        <f>IFERROR(INDEX(Lookup!$BJ$9:$BJ$2401,MATCH($A614,Lookup!$A$9:$A$2401,0)),0)</f>
        <v>0</v>
      </c>
      <c r="J614" s="205">
        <f>IFERROR(INDEX(Lookup!$BI$9:$BI$2401,MATCH($A614,Lookup!$A$9:$A$2401,0)),0)</f>
        <v>0</v>
      </c>
      <c r="K614" s="205">
        <f>IFERROR(INDEX(Lookup!$BH$9:$BH$2401,MATCH($A614,Lookup!$A$9:$A$2401,0)),0)</f>
        <v>0</v>
      </c>
      <c r="L614" s="205">
        <f t="shared" si="27"/>
        <v>0</v>
      </c>
      <c r="O614" s="182">
        <f t="shared" si="28"/>
        <v>0</v>
      </c>
    </row>
    <row r="615" spans="1:15" hidden="1" x14ac:dyDescent="0.2">
      <c r="A615" s="182">
        <f>+'09'!A309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5">
        <f>IFERROR(INDEX(Lookup!$BG$9:$BG$2401,MATCH($A615,Lookup!$A$9:$A$2401,0)),0)</f>
        <v>0</v>
      </c>
      <c r="E615" s="205">
        <f>IFERROR(INDEX(Lookup!$BF$9:$BF$2401,MATCH($A615,Lookup!$A$9:$A$2401,0)),0)</f>
        <v>0</v>
      </c>
      <c r="F615" s="205">
        <f>IFERROR(INDEX(Lookup!$BE$9:$BE$2401,MATCH($A615,Lookup!$A$9:$A$2401,0)),0)</f>
        <v>0</v>
      </c>
      <c r="G615" s="206"/>
      <c r="H615" s="206"/>
      <c r="I615" s="205">
        <f>IFERROR(INDEX(Lookup!$BJ$9:$BJ$2401,MATCH($A615,Lookup!$A$9:$A$2401,0)),0)</f>
        <v>0</v>
      </c>
      <c r="J615" s="205">
        <f>IFERROR(INDEX(Lookup!$BI$9:$BI$2401,MATCH($A615,Lookup!$A$9:$A$2401,0)),0)</f>
        <v>0</v>
      </c>
      <c r="K615" s="205">
        <f>IFERROR(INDEX(Lookup!$BH$9:$BH$2401,MATCH($A615,Lookup!$A$9:$A$2401,0)),0)</f>
        <v>0</v>
      </c>
      <c r="L615" s="205">
        <f t="shared" si="27"/>
        <v>0</v>
      </c>
      <c r="O615" s="182">
        <f t="shared" si="28"/>
        <v>0</v>
      </c>
    </row>
    <row r="616" spans="1:15" hidden="1" x14ac:dyDescent="0.2">
      <c r="A616" s="182">
        <f>+'09'!A310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5">
        <f>IFERROR(INDEX(Lookup!$BG$9:$BG$2401,MATCH($A616,Lookup!$A$9:$A$2401,0)),0)</f>
        <v>0</v>
      </c>
      <c r="E616" s="205">
        <f>IFERROR(INDEX(Lookup!$BF$9:$BF$2401,MATCH($A616,Lookup!$A$9:$A$2401,0)),0)</f>
        <v>0</v>
      </c>
      <c r="F616" s="205">
        <f>IFERROR(INDEX(Lookup!$BE$9:$BE$2401,MATCH($A616,Lookup!$A$9:$A$2401,0)),0)</f>
        <v>0</v>
      </c>
      <c r="G616" s="206"/>
      <c r="H616" s="206"/>
      <c r="I616" s="205">
        <f>IFERROR(INDEX(Lookup!$BJ$9:$BJ$2401,MATCH($A616,Lookup!$A$9:$A$2401,0)),0)</f>
        <v>0</v>
      </c>
      <c r="J616" s="205">
        <f>IFERROR(INDEX(Lookup!$BI$9:$BI$2401,MATCH($A616,Lookup!$A$9:$A$2401,0)),0)</f>
        <v>0</v>
      </c>
      <c r="K616" s="205">
        <f>IFERROR(INDEX(Lookup!$BH$9:$BH$2401,MATCH($A616,Lookup!$A$9:$A$2401,0)),0)</f>
        <v>0</v>
      </c>
      <c r="L616" s="205">
        <f t="shared" si="27"/>
        <v>0</v>
      </c>
      <c r="O616" s="182">
        <f t="shared" si="28"/>
        <v>0</v>
      </c>
    </row>
    <row r="617" spans="1:15" hidden="1" x14ac:dyDescent="0.2">
      <c r="A617" s="182">
        <f>+'09'!A311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5">
        <f>IFERROR(INDEX(Lookup!$BG$9:$BG$2401,MATCH($A617,Lookup!$A$9:$A$2401,0)),0)</f>
        <v>0</v>
      </c>
      <c r="E617" s="205">
        <f>IFERROR(INDEX(Lookup!$BF$9:$BF$2401,MATCH($A617,Lookup!$A$9:$A$2401,0)),0)</f>
        <v>0</v>
      </c>
      <c r="F617" s="205">
        <f>IFERROR(INDEX(Lookup!$BE$9:$BE$2401,MATCH($A617,Lookup!$A$9:$A$2401,0)),0)</f>
        <v>0</v>
      </c>
      <c r="G617" s="206"/>
      <c r="H617" s="206"/>
      <c r="I617" s="205">
        <f>IFERROR(INDEX(Lookup!$BJ$9:$BJ$2401,MATCH($A617,Lookup!$A$9:$A$2401,0)),0)</f>
        <v>0</v>
      </c>
      <c r="J617" s="205">
        <f>IFERROR(INDEX(Lookup!$BI$9:$BI$2401,MATCH($A617,Lookup!$A$9:$A$2401,0)),0)</f>
        <v>0</v>
      </c>
      <c r="K617" s="205">
        <f>IFERROR(INDEX(Lookup!$BH$9:$BH$2401,MATCH($A617,Lookup!$A$9:$A$2401,0)),0)</f>
        <v>0</v>
      </c>
      <c r="L617" s="205">
        <f t="shared" si="27"/>
        <v>0</v>
      </c>
      <c r="O617" s="182">
        <f t="shared" si="28"/>
        <v>0</v>
      </c>
    </row>
    <row r="618" spans="1:15" hidden="1" x14ac:dyDescent="0.2">
      <c r="A618" s="182">
        <f>+'09'!A312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5">
        <f>IFERROR(INDEX(Lookup!$BG$9:$BG$2401,MATCH($A618,Lookup!$A$9:$A$2401,0)),0)</f>
        <v>0</v>
      </c>
      <c r="E618" s="205">
        <f>IFERROR(INDEX(Lookup!$BF$9:$BF$2401,MATCH($A618,Lookup!$A$9:$A$2401,0)),0)</f>
        <v>0</v>
      </c>
      <c r="F618" s="205">
        <f>IFERROR(INDEX(Lookup!$BE$9:$BE$2401,MATCH($A618,Lookup!$A$9:$A$2401,0)),0)</f>
        <v>0</v>
      </c>
      <c r="G618" s="206"/>
      <c r="H618" s="206"/>
      <c r="I618" s="205">
        <f>IFERROR(INDEX(Lookup!$BJ$9:$BJ$2401,MATCH($A618,Lookup!$A$9:$A$2401,0)),0)</f>
        <v>0</v>
      </c>
      <c r="J618" s="205">
        <f>IFERROR(INDEX(Lookup!$BI$9:$BI$2401,MATCH($A618,Lookup!$A$9:$A$2401,0)),0)</f>
        <v>0</v>
      </c>
      <c r="K618" s="205">
        <f>IFERROR(INDEX(Lookup!$BH$9:$BH$2401,MATCH($A618,Lookup!$A$9:$A$2401,0)),0)</f>
        <v>0</v>
      </c>
      <c r="L618" s="205">
        <f t="shared" si="27"/>
        <v>0</v>
      </c>
      <c r="O618" s="182">
        <f t="shared" si="28"/>
        <v>0</v>
      </c>
    </row>
    <row r="619" spans="1:15" hidden="1" x14ac:dyDescent="0.2">
      <c r="A619" s="182">
        <f>+'09'!A313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5">
        <f>IFERROR(INDEX(Lookup!$BG$9:$BG$2401,MATCH($A619,Lookup!$A$9:$A$2401,0)),0)</f>
        <v>0</v>
      </c>
      <c r="E619" s="205">
        <f>IFERROR(INDEX(Lookup!$BF$9:$BF$2401,MATCH($A619,Lookup!$A$9:$A$2401,0)),0)</f>
        <v>0</v>
      </c>
      <c r="F619" s="205">
        <f>IFERROR(INDEX(Lookup!$BE$9:$BE$2401,MATCH($A619,Lookup!$A$9:$A$2401,0)),0)</f>
        <v>0</v>
      </c>
      <c r="G619" s="206"/>
      <c r="H619" s="206"/>
      <c r="I619" s="205">
        <f>IFERROR(INDEX(Lookup!$BJ$9:$BJ$2401,MATCH($A619,Lookup!$A$9:$A$2401,0)),0)</f>
        <v>0</v>
      </c>
      <c r="J619" s="205">
        <f>IFERROR(INDEX(Lookup!$BI$9:$BI$2401,MATCH($A619,Lookup!$A$9:$A$2401,0)),0)</f>
        <v>0</v>
      </c>
      <c r="K619" s="205">
        <f>IFERROR(INDEX(Lookup!$BH$9:$BH$2401,MATCH($A619,Lookup!$A$9:$A$2401,0)),0)</f>
        <v>0</v>
      </c>
      <c r="L619" s="205">
        <f t="shared" si="27"/>
        <v>0</v>
      </c>
      <c r="O619" s="182">
        <f t="shared" si="28"/>
        <v>0</v>
      </c>
    </row>
    <row r="620" spans="1:15" hidden="1" x14ac:dyDescent="0.2">
      <c r="A620" s="182">
        <f>+'09'!A314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5">
        <f>IFERROR(INDEX(Lookup!$BG$9:$BG$2401,MATCH($A620,Lookup!$A$9:$A$2401,0)),0)</f>
        <v>0</v>
      </c>
      <c r="E620" s="205">
        <f>IFERROR(INDEX(Lookup!$BF$9:$BF$2401,MATCH($A620,Lookup!$A$9:$A$2401,0)),0)</f>
        <v>0</v>
      </c>
      <c r="F620" s="205">
        <f>IFERROR(INDEX(Lookup!$BE$9:$BE$2401,MATCH($A620,Lookup!$A$9:$A$2401,0)),0)</f>
        <v>0</v>
      </c>
      <c r="G620" s="206"/>
      <c r="H620" s="206"/>
      <c r="I620" s="205">
        <f>IFERROR(INDEX(Lookup!$BJ$9:$BJ$2401,MATCH($A620,Lookup!$A$9:$A$2401,0)),0)</f>
        <v>0</v>
      </c>
      <c r="J620" s="205">
        <f>IFERROR(INDEX(Lookup!$BI$9:$BI$2401,MATCH($A620,Lookup!$A$9:$A$2401,0)),0)</f>
        <v>0</v>
      </c>
      <c r="K620" s="205">
        <f>IFERROR(INDEX(Lookup!$BH$9:$BH$2401,MATCH($A620,Lookup!$A$9:$A$2401,0)),0)</f>
        <v>0</v>
      </c>
      <c r="L620" s="205">
        <f t="shared" si="27"/>
        <v>0</v>
      </c>
      <c r="O620" s="182">
        <f t="shared" si="28"/>
        <v>0</v>
      </c>
    </row>
    <row r="621" spans="1:15" hidden="1" x14ac:dyDescent="0.2">
      <c r="A621" s="182">
        <f>+'09'!A315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5">
        <f>IFERROR(INDEX(Lookup!$BG$9:$BG$2401,MATCH($A621,Lookup!$A$9:$A$2401,0)),0)</f>
        <v>0</v>
      </c>
      <c r="E621" s="205">
        <f>IFERROR(INDEX(Lookup!$BF$9:$BF$2401,MATCH($A621,Lookup!$A$9:$A$2401,0)),0)</f>
        <v>0</v>
      </c>
      <c r="F621" s="205">
        <f>IFERROR(INDEX(Lookup!$BE$9:$BE$2401,MATCH($A621,Lookup!$A$9:$A$2401,0)),0)</f>
        <v>0</v>
      </c>
      <c r="G621" s="206"/>
      <c r="H621" s="206"/>
      <c r="I621" s="205">
        <f>IFERROR(INDEX(Lookup!$BJ$9:$BJ$2401,MATCH($A621,Lookup!$A$9:$A$2401,0)),0)</f>
        <v>0</v>
      </c>
      <c r="J621" s="205">
        <f>IFERROR(INDEX(Lookup!$BI$9:$BI$2401,MATCH($A621,Lookup!$A$9:$A$2401,0)),0)</f>
        <v>0</v>
      </c>
      <c r="K621" s="205">
        <f>IFERROR(INDEX(Lookup!$BH$9:$BH$2401,MATCH($A621,Lookup!$A$9:$A$2401,0)),0)</f>
        <v>0</v>
      </c>
      <c r="L621" s="205">
        <f t="shared" si="27"/>
        <v>0</v>
      </c>
      <c r="O621" s="182">
        <f t="shared" si="28"/>
        <v>0</v>
      </c>
    </row>
    <row r="622" spans="1:15" hidden="1" x14ac:dyDescent="0.2">
      <c r="A622" s="182">
        <f>+'09'!A316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5">
        <f>IFERROR(INDEX(Lookup!$BG$9:$BG$2401,MATCH($A622,Lookup!$A$9:$A$2401,0)),0)</f>
        <v>0</v>
      </c>
      <c r="E622" s="205">
        <f>IFERROR(INDEX(Lookup!$BF$9:$BF$2401,MATCH($A622,Lookup!$A$9:$A$2401,0)),0)</f>
        <v>0</v>
      </c>
      <c r="F622" s="205">
        <f>IFERROR(INDEX(Lookup!$BE$9:$BE$2401,MATCH($A622,Lookup!$A$9:$A$2401,0)),0)</f>
        <v>0</v>
      </c>
      <c r="G622" s="206"/>
      <c r="H622" s="206"/>
      <c r="I622" s="205">
        <f>IFERROR(INDEX(Lookup!$BJ$9:$BJ$2401,MATCH($A622,Lookup!$A$9:$A$2401,0)),0)</f>
        <v>0</v>
      </c>
      <c r="J622" s="205">
        <f>IFERROR(INDEX(Lookup!$BI$9:$BI$2401,MATCH($A622,Lookup!$A$9:$A$2401,0)),0)</f>
        <v>0</v>
      </c>
      <c r="K622" s="205">
        <f>IFERROR(INDEX(Lookup!$BH$9:$BH$2401,MATCH($A622,Lookup!$A$9:$A$2401,0)),0)</f>
        <v>0</v>
      </c>
      <c r="L622" s="205">
        <f t="shared" si="27"/>
        <v>0</v>
      </c>
      <c r="O622" s="182">
        <f t="shared" si="28"/>
        <v>0</v>
      </c>
    </row>
    <row r="623" spans="1:15" hidden="1" x14ac:dyDescent="0.2">
      <c r="A623" s="182">
        <f>+'09'!A317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5">
        <f>IFERROR(INDEX(Lookup!$BG$9:$BG$2401,MATCH($A623,Lookup!$A$9:$A$2401,0)),0)</f>
        <v>0</v>
      </c>
      <c r="E623" s="205">
        <f>IFERROR(INDEX(Lookup!$BF$9:$BF$2401,MATCH($A623,Lookup!$A$9:$A$2401,0)),0)</f>
        <v>0</v>
      </c>
      <c r="F623" s="205">
        <f>IFERROR(INDEX(Lookup!$BE$9:$BE$2401,MATCH($A623,Lookup!$A$9:$A$2401,0)),0)</f>
        <v>0</v>
      </c>
      <c r="G623" s="206"/>
      <c r="H623" s="206"/>
      <c r="I623" s="205">
        <f>IFERROR(INDEX(Lookup!$BJ$9:$BJ$2401,MATCH($A623,Lookup!$A$9:$A$2401,0)),0)</f>
        <v>0</v>
      </c>
      <c r="J623" s="205">
        <f>IFERROR(INDEX(Lookup!$BI$9:$BI$2401,MATCH($A623,Lookup!$A$9:$A$2401,0)),0)</f>
        <v>0</v>
      </c>
      <c r="K623" s="205">
        <f>IFERROR(INDEX(Lookup!$BH$9:$BH$2401,MATCH($A623,Lookup!$A$9:$A$2401,0)),0)</f>
        <v>0</v>
      </c>
      <c r="L623" s="205">
        <f t="shared" si="27"/>
        <v>0</v>
      </c>
      <c r="O623" s="182">
        <f t="shared" si="28"/>
        <v>0</v>
      </c>
    </row>
    <row r="624" spans="1:15" hidden="1" x14ac:dyDescent="0.2">
      <c r="A624" s="182">
        <f>+'09'!A318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5">
        <f>IFERROR(INDEX(Lookup!$BG$9:$BG$2401,MATCH($A624,Lookup!$A$9:$A$2401,0)),0)</f>
        <v>0</v>
      </c>
      <c r="E624" s="205">
        <f>IFERROR(INDEX(Lookup!$BF$9:$BF$2401,MATCH($A624,Lookup!$A$9:$A$2401,0)),0)</f>
        <v>0</v>
      </c>
      <c r="F624" s="205">
        <f>IFERROR(INDEX(Lookup!$BE$9:$BE$2401,MATCH($A624,Lookup!$A$9:$A$2401,0)),0)</f>
        <v>0</v>
      </c>
      <c r="G624" s="206"/>
      <c r="H624" s="206"/>
      <c r="I624" s="205">
        <f>IFERROR(INDEX(Lookup!$BJ$9:$BJ$2401,MATCH($A624,Lookup!$A$9:$A$2401,0)),0)</f>
        <v>0</v>
      </c>
      <c r="J624" s="205">
        <f>IFERROR(INDEX(Lookup!$BI$9:$BI$2401,MATCH($A624,Lookup!$A$9:$A$2401,0)),0)</f>
        <v>0</v>
      </c>
      <c r="K624" s="205">
        <f>IFERROR(INDEX(Lookup!$BH$9:$BH$2401,MATCH($A624,Lookup!$A$9:$A$2401,0)),0)</f>
        <v>0</v>
      </c>
      <c r="L624" s="205">
        <f t="shared" si="27"/>
        <v>0</v>
      </c>
      <c r="O624" s="182">
        <f t="shared" si="28"/>
        <v>0</v>
      </c>
    </row>
    <row r="625" spans="1:15" hidden="1" x14ac:dyDescent="0.2">
      <c r="A625" s="182">
        <f>+'09'!A319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5">
        <f>IFERROR(INDEX(Lookup!$BG$9:$BG$2401,MATCH($A625,Lookup!$A$9:$A$2401,0)),0)</f>
        <v>0</v>
      </c>
      <c r="E625" s="205">
        <f>IFERROR(INDEX(Lookup!$BF$9:$BF$2401,MATCH($A625,Lookup!$A$9:$A$2401,0)),0)</f>
        <v>0</v>
      </c>
      <c r="F625" s="205">
        <f>IFERROR(INDEX(Lookup!$BE$9:$BE$2401,MATCH($A625,Lookup!$A$9:$A$2401,0)),0)</f>
        <v>0</v>
      </c>
      <c r="G625" s="206"/>
      <c r="H625" s="206"/>
      <c r="I625" s="205">
        <f>IFERROR(INDEX(Lookup!$BJ$9:$BJ$2401,MATCH($A625,Lookup!$A$9:$A$2401,0)),0)</f>
        <v>0</v>
      </c>
      <c r="J625" s="205">
        <f>IFERROR(INDEX(Lookup!$BI$9:$BI$2401,MATCH($A625,Lookup!$A$9:$A$2401,0)),0)</f>
        <v>0</v>
      </c>
      <c r="K625" s="205">
        <f>IFERROR(INDEX(Lookup!$BH$9:$BH$2401,MATCH($A625,Lookup!$A$9:$A$2401,0)),0)</f>
        <v>0</v>
      </c>
      <c r="L625" s="205">
        <f t="shared" si="27"/>
        <v>0</v>
      </c>
      <c r="O625" s="182">
        <f t="shared" si="28"/>
        <v>0</v>
      </c>
    </row>
    <row r="626" spans="1:15" hidden="1" x14ac:dyDescent="0.2">
      <c r="A626" s="182">
        <f>+'09'!A320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5">
        <f>IFERROR(INDEX(Lookup!$BG$9:$BG$2401,MATCH($A626,Lookup!$A$9:$A$2401,0)),0)</f>
        <v>0</v>
      </c>
      <c r="E626" s="205">
        <f>IFERROR(INDEX(Lookup!$BF$9:$BF$2401,MATCH($A626,Lookup!$A$9:$A$2401,0)),0)</f>
        <v>0</v>
      </c>
      <c r="F626" s="205">
        <f>IFERROR(INDEX(Lookup!$BE$9:$BE$2401,MATCH($A626,Lookup!$A$9:$A$2401,0)),0)</f>
        <v>0</v>
      </c>
      <c r="G626" s="206"/>
      <c r="H626" s="206"/>
      <c r="I626" s="205">
        <f>IFERROR(INDEX(Lookup!$BJ$9:$BJ$2401,MATCH($A626,Lookup!$A$9:$A$2401,0)),0)</f>
        <v>0</v>
      </c>
      <c r="J626" s="205">
        <f>IFERROR(INDEX(Lookup!$BI$9:$BI$2401,MATCH($A626,Lookup!$A$9:$A$2401,0)),0)</f>
        <v>0</v>
      </c>
      <c r="K626" s="205">
        <f>IFERROR(INDEX(Lookup!$BH$9:$BH$2401,MATCH($A626,Lookup!$A$9:$A$2401,0)),0)</f>
        <v>0</v>
      </c>
      <c r="L626" s="205">
        <f t="shared" si="27"/>
        <v>0</v>
      </c>
      <c r="O626" s="182">
        <f t="shared" si="28"/>
        <v>0</v>
      </c>
    </row>
    <row r="627" spans="1:15" hidden="1" x14ac:dyDescent="0.2">
      <c r="A627" s="182">
        <f>+'09'!A321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5">
        <f>IFERROR(INDEX(Lookup!$BG$9:$BG$2401,MATCH($A627,Lookup!$A$9:$A$2401,0)),0)</f>
        <v>0</v>
      </c>
      <c r="E627" s="205">
        <f>IFERROR(INDEX(Lookup!$BF$9:$BF$2401,MATCH($A627,Lookup!$A$9:$A$2401,0)),0)</f>
        <v>0</v>
      </c>
      <c r="F627" s="205">
        <f>IFERROR(INDEX(Lookup!$BE$9:$BE$2401,MATCH($A627,Lookup!$A$9:$A$2401,0)),0)</f>
        <v>0</v>
      </c>
      <c r="G627" s="206"/>
      <c r="H627" s="206"/>
      <c r="I627" s="205">
        <f>IFERROR(INDEX(Lookup!$BJ$9:$BJ$2401,MATCH($A627,Lookup!$A$9:$A$2401,0)),0)</f>
        <v>0</v>
      </c>
      <c r="J627" s="205">
        <f>IFERROR(INDEX(Lookup!$BI$9:$BI$2401,MATCH($A627,Lookup!$A$9:$A$2401,0)),0)</f>
        <v>0</v>
      </c>
      <c r="K627" s="205">
        <f>IFERROR(INDEX(Lookup!$BH$9:$BH$2401,MATCH($A627,Lookup!$A$9:$A$2401,0)),0)</f>
        <v>0</v>
      </c>
      <c r="L627" s="205">
        <f t="shared" si="27"/>
        <v>0</v>
      </c>
      <c r="O627" s="182">
        <f t="shared" si="28"/>
        <v>0</v>
      </c>
    </row>
    <row r="628" spans="1:15" hidden="1" x14ac:dyDescent="0.2">
      <c r="A628" s="182">
        <f>+'09'!A322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5">
        <f>IFERROR(INDEX(Lookup!$BG$9:$BG$2401,MATCH($A628,Lookup!$A$9:$A$2401,0)),0)</f>
        <v>0</v>
      </c>
      <c r="E628" s="205">
        <f>IFERROR(INDEX(Lookup!$BF$9:$BF$2401,MATCH($A628,Lookup!$A$9:$A$2401,0)),0)</f>
        <v>0</v>
      </c>
      <c r="F628" s="205">
        <f>IFERROR(INDEX(Lookup!$BE$9:$BE$2401,MATCH($A628,Lookup!$A$9:$A$2401,0)),0)</f>
        <v>0</v>
      </c>
      <c r="G628" s="206"/>
      <c r="H628" s="206"/>
      <c r="I628" s="205">
        <f>IFERROR(INDEX(Lookup!$BJ$9:$BJ$2401,MATCH($A628,Lookup!$A$9:$A$2401,0)),0)</f>
        <v>0</v>
      </c>
      <c r="J628" s="205">
        <f>IFERROR(INDEX(Lookup!$BI$9:$BI$2401,MATCH($A628,Lookup!$A$9:$A$2401,0)),0)</f>
        <v>0</v>
      </c>
      <c r="K628" s="205">
        <f>IFERROR(INDEX(Lookup!$BH$9:$BH$2401,MATCH($A628,Lookup!$A$9:$A$2401,0)),0)</f>
        <v>0</v>
      </c>
      <c r="L628" s="205">
        <f t="shared" ref="L628:L638" si="29">K628-J628</f>
        <v>0</v>
      </c>
      <c r="O628" s="182">
        <f t="shared" ref="O628:O638" si="30">+IF(A628&gt;0,1,0)</f>
        <v>0</v>
      </c>
    </row>
    <row r="629" spans="1:15" hidden="1" x14ac:dyDescent="0.2">
      <c r="A629" s="182">
        <f>+'09'!A323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5">
        <f>IFERROR(INDEX(Lookup!$BG$9:$BG$2401,MATCH($A629,Lookup!$A$9:$A$2401,0)),0)</f>
        <v>0</v>
      </c>
      <c r="E629" s="205">
        <f>IFERROR(INDEX(Lookup!$BF$9:$BF$2401,MATCH($A629,Lookup!$A$9:$A$2401,0)),0)</f>
        <v>0</v>
      </c>
      <c r="F629" s="205">
        <f>IFERROR(INDEX(Lookup!$BE$9:$BE$2401,MATCH($A629,Lookup!$A$9:$A$2401,0)),0)</f>
        <v>0</v>
      </c>
      <c r="G629" s="206"/>
      <c r="H629" s="206"/>
      <c r="I629" s="205">
        <f>IFERROR(INDEX(Lookup!$BJ$9:$BJ$2401,MATCH($A629,Lookup!$A$9:$A$2401,0)),0)</f>
        <v>0</v>
      </c>
      <c r="J629" s="205">
        <f>IFERROR(INDEX(Lookup!$BI$9:$BI$2401,MATCH($A629,Lookup!$A$9:$A$2401,0)),0)</f>
        <v>0</v>
      </c>
      <c r="K629" s="205">
        <f>IFERROR(INDEX(Lookup!$BH$9:$BH$2401,MATCH($A629,Lookup!$A$9:$A$2401,0)),0)</f>
        <v>0</v>
      </c>
      <c r="L629" s="205">
        <f t="shared" si="29"/>
        <v>0</v>
      </c>
      <c r="O629" s="182">
        <f t="shared" si="30"/>
        <v>0</v>
      </c>
    </row>
    <row r="630" spans="1:15" hidden="1" x14ac:dyDescent="0.2">
      <c r="A630" s="182">
        <f>+'09'!A324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5">
        <f>IFERROR(INDEX(Lookup!$BG$9:$BG$2401,MATCH($A630,Lookup!$A$9:$A$2401,0)),0)</f>
        <v>0</v>
      </c>
      <c r="E630" s="205">
        <f>IFERROR(INDEX(Lookup!$BF$9:$BF$2401,MATCH($A630,Lookup!$A$9:$A$2401,0)),0)</f>
        <v>0</v>
      </c>
      <c r="F630" s="205">
        <f>IFERROR(INDEX(Lookup!$BE$9:$BE$2401,MATCH($A630,Lookup!$A$9:$A$2401,0)),0)</f>
        <v>0</v>
      </c>
      <c r="G630" s="206"/>
      <c r="H630" s="206"/>
      <c r="I630" s="205">
        <f>IFERROR(INDEX(Lookup!$BJ$9:$BJ$2401,MATCH($A630,Lookup!$A$9:$A$2401,0)),0)</f>
        <v>0</v>
      </c>
      <c r="J630" s="205">
        <f>IFERROR(INDEX(Lookup!$BI$9:$BI$2401,MATCH($A630,Lookup!$A$9:$A$2401,0)),0)</f>
        <v>0</v>
      </c>
      <c r="K630" s="205">
        <f>IFERROR(INDEX(Lookup!$BH$9:$BH$2401,MATCH($A630,Lookup!$A$9:$A$2401,0)),0)</f>
        <v>0</v>
      </c>
      <c r="L630" s="205">
        <f t="shared" si="29"/>
        <v>0</v>
      </c>
      <c r="O630" s="182">
        <f t="shared" si="30"/>
        <v>0</v>
      </c>
    </row>
    <row r="631" spans="1:15" hidden="1" x14ac:dyDescent="0.2">
      <c r="A631" s="182">
        <f>+'09'!A325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5">
        <f>IFERROR(INDEX(Lookup!$BG$9:$BG$2401,MATCH($A631,Lookup!$A$9:$A$2401,0)),0)</f>
        <v>0</v>
      </c>
      <c r="E631" s="205">
        <f>IFERROR(INDEX(Lookup!$BF$9:$BF$2401,MATCH($A631,Lookup!$A$9:$A$2401,0)),0)</f>
        <v>0</v>
      </c>
      <c r="F631" s="205">
        <f>IFERROR(INDEX(Lookup!$BE$9:$BE$2401,MATCH($A631,Lookup!$A$9:$A$2401,0)),0)</f>
        <v>0</v>
      </c>
      <c r="G631" s="206"/>
      <c r="H631" s="206"/>
      <c r="I631" s="205">
        <f>IFERROR(INDEX(Lookup!$BJ$9:$BJ$2401,MATCH($A631,Lookup!$A$9:$A$2401,0)),0)</f>
        <v>0</v>
      </c>
      <c r="J631" s="205">
        <f>IFERROR(INDEX(Lookup!$BI$9:$BI$2401,MATCH($A631,Lookup!$A$9:$A$2401,0)),0)</f>
        <v>0</v>
      </c>
      <c r="K631" s="205">
        <f>IFERROR(INDEX(Lookup!$BH$9:$BH$2401,MATCH($A631,Lookup!$A$9:$A$2401,0)),0)</f>
        <v>0</v>
      </c>
      <c r="L631" s="205">
        <f t="shared" si="29"/>
        <v>0</v>
      </c>
      <c r="O631" s="182">
        <f t="shared" si="30"/>
        <v>0</v>
      </c>
    </row>
    <row r="632" spans="1:15" hidden="1" x14ac:dyDescent="0.2">
      <c r="A632" s="182">
        <f>+'09'!A326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5">
        <f>IFERROR(INDEX(Lookup!$BG$9:$BG$2401,MATCH($A632,Lookup!$A$9:$A$2401,0)),0)</f>
        <v>0</v>
      </c>
      <c r="E632" s="205">
        <f>IFERROR(INDEX(Lookup!$BF$9:$BF$2401,MATCH($A632,Lookup!$A$9:$A$2401,0)),0)</f>
        <v>0</v>
      </c>
      <c r="F632" s="205">
        <f>IFERROR(INDEX(Lookup!$BE$9:$BE$2401,MATCH($A632,Lookup!$A$9:$A$2401,0)),0)</f>
        <v>0</v>
      </c>
      <c r="G632" s="206"/>
      <c r="H632" s="206"/>
      <c r="I632" s="205">
        <f>IFERROR(INDEX(Lookup!$BJ$9:$BJ$2401,MATCH($A632,Lookup!$A$9:$A$2401,0)),0)</f>
        <v>0</v>
      </c>
      <c r="J632" s="205">
        <f>IFERROR(INDEX(Lookup!$BI$9:$BI$2401,MATCH($A632,Lookup!$A$9:$A$2401,0)),0)</f>
        <v>0</v>
      </c>
      <c r="K632" s="205">
        <f>IFERROR(INDEX(Lookup!$BH$9:$BH$2401,MATCH($A632,Lookup!$A$9:$A$2401,0)),0)</f>
        <v>0</v>
      </c>
      <c r="L632" s="205">
        <f t="shared" si="29"/>
        <v>0</v>
      </c>
      <c r="O632" s="182">
        <f t="shared" si="30"/>
        <v>0</v>
      </c>
    </row>
    <row r="633" spans="1:15" hidden="1" x14ac:dyDescent="0.2">
      <c r="A633" s="182">
        <f>+'09'!A327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5">
        <f>IFERROR(INDEX(Lookup!$BG$9:$BG$2401,MATCH($A633,Lookup!$A$9:$A$2401,0)),0)</f>
        <v>0</v>
      </c>
      <c r="E633" s="205">
        <f>IFERROR(INDEX(Lookup!$BF$9:$BF$2401,MATCH($A633,Lookup!$A$9:$A$2401,0)),0)</f>
        <v>0</v>
      </c>
      <c r="F633" s="205">
        <f>IFERROR(INDEX(Lookup!$BE$9:$BE$2401,MATCH($A633,Lookup!$A$9:$A$2401,0)),0)</f>
        <v>0</v>
      </c>
      <c r="G633" s="206"/>
      <c r="H633" s="206"/>
      <c r="I633" s="205">
        <f>IFERROR(INDEX(Lookup!$BJ$9:$BJ$2401,MATCH($A633,Lookup!$A$9:$A$2401,0)),0)</f>
        <v>0</v>
      </c>
      <c r="J633" s="205">
        <f>IFERROR(INDEX(Lookup!$BI$9:$BI$2401,MATCH($A633,Lookup!$A$9:$A$2401,0)),0)</f>
        <v>0</v>
      </c>
      <c r="K633" s="205">
        <f>IFERROR(INDEX(Lookup!$BH$9:$BH$2401,MATCH($A633,Lookup!$A$9:$A$2401,0)),0)</f>
        <v>0</v>
      </c>
      <c r="L633" s="205">
        <f t="shared" si="29"/>
        <v>0</v>
      </c>
      <c r="O633" s="182">
        <f t="shared" si="30"/>
        <v>0</v>
      </c>
    </row>
    <row r="634" spans="1:15" hidden="1" x14ac:dyDescent="0.2">
      <c r="A634" s="182">
        <f>+'09'!A328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5">
        <f>IFERROR(INDEX(Lookup!$BG$9:$BG$2401,MATCH($A634,Lookup!$A$9:$A$2401,0)),0)</f>
        <v>0</v>
      </c>
      <c r="E634" s="205">
        <f>IFERROR(INDEX(Lookup!$BF$9:$BF$2401,MATCH($A634,Lookup!$A$9:$A$2401,0)),0)</f>
        <v>0</v>
      </c>
      <c r="F634" s="205">
        <f>IFERROR(INDEX(Lookup!$BE$9:$BE$2401,MATCH($A634,Lookup!$A$9:$A$2401,0)),0)</f>
        <v>0</v>
      </c>
      <c r="G634" s="206"/>
      <c r="H634" s="206"/>
      <c r="I634" s="205">
        <f>IFERROR(INDEX(Lookup!$BJ$9:$BJ$2401,MATCH($A634,Lookup!$A$9:$A$2401,0)),0)</f>
        <v>0</v>
      </c>
      <c r="J634" s="205">
        <f>IFERROR(INDEX(Lookup!$BI$9:$BI$2401,MATCH($A634,Lookup!$A$9:$A$2401,0)),0)</f>
        <v>0</v>
      </c>
      <c r="K634" s="205">
        <f>IFERROR(INDEX(Lookup!$BH$9:$BH$2401,MATCH($A634,Lookup!$A$9:$A$2401,0)),0)</f>
        <v>0</v>
      </c>
      <c r="L634" s="205">
        <f t="shared" si="29"/>
        <v>0</v>
      </c>
      <c r="O634" s="182">
        <f t="shared" si="30"/>
        <v>0</v>
      </c>
    </row>
    <row r="635" spans="1:15" hidden="1" x14ac:dyDescent="0.2">
      <c r="A635" s="182">
        <f>+'09'!A329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5">
        <f>IFERROR(INDEX(Lookup!$BG$9:$BG$2401,MATCH($A635,Lookup!$A$9:$A$2401,0)),0)</f>
        <v>0</v>
      </c>
      <c r="E635" s="205">
        <f>IFERROR(INDEX(Lookup!$BF$9:$BF$2401,MATCH($A635,Lookup!$A$9:$A$2401,0)),0)</f>
        <v>0</v>
      </c>
      <c r="F635" s="205">
        <f>IFERROR(INDEX(Lookup!$BE$9:$BE$2401,MATCH($A635,Lookup!$A$9:$A$2401,0)),0)</f>
        <v>0</v>
      </c>
      <c r="G635" s="206"/>
      <c r="H635" s="206"/>
      <c r="I635" s="205">
        <f>IFERROR(INDEX(Lookup!$BJ$9:$BJ$2401,MATCH($A635,Lookup!$A$9:$A$2401,0)),0)</f>
        <v>0</v>
      </c>
      <c r="J635" s="205">
        <f>IFERROR(INDEX(Lookup!$BI$9:$BI$2401,MATCH($A635,Lookup!$A$9:$A$2401,0)),0)</f>
        <v>0</v>
      </c>
      <c r="K635" s="205">
        <f>IFERROR(INDEX(Lookup!$BH$9:$BH$2401,MATCH($A635,Lookup!$A$9:$A$2401,0)),0)</f>
        <v>0</v>
      </c>
      <c r="L635" s="205">
        <f t="shared" si="29"/>
        <v>0</v>
      </c>
      <c r="O635" s="182">
        <f t="shared" si="30"/>
        <v>0</v>
      </c>
    </row>
    <row r="636" spans="1:15" hidden="1" x14ac:dyDescent="0.2">
      <c r="A636" s="182">
        <f>+'09'!A330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5">
        <f>IFERROR(INDEX(Lookup!$BG$9:$BG$2401,MATCH($A636,Lookup!$A$9:$A$2401,0)),0)</f>
        <v>0</v>
      </c>
      <c r="E636" s="205">
        <f>IFERROR(INDEX(Lookup!$BF$9:$BF$2401,MATCH($A636,Lookup!$A$9:$A$2401,0)),0)</f>
        <v>0</v>
      </c>
      <c r="F636" s="205">
        <f>IFERROR(INDEX(Lookup!$BE$9:$BE$2401,MATCH($A636,Lookup!$A$9:$A$2401,0)),0)</f>
        <v>0</v>
      </c>
      <c r="G636" s="206"/>
      <c r="H636" s="206"/>
      <c r="I636" s="205">
        <f>IFERROR(INDEX(Lookup!$BJ$9:$BJ$2401,MATCH($A636,Lookup!$A$9:$A$2401,0)),0)</f>
        <v>0</v>
      </c>
      <c r="J636" s="205">
        <f>IFERROR(INDEX(Lookup!$BI$9:$BI$2401,MATCH($A636,Lookup!$A$9:$A$2401,0)),0)</f>
        <v>0</v>
      </c>
      <c r="K636" s="205">
        <f>IFERROR(INDEX(Lookup!$BH$9:$BH$2401,MATCH($A636,Lookup!$A$9:$A$2401,0)),0)</f>
        <v>0</v>
      </c>
      <c r="L636" s="205">
        <f t="shared" si="29"/>
        <v>0</v>
      </c>
      <c r="O636" s="182">
        <f t="shared" si="30"/>
        <v>0</v>
      </c>
    </row>
    <row r="637" spans="1:15" hidden="1" x14ac:dyDescent="0.2">
      <c r="A637" s="182">
        <f>+'09'!A331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5">
        <f>IFERROR(INDEX(Lookup!$BG$9:$BG$2401,MATCH($A637,Lookup!$A$9:$A$2401,0)),0)</f>
        <v>0</v>
      </c>
      <c r="E637" s="205">
        <f>IFERROR(INDEX(Lookup!$BF$9:$BF$2401,MATCH($A637,Lookup!$A$9:$A$2401,0)),0)</f>
        <v>0</v>
      </c>
      <c r="F637" s="205">
        <f>IFERROR(INDEX(Lookup!$BE$9:$BE$2401,MATCH($A637,Lookup!$A$9:$A$2401,0)),0)</f>
        <v>0</v>
      </c>
      <c r="G637" s="206"/>
      <c r="H637" s="206"/>
      <c r="I637" s="205">
        <f>IFERROR(INDEX(Lookup!$BJ$9:$BJ$2401,MATCH($A637,Lookup!$A$9:$A$2401,0)),0)</f>
        <v>0</v>
      </c>
      <c r="J637" s="205">
        <f>IFERROR(INDEX(Lookup!$BI$9:$BI$2401,MATCH($A637,Lookup!$A$9:$A$2401,0)),0)</f>
        <v>0</v>
      </c>
      <c r="K637" s="205">
        <f>IFERROR(INDEX(Lookup!$BH$9:$BH$2401,MATCH($A637,Lookup!$A$9:$A$2401,0)),0)</f>
        <v>0</v>
      </c>
      <c r="L637" s="205">
        <f t="shared" si="29"/>
        <v>0</v>
      </c>
      <c r="O637" s="182">
        <f t="shared" si="30"/>
        <v>0</v>
      </c>
    </row>
    <row r="638" spans="1:15" hidden="1" x14ac:dyDescent="0.2">
      <c r="A638" s="182">
        <f>+'09'!A332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5">
        <f>IFERROR(INDEX(Lookup!$BG$9:$BG$2401,MATCH($A638,Lookup!$A$9:$A$2401,0)),0)</f>
        <v>0</v>
      </c>
      <c r="E638" s="205">
        <f>IFERROR(INDEX(Lookup!$BF$9:$BF$2401,MATCH($A638,Lookup!$A$9:$A$2401,0)),0)</f>
        <v>0</v>
      </c>
      <c r="F638" s="205">
        <f>IFERROR(INDEX(Lookup!$BE$9:$BE$2401,MATCH($A638,Lookup!$A$9:$A$2401,0)),0)</f>
        <v>0</v>
      </c>
      <c r="G638" s="206"/>
      <c r="H638" s="206"/>
      <c r="I638" s="205">
        <f>IFERROR(INDEX(Lookup!$BJ$9:$BJ$2401,MATCH($A638,Lookup!$A$9:$A$2401,0)),0)</f>
        <v>0</v>
      </c>
      <c r="J638" s="205">
        <f>IFERROR(INDEX(Lookup!$BI$9:$BI$2401,MATCH($A638,Lookup!$A$9:$A$2401,0)),0)</f>
        <v>0</v>
      </c>
      <c r="K638" s="205">
        <f>IFERROR(INDEX(Lookup!$BH$9:$BH$2401,MATCH($A638,Lookup!$A$9:$A$2401,0)),0)</f>
        <v>0</v>
      </c>
      <c r="L638" s="205">
        <f t="shared" si="29"/>
        <v>0</v>
      </c>
      <c r="O638" s="182">
        <f t="shared" si="30"/>
        <v>0</v>
      </c>
    </row>
    <row r="639" spans="1:15" x14ac:dyDescent="0.2">
      <c r="A639" s="213"/>
      <c r="B639" s="213"/>
      <c r="C639" s="213" t="s">
        <v>481</v>
      </c>
      <c r="D639" s="211">
        <f>SUM(D308:D638)</f>
        <v>0</v>
      </c>
      <c r="E639" s="211">
        <f>SUM(E308:E638)</f>
        <v>0.17</v>
      </c>
      <c r="F639" s="211">
        <f>SUM(F308:F638)</f>
        <v>0</v>
      </c>
      <c r="G639" s="212"/>
      <c r="H639" s="212"/>
      <c r="I639" s="211">
        <f>SUM(I308:I638)</f>
        <v>270</v>
      </c>
      <c r="J639" s="211">
        <f>SUM(J308:J638)</f>
        <v>274.02</v>
      </c>
      <c r="K639" s="211">
        <f>SUM(K308:K638)</f>
        <v>274.2</v>
      </c>
      <c r="L639" s="211">
        <f>SUM(L308:L638)</f>
        <v>0.17999999999999994</v>
      </c>
      <c r="O639" s="182">
        <v>1</v>
      </c>
    </row>
    <row r="640" spans="1:15" x14ac:dyDescent="0.2">
      <c r="C640" s="207" t="s">
        <v>475</v>
      </c>
      <c r="L640" s="205"/>
      <c r="O640" s="182">
        <v>1</v>
      </c>
    </row>
    <row r="641" spans="1:15" hidden="1" x14ac:dyDescent="0.2">
      <c r="A641" s="182">
        <f>+'10'!A2</f>
        <v>0</v>
      </c>
      <c r="C641" s="182" t="str">
        <f>IFERROR(LEFT(IFERROR(INDEX(Sheet5!$C$2:$C$1300,MATCH($A641,Sheet5!$A$2:$A$1300,0)),"-"),FIND(",",IFERROR(INDEX(Sheet5!$C$2:$C$1300,MATCH($A641,Sheet5!$A$2:$A$1300,0)),"-"),1)-1),IFERROR(INDEX(Sheet5!$C$2:$C$1300,MATCH($A641,Sheet5!$A$2:$A$1300,0)),"-"))</f>
        <v>-</v>
      </c>
      <c r="D641" s="205">
        <f>IFERROR(INDEX(Lookup!$BG$9:$BG$2401,MATCH($A641,Lookup!$A$9:$A$2401,0)),0)</f>
        <v>0</v>
      </c>
      <c r="E641" s="205">
        <f>IFERROR(INDEX(Lookup!$BF$9:$BF$2401,MATCH($A641,Lookup!$A$9:$A$2401,0)),0)</f>
        <v>0</v>
      </c>
      <c r="F641" s="205">
        <f>IFERROR(INDEX(Lookup!$BE$9:$BE$2401,MATCH($A641,Lookup!$A$9:$A$2401,0)),0)</f>
        <v>0</v>
      </c>
      <c r="G641" s="206"/>
      <c r="H641" s="206"/>
      <c r="I641" s="205">
        <f>IFERROR(INDEX(Lookup!$BJ$9:$BJ$2401,MATCH($A641,Lookup!$A$9:$A$2401,0)),0)</f>
        <v>0</v>
      </c>
      <c r="J641" s="205">
        <f>IFERROR(INDEX(Lookup!$BI$9:$BI$2401,MATCH($A641,Lookup!$A$9:$A$2401,0)),0)</f>
        <v>0</v>
      </c>
      <c r="K641" s="205">
        <f>IFERROR(INDEX(Lookup!$BH$9:$BH$2401,MATCH($A641,Lookup!$A$9:$A$2401,0)),0)</f>
        <v>0</v>
      </c>
      <c r="L641" s="205">
        <f t="shared" ref="L641:L701" si="31">K641-J641</f>
        <v>0</v>
      </c>
      <c r="O641" s="182">
        <f t="shared" ref="O641:O672" si="32">+IF(A641&gt;0,1,0)</f>
        <v>0</v>
      </c>
    </row>
    <row r="642" spans="1:15" hidden="1" x14ac:dyDescent="0.2">
      <c r="A642" s="182">
        <f>+'10'!A3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5">
        <f>IFERROR(INDEX(Lookup!$BG$9:$BG$2401,MATCH($A642,Lookup!$A$9:$A$2401,0)),0)</f>
        <v>0</v>
      </c>
      <c r="E642" s="205">
        <f>IFERROR(INDEX(Lookup!$BF$9:$BF$2401,MATCH($A642,Lookup!$A$9:$A$2401,0)),0)</f>
        <v>0</v>
      </c>
      <c r="F642" s="205">
        <f>IFERROR(INDEX(Lookup!$BE$9:$BE$2401,MATCH($A642,Lookup!$A$9:$A$2401,0)),0)</f>
        <v>0</v>
      </c>
      <c r="G642" s="206"/>
      <c r="H642" s="206"/>
      <c r="I642" s="205">
        <f>IFERROR(INDEX(Lookup!$BJ$9:$BJ$2401,MATCH($A642,Lookup!$A$9:$A$2401,0)),0)</f>
        <v>0</v>
      </c>
      <c r="J642" s="205">
        <f>IFERROR(INDEX(Lookup!$BI$9:$BI$2401,MATCH($A642,Lookup!$A$9:$A$2401,0)),0)</f>
        <v>0</v>
      </c>
      <c r="K642" s="205">
        <f>IFERROR(INDEX(Lookup!$BH$9:$BH$2401,MATCH($A642,Lookup!$A$9:$A$2401,0)),0)</f>
        <v>0</v>
      </c>
      <c r="L642" s="205">
        <f t="shared" si="31"/>
        <v>0</v>
      </c>
      <c r="O642" s="182">
        <f t="shared" si="32"/>
        <v>0</v>
      </c>
    </row>
    <row r="643" spans="1:15" hidden="1" x14ac:dyDescent="0.2">
      <c r="A643" s="182">
        <f>+'10'!A4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5">
        <f>IFERROR(INDEX(Lookup!$BG$9:$BG$2401,MATCH($A643,Lookup!$A$9:$A$2401,0)),0)</f>
        <v>0</v>
      </c>
      <c r="E643" s="205">
        <f>IFERROR(INDEX(Lookup!$BF$9:$BF$2401,MATCH($A643,Lookup!$A$9:$A$2401,0)),0)</f>
        <v>0</v>
      </c>
      <c r="F643" s="205">
        <f>IFERROR(INDEX(Lookup!$BE$9:$BE$2401,MATCH($A643,Lookup!$A$9:$A$2401,0)),0)</f>
        <v>0</v>
      </c>
      <c r="G643" s="206"/>
      <c r="H643" s="206"/>
      <c r="I643" s="205">
        <f>IFERROR(INDEX(Lookup!$BJ$9:$BJ$2401,MATCH($A643,Lookup!$A$9:$A$2401,0)),0)</f>
        <v>0</v>
      </c>
      <c r="J643" s="205">
        <f>IFERROR(INDEX(Lookup!$BI$9:$BI$2401,MATCH($A643,Lookup!$A$9:$A$2401,0)),0)</f>
        <v>0</v>
      </c>
      <c r="K643" s="205">
        <f>IFERROR(INDEX(Lookup!$BH$9:$BH$2401,MATCH($A643,Lookup!$A$9:$A$2401,0)),0)</f>
        <v>0</v>
      </c>
      <c r="L643" s="205">
        <f t="shared" si="31"/>
        <v>0</v>
      </c>
      <c r="O643" s="182">
        <f t="shared" si="32"/>
        <v>0</v>
      </c>
    </row>
    <row r="644" spans="1:15" hidden="1" x14ac:dyDescent="0.2">
      <c r="A644" s="182">
        <f>+'10'!A5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5">
        <f>IFERROR(INDEX(Lookup!$BG$9:$BG$2401,MATCH($A644,Lookup!$A$9:$A$2401,0)),0)</f>
        <v>0</v>
      </c>
      <c r="E644" s="205">
        <f>IFERROR(INDEX(Lookup!$BF$9:$BF$2401,MATCH($A644,Lookup!$A$9:$A$2401,0)),0)</f>
        <v>0</v>
      </c>
      <c r="F644" s="205">
        <f>IFERROR(INDEX(Lookup!$BE$9:$BE$2401,MATCH($A644,Lookup!$A$9:$A$2401,0)),0)</f>
        <v>0</v>
      </c>
      <c r="G644" s="206"/>
      <c r="H644" s="206"/>
      <c r="I644" s="205">
        <f>IFERROR(INDEX(Lookup!$BJ$9:$BJ$2401,MATCH($A644,Lookup!$A$9:$A$2401,0)),0)</f>
        <v>0</v>
      </c>
      <c r="J644" s="205">
        <f>IFERROR(INDEX(Lookup!$BI$9:$BI$2401,MATCH($A644,Lookup!$A$9:$A$2401,0)),0)</f>
        <v>0</v>
      </c>
      <c r="K644" s="205">
        <f>IFERROR(INDEX(Lookup!$BH$9:$BH$2401,MATCH($A644,Lookup!$A$9:$A$2401,0)),0)</f>
        <v>0</v>
      </c>
      <c r="L644" s="205">
        <f t="shared" si="31"/>
        <v>0</v>
      </c>
      <c r="O644" s="182">
        <f t="shared" si="32"/>
        <v>0</v>
      </c>
    </row>
    <row r="645" spans="1:15" hidden="1" x14ac:dyDescent="0.2">
      <c r="A645" s="182">
        <f>+'10'!A6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5">
        <f>IFERROR(INDEX(Lookup!$BG$9:$BG$2401,MATCH($A645,Lookup!$A$9:$A$2401,0)),0)</f>
        <v>0</v>
      </c>
      <c r="E645" s="205">
        <f>IFERROR(INDEX(Lookup!$BF$9:$BF$2401,MATCH($A645,Lookup!$A$9:$A$2401,0)),0)</f>
        <v>0</v>
      </c>
      <c r="F645" s="205">
        <f>IFERROR(INDEX(Lookup!$BE$9:$BE$2401,MATCH($A645,Lookup!$A$9:$A$2401,0)),0)</f>
        <v>0</v>
      </c>
      <c r="G645" s="206"/>
      <c r="H645" s="206"/>
      <c r="I645" s="205">
        <f>IFERROR(INDEX(Lookup!$BJ$9:$BJ$2401,MATCH($A645,Lookup!$A$9:$A$2401,0)),0)</f>
        <v>0</v>
      </c>
      <c r="J645" s="205">
        <f>IFERROR(INDEX(Lookup!$BI$9:$BI$2401,MATCH($A645,Lookup!$A$9:$A$2401,0)),0)</f>
        <v>0</v>
      </c>
      <c r="K645" s="205">
        <f>IFERROR(INDEX(Lookup!$BH$9:$BH$2401,MATCH($A645,Lookup!$A$9:$A$2401,0)),0)</f>
        <v>0</v>
      </c>
      <c r="L645" s="205">
        <f t="shared" si="31"/>
        <v>0</v>
      </c>
      <c r="O645" s="182">
        <f t="shared" si="32"/>
        <v>0</v>
      </c>
    </row>
    <row r="646" spans="1:15" hidden="1" x14ac:dyDescent="0.2">
      <c r="A646" s="182">
        <f>+'10'!A7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5">
        <f>IFERROR(INDEX(Lookup!$BG$9:$BG$2401,MATCH($A646,Lookup!$A$9:$A$2401,0)),0)</f>
        <v>0</v>
      </c>
      <c r="E646" s="205">
        <f>IFERROR(INDEX(Lookup!$BF$9:$BF$2401,MATCH($A646,Lookup!$A$9:$A$2401,0)),0)</f>
        <v>0</v>
      </c>
      <c r="F646" s="205">
        <f>IFERROR(INDEX(Lookup!$BE$9:$BE$2401,MATCH($A646,Lookup!$A$9:$A$2401,0)),0)</f>
        <v>0</v>
      </c>
      <c r="G646" s="206"/>
      <c r="H646" s="206"/>
      <c r="I646" s="205">
        <f>IFERROR(INDEX(Lookup!$BJ$9:$BJ$2401,MATCH($A646,Lookup!$A$9:$A$2401,0)),0)</f>
        <v>0</v>
      </c>
      <c r="J646" s="205">
        <f>IFERROR(INDEX(Lookup!$BI$9:$BI$2401,MATCH($A646,Lookup!$A$9:$A$2401,0)),0)</f>
        <v>0</v>
      </c>
      <c r="K646" s="205">
        <f>IFERROR(INDEX(Lookup!$BH$9:$BH$2401,MATCH($A646,Lookup!$A$9:$A$2401,0)),0)</f>
        <v>0</v>
      </c>
      <c r="L646" s="205">
        <f t="shared" si="31"/>
        <v>0</v>
      </c>
      <c r="O646" s="182">
        <f t="shared" si="32"/>
        <v>0</v>
      </c>
    </row>
    <row r="647" spans="1:15" hidden="1" x14ac:dyDescent="0.2">
      <c r="A647" s="182">
        <f>+'10'!A8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5">
        <f>IFERROR(INDEX(Lookup!$BG$9:$BG$2401,MATCH($A647,Lookup!$A$9:$A$2401,0)),0)</f>
        <v>0</v>
      </c>
      <c r="E647" s="205">
        <f>IFERROR(INDEX(Lookup!$BF$9:$BF$2401,MATCH($A647,Lookup!$A$9:$A$2401,0)),0)</f>
        <v>0</v>
      </c>
      <c r="F647" s="205">
        <f>IFERROR(INDEX(Lookup!$BE$9:$BE$2401,MATCH($A647,Lookup!$A$9:$A$2401,0)),0)</f>
        <v>0</v>
      </c>
      <c r="G647" s="206"/>
      <c r="H647" s="206"/>
      <c r="I647" s="205">
        <f>IFERROR(INDEX(Lookup!$BJ$9:$BJ$2401,MATCH($A647,Lookup!$A$9:$A$2401,0)),0)</f>
        <v>0</v>
      </c>
      <c r="J647" s="205">
        <f>IFERROR(INDEX(Lookup!$BI$9:$BI$2401,MATCH($A647,Lookup!$A$9:$A$2401,0)),0)</f>
        <v>0</v>
      </c>
      <c r="K647" s="205">
        <f>IFERROR(INDEX(Lookup!$BH$9:$BH$2401,MATCH($A647,Lookup!$A$9:$A$2401,0)),0)</f>
        <v>0</v>
      </c>
      <c r="L647" s="205">
        <f t="shared" si="31"/>
        <v>0</v>
      </c>
      <c r="O647" s="182">
        <f t="shared" si="32"/>
        <v>0</v>
      </c>
    </row>
    <row r="648" spans="1:15" hidden="1" x14ac:dyDescent="0.2">
      <c r="A648" s="182">
        <f>+'10'!A9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5">
        <f>IFERROR(INDEX(Lookup!$BG$9:$BG$2401,MATCH($A648,Lookup!$A$9:$A$2401,0)),0)</f>
        <v>0</v>
      </c>
      <c r="E648" s="205">
        <f>IFERROR(INDEX(Lookup!$BF$9:$BF$2401,MATCH($A648,Lookup!$A$9:$A$2401,0)),0)</f>
        <v>0</v>
      </c>
      <c r="F648" s="205">
        <f>IFERROR(INDEX(Lookup!$BE$9:$BE$2401,MATCH($A648,Lookup!$A$9:$A$2401,0)),0)</f>
        <v>0</v>
      </c>
      <c r="G648" s="206"/>
      <c r="H648" s="206"/>
      <c r="I648" s="205">
        <f>IFERROR(INDEX(Lookup!$BJ$9:$BJ$2401,MATCH($A648,Lookup!$A$9:$A$2401,0)),0)</f>
        <v>0</v>
      </c>
      <c r="J648" s="205">
        <f>IFERROR(INDEX(Lookup!$BI$9:$BI$2401,MATCH($A648,Lookup!$A$9:$A$2401,0)),0)</f>
        <v>0</v>
      </c>
      <c r="K648" s="205">
        <f>IFERROR(INDEX(Lookup!$BH$9:$BH$2401,MATCH($A648,Lookup!$A$9:$A$2401,0)),0)</f>
        <v>0</v>
      </c>
      <c r="L648" s="205">
        <f t="shared" si="31"/>
        <v>0</v>
      </c>
      <c r="O648" s="182">
        <f t="shared" si="32"/>
        <v>0</v>
      </c>
    </row>
    <row r="649" spans="1:15" hidden="1" x14ac:dyDescent="0.2">
      <c r="A649" s="182">
        <f>+'10'!A10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5">
        <f>IFERROR(INDEX(Lookup!$BG$9:$BG$2401,MATCH($A649,Lookup!$A$9:$A$2401,0)),0)</f>
        <v>0</v>
      </c>
      <c r="E649" s="205">
        <f>IFERROR(INDEX(Lookup!$BF$9:$BF$2401,MATCH($A649,Lookup!$A$9:$A$2401,0)),0)</f>
        <v>0</v>
      </c>
      <c r="F649" s="205">
        <f>IFERROR(INDEX(Lookup!$BE$9:$BE$2401,MATCH($A649,Lookup!$A$9:$A$2401,0)),0)</f>
        <v>0</v>
      </c>
      <c r="G649" s="206"/>
      <c r="H649" s="206"/>
      <c r="I649" s="205">
        <f>IFERROR(INDEX(Lookup!$BJ$9:$BJ$2401,MATCH($A649,Lookup!$A$9:$A$2401,0)),0)</f>
        <v>0</v>
      </c>
      <c r="J649" s="205">
        <f>IFERROR(INDEX(Lookup!$BI$9:$BI$2401,MATCH($A649,Lookup!$A$9:$A$2401,0)),0)</f>
        <v>0</v>
      </c>
      <c r="K649" s="205">
        <f>IFERROR(INDEX(Lookup!$BH$9:$BH$2401,MATCH($A649,Lookup!$A$9:$A$2401,0)),0)</f>
        <v>0</v>
      </c>
      <c r="L649" s="205">
        <f t="shared" si="31"/>
        <v>0</v>
      </c>
      <c r="O649" s="182">
        <f t="shared" si="32"/>
        <v>0</v>
      </c>
    </row>
    <row r="650" spans="1:15" hidden="1" x14ac:dyDescent="0.2">
      <c r="A650" s="182">
        <f>+'10'!A11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5">
        <f>IFERROR(INDEX(Lookup!$BG$9:$BG$2401,MATCH($A650,Lookup!$A$9:$A$2401,0)),0)</f>
        <v>0</v>
      </c>
      <c r="E650" s="205">
        <f>IFERROR(INDEX(Lookup!$BF$9:$BF$2401,MATCH($A650,Lookup!$A$9:$A$2401,0)),0)</f>
        <v>0</v>
      </c>
      <c r="F650" s="205">
        <f>IFERROR(INDEX(Lookup!$BE$9:$BE$2401,MATCH($A650,Lookup!$A$9:$A$2401,0)),0)</f>
        <v>0</v>
      </c>
      <c r="G650" s="206"/>
      <c r="H650" s="206"/>
      <c r="I650" s="205">
        <f>IFERROR(INDEX(Lookup!$BJ$9:$BJ$2401,MATCH($A650,Lookup!$A$9:$A$2401,0)),0)</f>
        <v>0</v>
      </c>
      <c r="J650" s="205">
        <f>IFERROR(INDEX(Lookup!$BI$9:$BI$2401,MATCH($A650,Lookup!$A$9:$A$2401,0)),0)</f>
        <v>0</v>
      </c>
      <c r="K650" s="205">
        <f>IFERROR(INDEX(Lookup!$BH$9:$BH$2401,MATCH($A650,Lookup!$A$9:$A$2401,0)),0)</f>
        <v>0</v>
      </c>
      <c r="L650" s="205">
        <f t="shared" si="31"/>
        <v>0</v>
      </c>
      <c r="O650" s="182">
        <f t="shared" si="32"/>
        <v>0</v>
      </c>
    </row>
    <row r="651" spans="1:15" hidden="1" x14ac:dyDescent="0.2">
      <c r="A651" s="182">
        <f>+'10'!A12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5">
        <f>IFERROR(INDEX(Lookup!$BG$9:$BG$2401,MATCH($A651,Lookup!$A$9:$A$2401,0)),0)</f>
        <v>0</v>
      </c>
      <c r="E651" s="205">
        <f>IFERROR(INDEX(Lookup!$BF$9:$BF$2401,MATCH($A651,Lookup!$A$9:$A$2401,0)),0)</f>
        <v>0</v>
      </c>
      <c r="F651" s="205">
        <f>IFERROR(INDEX(Lookup!$BE$9:$BE$2401,MATCH($A651,Lookup!$A$9:$A$2401,0)),0)</f>
        <v>0</v>
      </c>
      <c r="G651" s="206"/>
      <c r="H651" s="206"/>
      <c r="I651" s="205">
        <f>IFERROR(INDEX(Lookup!$BJ$9:$BJ$2401,MATCH($A651,Lookup!$A$9:$A$2401,0)),0)</f>
        <v>0</v>
      </c>
      <c r="J651" s="205">
        <f>IFERROR(INDEX(Lookup!$BI$9:$BI$2401,MATCH($A651,Lookup!$A$9:$A$2401,0)),0)</f>
        <v>0</v>
      </c>
      <c r="K651" s="205">
        <f>IFERROR(INDEX(Lookup!$BH$9:$BH$2401,MATCH($A651,Lookup!$A$9:$A$2401,0)),0)</f>
        <v>0</v>
      </c>
      <c r="L651" s="205">
        <f t="shared" si="31"/>
        <v>0</v>
      </c>
      <c r="O651" s="182">
        <f t="shared" si="32"/>
        <v>0</v>
      </c>
    </row>
    <row r="652" spans="1:15" hidden="1" x14ac:dyDescent="0.2">
      <c r="A652" s="182">
        <f>+'10'!A13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5">
        <f>IFERROR(INDEX(Lookup!$BG$9:$BG$2401,MATCH($A652,Lookup!$A$9:$A$2401,0)),0)</f>
        <v>0</v>
      </c>
      <c r="E652" s="205">
        <f>IFERROR(INDEX(Lookup!$BF$9:$BF$2401,MATCH($A652,Lookup!$A$9:$A$2401,0)),0)</f>
        <v>0</v>
      </c>
      <c r="F652" s="205">
        <f>IFERROR(INDEX(Lookup!$BE$9:$BE$2401,MATCH($A652,Lookup!$A$9:$A$2401,0)),0)</f>
        <v>0</v>
      </c>
      <c r="G652" s="206"/>
      <c r="H652" s="206"/>
      <c r="I652" s="205">
        <f>IFERROR(INDEX(Lookup!$BJ$9:$BJ$2401,MATCH($A652,Lookup!$A$9:$A$2401,0)),0)</f>
        <v>0</v>
      </c>
      <c r="J652" s="205">
        <f>IFERROR(INDEX(Lookup!$BI$9:$BI$2401,MATCH($A652,Lookup!$A$9:$A$2401,0)),0)</f>
        <v>0</v>
      </c>
      <c r="K652" s="205">
        <f>IFERROR(INDEX(Lookup!$BH$9:$BH$2401,MATCH($A652,Lookup!$A$9:$A$2401,0)),0)</f>
        <v>0</v>
      </c>
      <c r="L652" s="205">
        <f t="shared" si="31"/>
        <v>0</v>
      </c>
      <c r="O652" s="182">
        <f t="shared" si="32"/>
        <v>0</v>
      </c>
    </row>
    <row r="653" spans="1:15" hidden="1" x14ac:dyDescent="0.2">
      <c r="A653" s="182">
        <f>+'10'!A14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5">
        <f>IFERROR(INDEX(Lookup!$BG$9:$BG$2401,MATCH($A653,Lookup!$A$9:$A$2401,0)),0)</f>
        <v>0</v>
      </c>
      <c r="E653" s="205">
        <f>IFERROR(INDEX(Lookup!$BF$9:$BF$2401,MATCH($A653,Lookup!$A$9:$A$2401,0)),0)</f>
        <v>0</v>
      </c>
      <c r="F653" s="205">
        <f>IFERROR(INDEX(Lookup!$BE$9:$BE$2401,MATCH($A653,Lookup!$A$9:$A$2401,0)),0)</f>
        <v>0</v>
      </c>
      <c r="G653" s="206"/>
      <c r="H653" s="206"/>
      <c r="I653" s="205">
        <f>IFERROR(INDEX(Lookup!$BJ$9:$BJ$2401,MATCH($A653,Lookup!$A$9:$A$2401,0)),0)</f>
        <v>0</v>
      </c>
      <c r="J653" s="205">
        <f>IFERROR(INDEX(Lookup!$BI$9:$BI$2401,MATCH($A653,Lookup!$A$9:$A$2401,0)),0)</f>
        <v>0</v>
      </c>
      <c r="K653" s="205">
        <f>IFERROR(INDEX(Lookup!$BH$9:$BH$2401,MATCH($A653,Lookup!$A$9:$A$2401,0)),0)</f>
        <v>0</v>
      </c>
      <c r="L653" s="205">
        <f t="shared" si="31"/>
        <v>0</v>
      </c>
      <c r="O653" s="182">
        <f t="shared" si="32"/>
        <v>0</v>
      </c>
    </row>
    <row r="654" spans="1:15" hidden="1" x14ac:dyDescent="0.2">
      <c r="A654" s="182">
        <f>+'10'!A15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5">
        <f>IFERROR(INDEX(Lookup!$BG$9:$BG$2401,MATCH($A654,Lookup!$A$9:$A$2401,0)),0)</f>
        <v>0</v>
      </c>
      <c r="E654" s="205">
        <f>IFERROR(INDEX(Lookup!$BF$9:$BF$2401,MATCH($A654,Lookup!$A$9:$A$2401,0)),0)</f>
        <v>0</v>
      </c>
      <c r="F654" s="205">
        <f>IFERROR(INDEX(Lookup!$BE$9:$BE$2401,MATCH($A654,Lookup!$A$9:$A$2401,0)),0)</f>
        <v>0</v>
      </c>
      <c r="G654" s="206"/>
      <c r="H654" s="206"/>
      <c r="I654" s="205">
        <f>IFERROR(INDEX(Lookup!$BJ$9:$BJ$2401,MATCH($A654,Lookup!$A$9:$A$2401,0)),0)</f>
        <v>0</v>
      </c>
      <c r="J654" s="205">
        <f>IFERROR(INDEX(Lookup!$BI$9:$BI$2401,MATCH($A654,Lookup!$A$9:$A$2401,0)),0)</f>
        <v>0</v>
      </c>
      <c r="K654" s="205">
        <f>IFERROR(INDEX(Lookup!$BH$9:$BH$2401,MATCH($A654,Lookup!$A$9:$A$2401,0)),0)</f>
        <v>0</v>
      </c>
      <c r="L654" s="205">
        <f t="shared" si="31"/>
        <v>0</v>
      </c>
      <c r="O654" s="182">
        <f t="shared" si="32"/>
        <v>0</v>
      </c>
    </row>
    <row r="655" spans="1:15" hidden="1" x14ac:dyDescent="0.2">
      <c r="A655" s="182">
        <f>+'10'!A16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5">
        <f>IFERROR(INDEX(Lookup!$BG$9:$BG$2401,MATCH($A655,Lookup!$A$9:$A$2401,0)),0)</f>
        <v>0</v>
      </c>
      <c r="E655" s="205">
        <f>IFERROR(INDEX(Lookup!$BF$9:$BF$2401,MATCH($A655,Lookup!$A$9:$A$2401,0)),0)</f>
        <v>0</v>
      </c>
      <c r="F655" s="205">
        <f>IFERROR(INDEX(Lookup!$BE$9:$BE$2401,MATCH($A655,Lookup!$A$9:$A$2401,0)),0)</f>
        <v>0</v>
      </c>
      <c r="G655" s="206"/>
      <c r="H655" s="206"/>
      <c r="I655" s="205">
        <f>IFERROR(INDEX(Lookup!$BJ$9:$BJ$2401,MATCH($A655,Lookup!$A$9:$A$2401,0)),0)</f>
        <v>0</v>
      </c>
      <c r="J655" s="205">
        <f>IFERROR(INDEX(Lookup!$BI$9:$BI$2401,MATCH($A655,Lookup!$A$9:$A$2401,0)),0)</f>
        <v>0</v>
      </c>
      <c r="K655" s="205">
        <f>IFERROR(INDEX(Lookup!$BH$9:$BH$2401,MATCH($A655,Lookup!$A$9:$A$2401,0)),0)</f>
        <v>0</v>
      </c>
      <c r="L655" s="205">
        <f t="shared" si="31"/>
        <v>0</v>
      </c>
      <c r="O655" s="182">
        <f t="shared" si="32"/>
        <v>0</v>
      </c>
    </row>
    <row r="656" spans="1:15" hidden="1" x14ac:dyDescent="0.2">
      <c r="A656" s="182">
        <f>+'10'!A17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5">
        <f>IFERROR(INDEX(Lookup!$BG$9:$BG$2401,MATCH($A656,Lookup!$A$9:$A$2401,0)),0)</f>
        <v>0</v>
      </c>
      <c r="E656" s="205">
        <f>IFERROR(INDEX(Lookup!$BF$9:$BF$2401,MATCH($A656,Lookup!$A$9:$A$2401,0)),0)</f>
        <v>0</v>
      </c>
      <c r="F656" s="205">
        <f>IFERROR(INDEX(Lookup!$BE$9:$BE$2401,MATCH($A656,Lookup!$A$9:$A$2401,0)),0)</f>
        <v>0</v>
      </c>
      <c r="G656" s="206"/>
      <c r="H656" s="206"/>
      <c r="I656" s="205">
        <f>IFERROR(INDEX(Lookup!$BJ$9:$BJ$2401,MATCH($A656,Lookup!$A$9:$A$2401,0)),0)</f>
        <v>0</v>
      </c>
      <c r="J656" s="205">
        <f>IFERROR(INDEX(Lookup!$BI$9:$BI$2401,MATCH($A656,Lookup!$A$9:$A$2401,0)),0)</f>
        <v>0</v>
      </c>
      <c r="K656" s="205">
        <f>IFERROR(INDEX(Lookup!$BH$9:$BH$2401,MATCH($A656,Lookup!$A$9:$A$2401,0)),0)</f>
        <v>0</v>
      </c>
      <c r="L656" s="205">
        <f t="shared" si="31"/>
        <v>0</v>
      </c>
      <c r="O656" s="182">
        <f t="shared" si="32"/>
        <v>0</v>
      </c>
    </row>
    <row r="657" spans="1:15" hidden="1" x14ac:dyDescent="0.2">
      <c r="A657" s="182">
        <f>+'10'!A18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5">
        <f>IFERROR(INDEX(Lookup!$BG$9:$BG$2401,MATCH($A657,Lookup!$A$9:$A$2401,0)),0)</f>
        <v>0</v>
      </c>
      <c r="E657" s="205">
        <f>IFERROR(INDEX(Lookup!$BF$9:$BF$2401,MATCH($A657,Lookup!$A$9:$A$2401,0)),0)</f>
        <v>0</v>
      </c>
      <c r="F657" s="205">
        <f>IFERROR(INDEX(Lookup!$BE$9:$BE$2401,MATCH($A657,Lookup!$A$9:$A$2401,0)),0)</f>
        <v>0</v>
      </c>
      <c r="G657" s="206"/>
      <c r="H657" s="206"/>
      <c r="I657" s="205">
        <f>IFERROR(INDEX(Lookup!$BJ$9:$BJ$2401,MATCH($A657,Lookup!$A$9:$A$2401,0)),0)</f>
        <v>0</v>
      </c>
      <c r="J657" s="205">
        <f>IFERROR(INDEX(Lookup!$BI$9:$BI$2401,MATCH($A657,Lookup!$A$9:$A$2401,0)),0)</f>
        <v>0</v>
      </c>
      <c r="K657" s="205">
        <f>IFERROR(INDEX(Lookup!$BH$9:$BH$2401,MATCH($A657,Lookup!$A$9:$A$2401,0)),0)</f>
        <v>0</v>
      </c>
      <c r="L657" s="205">
        <f t="shared" si="31"/>
        <v>0</v>
      </c>
      <c r="O657" s="182">
        <f t="shared" si="32"/>
        <v>0</v>
      </c>
    </row>
    <row r="658" spans="1:15" hidden="1" x14ac:dyDescent="0.2">
      <c r="A658" s="182">
        <f>+'10'!A19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5">
        <f>IFERROR(INDEX(Lookup!$BG$9:$BG$2401,MATCH($A658,Lookup!$A$9:$A$2401,0)),0)</f>
        <v>0</v>
      </c>
      <c r="E658" s="205">
        <f>IFERROR(INDEX(Lookup!$BF$9:$BF$2401,MATCH($A658,Lookup!$A$9:$A$2401,0)),0)</f>
        <v>0</v>
      </c>
      <c r="F658" s="205">
        <f>IFERROR(INDEX(Lookup!$BE$9:$BE$2401,MATCH($A658,Lookup!$A$9:$A$2401,0)),0)</f>
        <v>0</v>
      </c>
      <c r="G658" s="206"/>
      <c r="H658" s="206"/>
      <c r="I658" s="205">
        <f>IFERROR(INDEX(Lookup!$BJ$9:$BJ$2401,MATCH($A658,Lookup!$A$9:$A$2401,0)),0)</f>
        <v>0</v>
      </c>
      <c r="J658" s="205">
        <f>IFERROR(INDEX(Lookup!$BI$9:$BI$2401,MATCH($A658,Lookup!$A$9:$A$2401,0)),0)</f>
        <v>0</v>
      </c>
      <c r="K658" s="205">
        <f>IFERROR(INDEX(Lookup!$BH$9:$BH$2401,MATCH($A658,Lookup!$A$9:$A$2401,0)),0)</f>
        <v>0</v>
      </c>
      <c r="L658" s="205">
        <f t="shared" si="31"/>
        <v>0</v>
      </c>
      <c r="O658" s="182">
        <f t="shared" si="32"/>
        <v>0</v>
      </c>
    </row>
    <row r="659" spans="1:15" hidden="1" x14ac:dyDescent="0.2">
      <c r="A659" s="182">
        <f>+'10'!A20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5">
        <f>IFERROR(INDEX(Lookup!$BG$9:$BG$2401,MATCH($A659,Lookup!$A$9:$A$2401,0)),0)</f>
        <v>0</v>
      </c>
      <c r="E659" s="205">
        <f>IFERROR(INDEX(Lookup!$BF$9:$BF$2401,MATCH($A659,Lookup!$A$9:$A$2401,0)),0)</f>
        <v>0</v>
      </c>
      <c r="F659" s="205">
        <f>IFERROR(INDEX(Lookup!$BE$9:$BE$2401,MATCH($A659,Lookup!$A$9:$A$2401,0)),0)</f>
        <v>0</v>
      </c>
      <c r="G659" s="206"/>
      <c r="H659" s="206"/>
      <c r="I659" s="205">
        <f>IFERROR(INDEX(Lookup!$BJ$9:$BJ$2401,MATCH($A659,Lookup!$A$9:$A$2401,0)),0)</f>
        <v>0</v>
      </c>
      <c r="J659" s="205">
        <f>IFERROR(INDEX(Lookup!$BI$9:$BI$2401,MATCH($A659,Lookup!$A$9:$A$2401,0)),0)</f>
        <v>0</v>
      </c>
      <c r="K659" s="205">
        <f>IFERROR(INDEX(Lookup!$BH$9:$BH$2401,MATCH($A659,Lookup!$A$9:$A$2401,0)),0)</f>
        <v>0</v>
      </c>
      <c r="L659" s="205">
        <f t="shared" si="31"/>
        <v>0</v>
      </c>
      <c r="O659" s="182">
        <f t="shared" si="32"/>
        <v>0</v>
      </c>
    </row>
    <row r="660" spans="1:15" hidden="1" x14ac:dyDescent="0.2">
      <c r="A660" s="182">
        <f>+'10'!A21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5">
        <f>IFERROR(INDEX(Lookup!$BG$9:$BG$2401,MATCH($A660,Lookup!$A$9:$A$2401,0)),0)</f>
        <v>0</v>
      </c>
      <c r="E660" s="205">
        <f>IFERROR(INDEX(Lookup!$BF$9:$BF$2401,MATCH($A660,Lookup!$A$9:$A$2401,0)),0)</f>
        <v>0</v>
      </c>
      <c r="F660" s="205">
        <f>IFERROR(INDEX(Lookup!$BE$9:$BE$2401,MATCH($A660,Lookup!$A$9:$A$2401,0)),0)</f>
        <v>0</v>
      </c>
      <c r="G660" s="206"/>
      <c r="H660" s="206"/>
      <c r="I660" s="205">
        <f>IFERROR(INDEX(Lookup!$BJ$9:$BJ$2401,MATCH($A660,Lookup!$A$9:$A$2401,0)),0)</f>
        <v>0</v>
      </c>
      <c r="J660" s="205">
        <f>IFERROR(INDEX(Lookup!$BI$9:$BI$2401,MATCH($A660,Lookup!$A$9:$A$2401,0)),0)</f>
        <v>0</v>
      </c>
      <c r="K660" s="205">
        <f>IFERROR(INDEX(Lookup!$BH$9:$BH$2401,MATCH($A660,Lookup!$A$9:$A$2401,0)),0)</f>
        <v>0</v>
      </c>
      <c r="L660" s="205">
        <f t="shared" si="31"/>
        <v>0</v>
      </c>
      <c r="O660" s="182">
        <f t="shared" si="32"/>
        <v>0</v>
      </c>
    </row>
    <row r="661" spans="1:15" hidden="1" x14ac:dyDescent="0.2">
      <c r="A661" s="182">
        <f>+'10'!A22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5">
        <f>IFERROR(INDEX(Lookup!$BG$9:$BG$2401,MATCH($A661,Lookup!$A$9:$A$2401,0)),0)</f>
        <v>0</v>
      </c>
      <c r="E661" s="205">
        <f>IFERROR(INDEX(Lookup!$BF$9:$BF$2401,MATCH($A661,Lookup!$A$9:$A$2401,0)),0)</f>
        <v>0</v>
      </c>
      <c r="F661" s="205">
        <f>IFERROR(INDEX(Lookup!$BE$9:$BE$2401,MATCH($A661,Lookup!$A$9:$A$2401,0)),0)</f>
        <v>0</v>
      </c>
      <c r="G661" s="206"/>
      <c r="H661" s="206"/>
      <c r="I661" s="205">
        <f>IFERROR(INDEX(Lookup!$BJ$9:$BJ$2401,MATCH($A661,Lookup!$A$9:$A$2401,0)),0)</f>
        <v>0</v>
      </c>
      <c r="J661" s="205">
        <f>IFERROR(INDEX(Lookup!$BI$9:$BI$2401,MATCH($A661,Lookup!$A$9:$A$2401,0)),0)</f>
        <v>0</v>
      </c>
      <c r="K661" s="205">
        <f>IFERROR(INDEX(Lookup!$BH$9:$BH$2401,MATCH($A661,Lookup!$A$9:$A$2401,0)),0)</f>
        <v>0</v>
      </c>
      <c r="L661" s="205">
        <f t="shared" si="31"/>
        <v>0</v>
      </c>
      <c r="O661" s="182">
        <f t="shared" si="32"/>
        <v>0</v>
      </c>
    </row>
    <row r="662" spans="1:15" hidden="1" x14ac:dyDescent="0.2">
      <c r="A662" s="182">
        <f>+'10'!A23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5">
        <f>IFERROR(INDEX(Lookup!$BG$9:$BG$2401,MATCH($A662,Lookup!$A$9:$A$2401,0)),0)</f>
        <v>0</v>
      </c>
      <c r="E662" s="205">
        <f>IFERROR(INDEX(Lookup!$BF$9:$BF$2401,MATCH($A662,Lookup!$A$9:$A$2401,0)),0)</f>
        <v>0</v>
      </c>
      <c r="F662" s="205">
        <f>IFERROR(INDEX(Lookup!$BE$9:$BE$2401,MATCH($A662,Lookup!$A$9:$A$2401,0)),0)</f>
        <v>0</v>
      </c>
      <c r="G662" s="206"/>
      <c r="H662" s="206"/>
      <c r="I662" s="205">
        <f>IFERROR(INDEX(Lookup!$BJ$9:$BJ$2401,MATCH($A662,Lookup!$A$9:$A$2401,0)),0)</f>
        <v>0</v>
      </c>
      <c r="J662" s="205">
        <f>IFERROR(INDEX(Lookup!$BI$9:$BI$2401,MATCH($A662,Lookup!$A$9:$A$2401,0)),0)</f>
        <v>0</v>
      </c>
      <c r="K662" s="205">
        <f>IFERROR(INDEX(Lookup!$BH$9:$BH$2401,MATCH($A662,Lookup!$A$9:$A$2401,0)),0)</f>
        <v>0</v>
      </c>
      <c r="L662" s="205">
        <f t="shared" si="31"/>
        <v>0</v>
      </c>
      <c r="O662" s="182">
        <f t="shared" si="32"/>
        <v>0</v>
      </c>
    </row>
    <row r="663" spans="1:15" hidden="1" x14ac:dyDescent="0.2">
      <c r="A663" s="182">
        <f>+'10'!A24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5">
        <f>IFERROR(INDEX(Lookup!$BG$9:$BG$2401,MATCH($A663,Lookup!$A$9:$A$2401,0)),0)</f>
        <v>0</v>
      </c>
      <c r="E663" s="205">
        <f>IFERROR(INDEX(Lookup!$BF$9:$BF$2401,MATCH($A663,Lookup!$A$9:$A$2401,0)),0)</f>
        <v>0</v>
      </c>
      <c r="F663" s="205">
        <f>IFERROR(INDEX(Lookup!$BE$9:$BE$2401,MATCH($A663,Lookup!$A$9:$A$2401,0)),0)</f>
        <v>0</v>
      </c>
      <c r="G663" s="206"/>
      <c r="H663" s="206"/>
      <c r="I663" s="205">
        <f>IFERROR(INDEX(Lookup!$BJ$9:$BJ$2401,MATCH($A663,Lookup!$A$9:$A$2401,0)),0)</f>
        <v>0</v>
      </c>
      <c r="J663" s="205">
        <f>IFERROR(INDEX(Lookup!$BI$9:$BI$2401,MATCH($A663,Lookup!$A$9:$A$2401,0)),0)</f>
        <v>0</v>
      </c>
      <c r="K663" s="205">
        <f>IFERROR(INDEX(Lookup!$BH$9:$BH$2401,MATCH($A663,Lookup!$A$9:$A$2401,0)),0)</f>
        <v>0</v>
      </c>
      <c r="L663" s="205">
        <f t="shared" si="31"/>
        <v>0</v>
      </c>
      <c r="O663" s="182">
        <f t="shared" si="32"/>
        <v>0</v>
      </c>
    </row>
    <row r="664" spans="1:15" hidden="1" x14ac:dyDescent="0.2">
      <c r="A664" s="182">
        <f>+'10'!A25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5">
        <f>IFERROR(INDEX(Lookup!$BG$9:$BG$2401,MATCH($A664,Lookup!$A$9:$A$2401,0)),0)</f>
        <v>0</v>
      </c>
      <c r="E664" s="205">
        <f>IFERROR(INDEX(Lookup!$BF$9:$BF$2401,MATCH($A664,Lookup!$A$9:$A$2401,0)),0)</f>
        <v>0</v>
      </c>
      <c r="F664" s="205">
        <f>IFERROR(INDEX(Lookup!$BE$9:$BE$2401,MATCH($A664,Lookup!$A$9:$A$2401,0)),0)</f>
        <v>0</v>
      </c>
      <c r="G664" s="206"/>
      <c r="H664" s="206"/>
      <c r="I664" s="205">
        <f>IFERROR(INDEX(Lookup!$BJ$9:$BJ$2401,MATCH($A664,Lookup!$A$9:$A$2401,0)),0)</f>
        <v>0</v>
      </c>
      <c r="J664" s="205">
        <f>IFERROR(INDEX(Lookup!$BI$9:$BI$2401,MATCH($A664,Lookup!$A$9:$A$2401,0)),0)</f>
        <v>0</v>
      </c>
      <c r="K664" s="205">
        <f>IFERROR(INDEX(Lookup!$BH$9:$BH$2401,MATCH($A664,Lookup!$A$9:$A$2401,0)),0)</f>
        <v>0</v>
      </c>
      <c r="L664" s="205">
        <f t="shared" si="31"/>
        <v>0</v>
      </c>
      <c r="O664" s="182">
        <f t="shared" si="32"/>
        <v>0</v>
      </c>
    </row>
    <row r="665" spans="1:15" hidden="1" x14ac:dyDescent="0.2">
      <c r="A665" s="182">
        <f>+'10'!A26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5">
        <f>IFERROR(INDEX(Lookup!$BG$9:$BG$2401,MATCH($A665,Lookup!$A$9:$A$2401,0)),0)</f>
        <v>0</v>
      </c>
      <c r="E665" s="205">
        <f>IFERROR(INDEX(Lookup!$BF$9:$BF$2401,MATCH($A665,Lookup!$A$9:$A$2401,0)),0)</f>
        <v>0</v>
      </c>
      <c r="F665" s="205">
        <f>IFERROR(INDEX(Lookup!$BE$9:$BE$2401,MATCH($A665,Lookup!$A$9:$A$2401,0)),0)</f>
        <v>0</v>
      </c>
      <c r="G665" s="206"/>
      <c r="H665" s="206"/>
      <c r="I665" s="205">
        <f>IFERROR(INDEX(Lookup!$BJ$9:$BJ$2401,MATCH($A665,Lookup!$A$9:$A$2401,0)),0)</f>
        <v>0</v>
      </c>
      <c r="J665" s="205">
        <f>IFERROR(INDEX(Lookup!$BI$9:$BI$2401,MATCH($A665,Lookup!$A$9:$A$2401,0)),0)</f>
        <v>0</v>
      </c>
      <c r="K665" s="205">
        <f>IFERROR(INDEX(Lookup!$BH$9:$BH$2401,MATCH($A665,Lookup!$A$9:$A$2401,0)),0)</f>
        <v>0</v>
      </c>
      <c r="L665" s="205">
        <f t="shared" si="31"/>
        <v>0</v>
      </c>
      <c r="O665" s="182">
        <f t="shared" si="32"/>
        <v>0</v>
      </c>
    </row>
    <row r="666" spans="1:15" hidden="1" x14ac:dyDescent="0.2">
      <c r="A666" s="182">
        <f>+'10'!A27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5">
        <f>IFERROR(INDEX(Lookup!$BG$9:$BG$2401,MATCH($A666,Lookup!$A$9:$A$2401,0)),0)</f>
        <v>0</v>
      </c>
      <c r="E666" s="205">
        <f>IFERROR(INDEX(Lookup!$BF$9:$BF$2401,MATCH($A666,Lookup!$A$9:$A$2401,0)),0)</f>
        <v>0</v>
      </c>
      <c r="F666" s="205">
        <f>IFERROR(INDEX(Lookup!$BE$9:$BE$2401,MATCH($A666,Lookup!$A$9:$A$2401,0)),0)</f>
        <v>0</v>
      </c>
      <c r="G666" s="206"/>
      <c r="H666" s="206"/>
      <c r="I666" s="205">
        <f>IFERROR(INDEX(Lookup!$BJ$9:$BJ$2401,MATCH($A666,Lookup!$A$9:$A$2401,0)),0)</f>
        <v>0</v>
      </c>
      <c r="J666" s="205">
        <f>IFERROR(INDEX(Lookup!$BI$9:$BI$2401,MATCH($A666,Lookup!$A$9:$A$2401,0)),0)</f>
        <v>0</v>
      </c>
      <c r="K666" s="205">
        <f>IFERROR(INDEX(Lookup!$BH$9:$BH$2401,MATCH($A666,Lookup!$A$9:$A$2401,0)),0)</f>
        <v>0</v>
      </c>
      <c r="L666" s="205">
        <f t="shared" si="31"/>
        <v>0</v>
      </c>
      <c r="O666" s="182">
        <f t="shared" si="32"/>
        <v>0</v>
      </c>
    </row>
    <row r="667" spans="1:15" hidden="1" x14ac:dyDescent="0.2">
      <c r="A667" s="182">
        <f>+'10'!A28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5">
        <f>IFERROR(INDEX(Lookup!$BG$9:$BG$2401,MATCH($A667,Lookup!$A$9:$A$2401,0)),0)</f>
        <v>0</v>
      </c>
      <c r="E667" s="205">
        <f>IFERROR(INDEX(Lookup!$BF$9:$BF$2401,MATCH($A667,Lookup!$A$9:$A$2401,0)),0)</f>
        <v>0</v>
      </c>
      <c r="F667" s="205">
        <f>IFERROR(INDEX(Lookup!$BE$9:$BE$2401,MATCH($A667,Lookup!$A$9:$A$2401,0)),0)</f>
        <v>0</v>
      </c>
      <c r="G667" s="206"/>
      <c r="H667" s="206"/>
      <c r="I667" s="205">
        <f>IFERROR(INDEX(Lookup!$BJ$9:$BJ$2401,MATCH($A667,Lookup!$A$9:$A$2401,0)),0)</f>
        <v>0</v>
      </c>
      <c r="J667" s="205">
        <f>IFERROR(INDEX(Lookup!$BI$9:$BI$2401,MATCH($A667,Lookup!$A$9:$A$2401,0)),0)</f>
        <v>0</v>
      </c>
      <c r="K667" s="205">
        <f>IFERROR(INDEX(Lookup!$BH$9:$BH$2401,MATCH($A667,Lookup!$A$9:$A$2401,0)),0)</f>
        <v>0</v>
      </c>
      <c r="L667" s="205">
        <f t="shared" si="31"/>
        <v>0</v>
      </c>
      <c r="O667" s="182">
        <f t="shared" si="32"/>
        <v>0</v>
      </c>
    </row>
    <row r="668" spans="1:15" hidden="1" x14ac:dyDescent="0.2">
      <c r="A668" s="182">
        <f>+'10'!A29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5">
        <f>IFERROR(INDEX(Lookup!$BG$9:$BG$2401,MATCH($A668,Lookup!$A$9:$A$2401,0)),0)</f>
        <v>0</v>
      </c>
      <c r="E668" s="205">
        <f>IFERROR(INDEX(Lookup!$BF$9:$BF$2401,MATCH($A668,Lookup!$A$9:$A$2401,0)),0)</f>
        <v>0</v>
      </c>
      <c r="F668" s="205">
        <f>IFERROR(INDEX(Lookup!$BE$9:$BE$2401,MATCH($A668,Lookup!$A$9:$A$2401,0)),0)</f>
        <v>0</v>
      </c>
      <c r="G668" s="206"/>
      <c r="H668" s="206"/>
      <c r="I668" s="205">
        <f>IFERROR(INDEX(Lookup!$BJ$9:$BJ$2401,MATCH($A668,Lookup!$A$9:$A$2401,0)),0)</f>
        <v>0</v>
      </c>
      <c r="J668" s="205">
        <f>IFERROR(INDEX(Lookup!$BI$9:$BI$2401,MATCH($A668,Lookup!$A$9:$A$2401,0)),0)</f>
        <v>0</v>
      </c>
      <c r="K668" s="205">
        <f>IFERROR(INDEX(Lookup!$BH$9:$BH$2401,MATCH($A668,Lookup!$A$9:$A$2401,0)),0)</f>
        <v>0</v>
      </c>
      <c r="L668" s="205">
        <f t="shared" si="31"/>
        <v>0</v>
      </c>
      <c r="O668" s="182">
        <f t="shared" si="32"/>
        <v>0</v>
      </c>
    </row>
    <row r="669" spans="1:15" hidden="1" x14ac:dyDescent="0.2">
      <c r="A669" s="182">
        <f>+'10'!A30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5">
        <f>IFERROR(INDEX(Lookup!$BG$9:$BG$2401,MATCH($A669,Lookup!$A$9:$A$2401,0)),0)</f>
        <v>0</v>
      </c>
      <c r="E669" s="205">
        <f>IFERROR(INDEX(Lookup!$BF$9:$BF$2401,MATCH($A669,Lookup!$A$9:$A$2401,0)),0)</f>
        <v>0</v>
      </c>
      <c r="F669" s="205">
        <f>IFERROR(INDEX(Lookup!$BE$9:$BE$2401,MATCH($A669,Lookup!$A$9:$A$2401,0)),0)</f>
        <v>0</v>
      </c>
      <c r="G669" s="206"/>
      <c r="H669" s="206"/>
      <c r="I669" s="205">
        <f>IFERROR(INDEX(Lookup!$BJ$9:$BJ$2401,MATCH($A669,Lookup!$A$9:$A$2401,0)),0)</f>
        <v>0</v>
      </c>
      <c r="J669" s="205">
        <f>IFERROR(INDEX(Lookup!$BI$9:$BI$2401,MATCH($A669,Lookup!$A$9:$A$2401,0)),0)</f>
        <v>0</v>
      </c>
      <c r="K669" s="205">
        <f>IFERROR(INDEX(Lookup!$BH$9:$BH$2401,MATCH($A669,Lookup!$A$9:$A$2401,0)),0)</f>
        <v>0</v>
      </c>
      <c r="L669" s="205">
        <f t="shared" si="31"/>
        <v>0</v>
      </c>
      <c r="O669" s="182">
        <f t="shared" si="32"/>
        <v>0</v>
      </c>
    </row>
    <row r="670" spans="1:15" hidden="1" x14ac:dyDescent="0.2">
      <c r="A670" s="182">
        <f>+'10'!A31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5">
        <f>IFERROR(INDEX(Lookup!$BG$9:$BG$2401,MATCH($A670,Lookup!$A$9:$A$2401,0)),0)</f>
        <v>0</v>
      </c>
      <c r="E670" s="205">
        <f>IFERROR(INDEX(Lookup!$BF$9:$BF$2401,MATCH($A670,Lookup!$A$9:$A$2401,0)),0)</f>
        <v>0</v>
      </c>
      <c r="F670" s="205">
        <f>IFERROR(INDEX(Lookup!$BE$9:$BE$2401,MATCH($A670,Lookup!$A$9:$A$2401,0)),0)</f>
        <v>0</v>
      </c>
      <c r="G670" s="206"/>
      <c r="H670" s="206"/>
      <c r="I670" s="205">
        <f>IFERROR(INDEX(Lookup!$BJ$9:$BJ$2401,MATCH($A670,Lookup!$A$9:$A$2401,0)),0)</f>
        <v>0</v>
      </c>
      <c r="J670" s="205">
        <f>IFERROR(INDEX(Lookup!$BI$9:$BI$2401,MATCH($A670,Lookup!$A$9:$A$2401,0)),0)</f>
        <v>0</v>
      </c>
      <c r="K670" s="205">
        <f>IFERROR(INDEX(Lookup!$BH$9:$BH$2401,MATCH($A670,Lookup!$A$9:$A$2401,0)),0)</f>
        <v>0</v>
      </c>
      <c r="L670" s="205">
        <f t="shared" si="31"/>
        <v>0</v>
      </c>
      <c r="O670" s="182">
        <f t="shared" si="32"/>
        <v>0</v>
      </c>
    </row>
    <row r="671" spans="1:15" hidden="1" x14ac:dyDescent="0.2">
      <c r="A671" s="182">
        <f>+'10'!A32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5">
        <f>IFERROR(INDEX(Lookup!$BG$9:$BG$2401,MATCH($A671,Lookup!$A$9:$A$2401,0)),0)</f>
        <v>0</v>
      </c>
      <c r="E671" s="205">
        <f>IFERROR(INDEX(Lookup!$BF$9:$BF$2401,MATCH($A671,Lookup!$A$9:$A$2401,0)),0)</f>
        <v>0</v>
      </c>
      <c r="F671" s="205">
        <f>IFERROR(INDEX(Lookup!$BE$9:$BE$2401,MATCH($A671,Lookup!$A$9:$A$2401,0)),0)</f>
        <v>0</v>
      </c>
      <c r="G671" s="206"/>
      <c r="H671" s="206"/>
      <c r="I671" s="205">
        <f>IFERROR(INDEX(Lookup!$BJ$9:$BJ$2401,MATCH($A671,Lookup!$A$9:$A$2401,0)),0)</f>
        <v>0</v>
      </c>
      <c r="J671" s="205">
        <f>IFERROR(INDEX(Lookup!$BI$9:$BI$2401,MATCH($A671,Lookup!$A$9:$A$2401,0)),0)</f>
        <v>0</v>
      </c>
      <c r="K671" s="205">
        <f>IFERROR(INDEX(Lookup!$BH$9:$BH$2401,MATCH($A671,Lookup!$A$9:$A$2401,0)),0)</f>
        <v>0</v>
      </c>
      <c r="L671" s="205">
        <f t="shared" si="31"/>
        <v>0</v>
      </c>
      <c r="O671" s="182">
        <f t="shared" si="32"/>
        <v>0</v>
      </c>
    </row>
    <row r="672" spans="1:15" hidden="1" x14ac:dyDescent="0.2">
      <c r="A672" s="182">
        <f>+'10'!A33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5">
        <f>IFERROR(INDEX(Lookup!$BG$9:$BG$2401,MATCH($A672,Lookup!$A$9:$A$2401,0)),0)</f>
        <v>0</v>
      </c>
      <c r="E672" s="205">
        <f>IFERROR(INDEX(Lookup!$BF$9:$BF$2401,MATCH($A672,Lookup!$A$9:$A$2401,0)),0)</f>
        <v>0</v>
      </c>
      <c r="F672" s="205">
        <f>IFERROR(INDEX(Lookup!$BE$9:$BE$2401,MATCH($A672,Lookup!$A$9:$A$2401,0)),0)</f>
        <v>0</v>
      </c>
      <c r="G672" s="206"/>
      <c r="H672" s="206"/>
      <c r="I672" s="205">
        <f>IFERROR(INDEX(Lookup!$BJ$9:$BJ$2401,MATCH($A672,Lookup!$A$9:$A$2401,0)),0)</f>
        <v>0</v>
      </c>
      <c r="J672" s="205">
        <f>IFERROR(INDEX(Lookup!$BI$9:$BI$2401,MATCH($A672,Lookup!$A$9:$A$2401,0)),0)</f>
        <v>0</v>
      </c>
      <c r="K672" s="205">
        <f>IFERROR(INDEX(Lookup!$BH$9:$BH$2401,MATCH($A672,Lookup!$A$9:$A$2401,0)),0)</f>
        <v>0</v>
      </c>
      <c r="L672" s="205">
        <f t="shared" si="31"/>
        <v>0</v>
      </c>
      <c r="O672" s="182">
        <f t="shared" si="32"/>
        <v>0</v>
      </c>
    </row>
    <row r="673" spans="1:15" hidden="1" x14ac:dyDescent="0.2">
      <c r="A673" s="182">
        <f>+'10'!A34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5">
        <f>IFERROR(INDEX(Lookup!$BG$9:$BG$2401,MATCH($A673,Lookup!$A$9:$A$2401,0)),0)</f>
        <v>0</v>
      </c>
      <c r="E673" s="205">
        <f>IFERROR(INDEX(Lookup!$BF$9:$BF$2401,MATCH($A673,Lookup!$A$9:$A$2401,0)),0)</f>
        <v>0</v>
      </c>
      <c r="F673" s="205">
        <f>IFERROR(INDEX(Lookup!$BE$9:$BE$2401,MATCH($A673,Lookup!$A$9:$A$2401,0)),0)</f>
        <v>0</v>
      </c>
      <c r="G673" s="206"/>
      <c r="H673" s="206"/>
      <c r="I673" s="205">
        <f>IFERROR(INDEX(Lookup!$BJ$9:$BJ$2401,MATCH($A673,Lookup!$A$9:$A$2401,0)),0)</f>
        <v>0</v>
      </c>
      <c r="J673" s="205">
        <f>IFERROR(INDEX(Lookup!$BI$9:$BI$2401,MATCH($A673,Lookup!$A$9:$A$2401,0)),0)</f>
        <v>0</v>
      </c>
      <c r="K673" s="205">
        <f>IFERROR(INDEX(Lookup!$BH$9:$BH$2401,MATCH($A673,Lookup!$A$9:$A$2401,0)),0)</f>
        <v>0</v>
      </c>
      <c r="L673" s="205">
        <f t="shared" si="31"/>
        <v>0</v>
      </c>
      <c r="O673" s="182">
        <f t="shared" ref="O673:O702" si="33">+IF(A673&gt;0,1,0)</f>
        <v>0</v>
      </c>
    </row>
    <row r="674" spans="1:15" hidden="1" x14ac:dyDescent="0.2">
      <c r="A674" s="182">
        <f>+'10'!A35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5">
        <f>IFERROR(INDEX(Lookup!$BG$9:$BG$2401,MATCH($A674,Lookup!$A$9:$A$2401,0)),0)</f>
        <v>0</v>
      </c>
      <c r="E674" s="205">
        <f>IFERROR(INDEX(Lookup!$BF$9:$BF$2401,MATCH($A674,Lookup!$A$9:$A$2401,0)),0)</f>
        <v>0</v>
      </c>
      <c r="F674" s="205">
        <f>IFERROR(INDEX(Lookup!$BE$9:$BE$2401,MATCH($A674,Lookup!$A$9:$A$2401,0)),0)</f>
        <v>0</v>
      </c>
      <c r="G674" s="206"/>
      <c r="H674" s="206"/>
      <c r="I674" s="205">
        <f>IFERROR(INDEX(Lookup!$BJ$9:$BJ$2401,MATCH($A674,Lookup!$A$9:$A$2401,0)),0)</f>
        <v>0</v>
      </c>
      <c r="J674" s="205">
        <f>IFERROR(INDEX(Lookup!$BI$9:$BI$2401,MATCH($A674,Lookup!$A$9:$A$2401,0)),0)</f>
        <v>0</v>
      </c>
      <c r="K674" s="205">
        <f>IFERROR(INDEX(Lookup!$BH$9:$BH$2401,MATCH($A674,Lookup!$A$9:$A$2401,0)),0)</f>
        <v>0</v>
      </c>
      <c r="L674" s="205">
        <f t="shared" si="31"/>
        <v>0</v>
      </c>
      <c r="O674" s="182">
        <f t="shared" si="33"/>
        <v>0</v>
      </c>
    </row>
    <row r="675" spans="1:15" hidden="1" x14ac:dyDescent="0.2">
      <c r="A675" s="182">
        <f>+'10'!A36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5">
        <f>IFERROR(INDEX(Lookup!$BG$9:$BG$2401,MATCH($A675,Lookup!$A$9:$A$2401,0)),0)</f>
        <v>0</v>
      </c>
      <c r="E675" s="205">
        <f>IFERROR(INDEX(Lookup!$BF$9:$BF$2401,MATCH($A675,Lookup!$A$9:$A$2401,0)),0)</f>
        <v>0</v>
      </c>
      <c r="F675" s="205">
        <f>IFERROR(INDEX(Lookup!$BE$9:$BE$2401,MATCH($A675,Lookup!$A$9:$A$2401,0)),0)</f>
        <v>0</v>
      </c>
      <c r="G675" s="206"/>
      <c r="H675" s="206"/>
      <c r="I675" s="205">
        <f>IFERROR(INDEX(Lookup!$BJ$9:$BJ$2401,MATCH($A675,Lookup!$A$9:$A$2401,0)),0)</f>
        <v>0</v>
      </c>
      <c r="J675" s="205">
        <f>IFERROR(INDEX(Lookup!$BI$9:$BI$2401,MATCH($A675,Lookup!$A$9:$A$2401,0)),0)</f>
        <v>0</v>
      </c>
      <c r="K675" s="205">
        <f>IFERROR(INDEX(Lookup!$BH$9:$BH$2401,MATCH($A675,Lookup!$A$9:$A$2401,0)),0)</f>
        <v>0</v>
      </c>
      <c r="L675" s="205">
        <f t="shared" si="31"/>
        <v>0</v>
      </c>
      <c r="O675" s="182">
        <f t="shared" si="33"/>
        <v>0</v>
      </c>
    </row>
    <row r="676" spans="1:15" hidden="1" x14ac:dyDescent="0.2">
      <c r="A676" s="182">
        <f>+'10'!A37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5">
        <f>IFERROR(INDEX(Lookup!$BG$9:$BG$2401,MATCH($A676,Lookup!$A$9:$A$2401,0)),0)</f>
        <v>0</v>
      </c>
      <c r="E676" s="205">
        <f>IFERROR(INDEX(Lookup!$BF$9:$BF$2401,MATCH($A676,Lookup!$A$9:$A$2401,0)),0)</f>
        <v>0</v>
      </c>
      <c r="F676" s="205">
        <f>IFERROR(INDEX(Lookup!$BE$9:$BE$2401,MATCH($A676,Lookup!$A$9:$A$2401,0)),0)</f>
        <v>0</v>
      </c>
      <c r="G676" s="206"/>
      <c r="H676" s="206"/>
      <c r="I676" s="205">
        <f>IFERROR(INDEX(Lookup!$BJ$9:$BJ$2401,MATCH($A676,Lookup!$A$9:$A$2401,0)),0)</f>
        <v>0</v>
      </c>
      <c r="J676" s="205">
        <f>IFERROR(INDEX(Lookup!$BI$9:$BI$2401,MATCH($A676,Lookup!$A$9:$A$2401,0)),0)</f>
        <v>0</v>
      </c>
      <c r="K676" s="205">
        <f>IFERROR(INDEX(Lookup!$BH$9:$BH$2401,MATCH($A676,Lookup!$A$9:$A$2401,0)),0)</f>
        <v>0</v>
      </c>
      <c r="L676" s="205">
        <f t="shared" si="31"/>
        <v>0</v>
      </c>
      <c r="O676" s="182">
        <f t="shared" si="33"/>
        <v>0</v>
      </c>
    </row>
    <row r="677" spans="1:15" hidden="1" x14ac:dyDescent="0.2">
      <c r="A677" s="182">
        <f>+'10'!A38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5">
        <f>IFERROR(INDEX(Lookup!$BG$9:$BG$2401,MATCH($A677,Lookup!$A$9:$A$2401,0)),0)</f>
        <v>0</v>
      </c>
      <c r="E677" s="205">
        <f>IFERROR(INDEX(Lookup!$BF$9:$BF$2401,MATCH($A677,Lookup!$A$9:$A$2401,0)),0)</f>
        <v>0</v>
      </c>
      <c r="F677" s="205">
        <f>IFERROR(INDEX(Lookup!$BE$9:$BE$2401,MATCH($A677,Lookup!$A$9:$A$2401,0)),0)</f>
        <v>0</v>
      </c>
      <c r="G677" s="206"/>
      <c r="H677" s="206"/>
      <c r="I677" s="205">
        <f>IFERROR(INDEX(Lookup!$BJ$9:$BJ$2401,MATCH($A677,Lookup!$A$9:$A$2401,0)),0)</f>
        <v>0</v>
      </c>
      <c r="J677" s="205">
        <f>IFERROR(INDEX(Lookup!$BI$9:$BI$2401,MATCH($A677,Lookup!$A$9:$A$2401,0)),0)</f>
        <v>0</v>
      </c>
      <c r="K677" s="205">
        <f>IFERROR(INDEX(Lookup!$BH$9:$BH$2401,MATCH($A677,Lookup!$A$9:$A$2401,0)),0)</f>
        <v>0</v>
      </c>
      <c r="L677" s="205">
        <f t="shared" si="31"/>
        <v>0</v>
      </c>
      <c r="O677" s="182">
        <f t="shared" si="33"/>
        <v>0</v>
      </c>
    </row>
    <row r="678" spans="1:15" hidden="1" x14ac:dyDescent="0.2">
      <c r="A678" s="182">
        <f>+'10'!A39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5">
        <f>IFERROR(INDEX(Lookup!$BG$9:$BG$2401,MATCH($A678,Lookup!$A$9:$A$2401,0)),0)</f>
        <v>0</v>
      </c>
      <c r="E678" s="205">
        <f>IFERROR(INDEX(Lookup!$BF$9:$BF$2401,MATCH($A678,Lookup!$A$9:$A$2401,0)),0)</f>
        <v>0</v>
      </c>
      <c r="F678" s="205">
        <f>IFERROR(INDEX(Lookup!$BE$9:$BE$2401,MATCH($A678,Lookup!$A$9:$A$2401,0)),0)</f>
        <v>0</v>
      </c>
      <c r="G678" s="206"/>
      <c r="H678" s="206"/>
      <c r="I678" s="205">
        <f>IFERROR(INDEX(Lookup!$BJ$9:$BJ$2401,MATCH($A678,Lookup!$A$9:$A$2401,0)),0)</f>
        <v>0</v>
      </c>
      <c r="J678" s="205">
        <f>IFERROR(INDEX(Lookup!$BI$9:$BI$2401,MATCH($A678,Lookup!$A$9:$A$2401,0)),0)</f>
        <v>0</v>
      </c>
      <c r="K678" s="205">
        <f>IFERROR(INDEX(Lookup!$BH$9:$BH$2401,MATCH($A678,Lookup!$A$9:$A$2401,0)),0)</f>
        <v>0</v>
      </c>
      <c r="L678" s="205">
        <f t="shared" si="31"/>
        <v>0</v>
      </c>
      <c r="O678" s="182">
        <f t="shared" si="33"/>
        <v>0</v>
      </c>
    </row>
    <row r="679" spans="1:15" hidden="1" x14ac:dyDescent="0.2">
      <c r="A679" s="182">
        <f>+'10'!A40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5">
        <f>IFERROR(INDEX(Lookup!$BG$9:$BG$2401,MATCH($A679,Lookup!$A$9:$A$2401,0)),0)</f>
        <v>0</v>
      </c>
      <c r="E679" s="205">
        <f>IFERROR(INDEX(Lookup!$BF$9:$BF$2401,MATCH($A679,Lookup!$A$9:$A$2401,0)),0)</f>
        <v>0</v>
      </c>
      <c r="F679" s="205">
        <f>IFERROR(INDEX(Lookup!$BE$9:$BE$2401,MATCH($A679,Lookup!$A$9:$A$2401,0)),0)</f>
        <v>0</v>
      </c>
      <c r="G679" s="206"/>
      <c r="H679" s="206"/>
      <c r="I679" s="205">
        <f>IFERROR(INDEX(Lookup!$BJ$9:$BJ$2401,MATCH($A679,Lookup!$A$9:$A$2401,0)),0)</f>
        <v>0</v>
      </c>
      <c r="J679" s="205">
        <f>IFERROR(INDEX(Lookup!$BI$9:$BI$2401,MATCH($A679,Lookup!$A$9:$A$2401,0)),0)</f>
        <v>0</v>
      </c>
      <c r="K679" s="205">
        <f>IFERROR(INDEX(Lookup!$BH$9:$BH$2401,MATCH($A679,Lookup!$A$9:$A$2401,0)),0)</f>
        <v>0</v>
      </c>
      <c r="L679" s="205">
        <f t="shared" si="31"/>
        <v>0</v>
      </c>
      <c r="O679" s="182">
        <f t="shared" si="33"/>
        <v>0</v>
      </c>
    </row>
    <row r="680" spans="1:15" hidden="1" x14ac:dyDescent="0.2">
      <c r="A680" s="182">
        <f>+'10'!A41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5">
        <f>IFERROR(INDEX(Lookup!$BG$9:$BG$2401,MATCH($A680,Lookup!$A$9:$A$2401,0)),0)</f>
        <v>0</v>
      </c>
      <c r="E680" s="205">
        <f>IFERROR(INDEX(Lookup!$BF$9:$BF$2401,MATCH($A680,Lookup!$A$9:$A$2401,0)),0)</f>
        <v>0</v>
      </c>
      <c r="F680" s="205">
        <f>IFERROR(INDEX(Lookup!$BE$9:$BE$2401,MATCH($A680,Lookup!$A$9:$A$2401,0)),0)</f>
        <v>0</v>
      </c>
      <c r="G680" s="206"/>
      <c r="H680" s="206"/>
      <c r="I680" s="205">
        <f>IFERROR(INDEX(Lookup!$BJ$9:$BJ$2401,MATCH($A680,Lookup!$A$9:$A$2401,0)),0)</f>
        <v>0</v>
      </c>
      <c r="J680" s="205">
        <f>IFERROR(INDEX(Lookup!$BI$9:$BI$2401,MATCH($A680,Lookup!$A$9:$A$2401,0)),0)</f>
        <v>0</v>
      </c>
      <c r="K680" s="205">
        <f>IFERROR(INDEX(Lookup!$BH$9:$BH$2401,MATCH($A680,Lookup!$A$9:$A$2401,0)),0)</f>
        <v>0</v>
      </c>
      <c r="L680" s="205">
        <f t="shared" si="31"/>
        <v>0</v>
      </c>
      <c r="O680" s="182">
        <f t="shared" si="33"/>
        <v>0</v>
      </c>
    </row>
    <row r="681" spans="1:15" hidden="1" x14ac:dyDescent="0.2">
      <c r="A681" s="182">
        <f>+'10'!A42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5">
        <f>IFERROR(INDEX(Lookup!$BG$9:$BG$2401,MATCH($A681,Lookup!$A$9:$A$2401,0)),0)</f>
        <v>0</v>
      </c>
      <c r="E681" s="205">
        <f>IFERROR(INDEX(Lookup!$BF$9:$BF$2401,MATCH($A681,Lookup!$A$9:$A$2401,0)),0)</f>
        <v>0</v>
      </c>
      <c r="F681" s="205">
        <f>IFERROR(INDEX(Lookup!$BE$9:$BE$2401,MATCH($A681,Lookup!$A$9:$A$2401,0)),0)</f>
        <v>0</v>
      </c>
      <c r="G681" s="206"/>
      <c r="H681" s="206"/>
      <c r="I681" s="205">
        <f>IFERROR(INDEX(Lookup!$BJ$9:$BJ$2401,MATCH($A681,Lookup!$A$9:$A$2401,0)),0)</f>
        <v>0</v>
      </c>
      <c r="J681" s="205">
        <f>IFERROR(INDEX(Lookup!$BI$9:$BI$2401,MATCH($A681,Lookup!$A$9:$A$2401,0)),0)</f>
        <v>0</v>
      </c>
      <c r="K681" s="205">
        <f>IFERROR(INDEX(Lookup!$BH$9:$BH$2401,MATCH($A681,Lookup!$A$9:$A$2401,0)),0)</f>
        <v>0</v>
      </c>
      <c r="L681" s="205">
        <f t="shared" si="31"/>
        <v>0</v>
      </c>
      <c r="O681" s="182">
        <f t="shared" si="33"/>
        <v>0</v>
      </c>
    </row>
    <row r="682" spans="1:15" hidden="1" x14ac:dyDescent="0.2">
      <c r="A682" s="182">
        <f>+'10'!A43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5">
        <f>IFERROR(INDEX(Lookup!$BG$9:$BG$2401,MATCH($A682,Lookup!$A$9:$A$2401,0)),0)</f>
        <v>0</v>
      </c>
      <c r="E682" s="205">
        <f>IFERROR(INDEX(Lookup!$BF$9:$BF$2401,MATCH($A682,Lookup!$A$9:$A$2401,0)),0)</f>
        <v>0</v>
      </c>
      <c r="F682" s="205">
        <f>IFERROR(INDEX(Lookup!$BE$9:$BE$2401,MATCH($A682,Lookup!$A$9:$A$2401,0)),0)</f>
        <v>0</v>
      </c>
      <c r="G682" s="206"/>
      <c r="H682" s="206"/>
      <c r="I682" s="205">
        <f>IFERROR(INDEX(Lookup!$BJ$9:$BJ$2401,MATCH($A682,Lookup!$A$9:$A$2401,0)),0)</f>
        <v>0</v>
      </c>
      <c r="J682" s="205">
        <f>IFERROR(INDEX(Lookup!$BI$9:$BI$2401,MATCH($A682,Lookup!$A$9:$A$2401,0)),0)</f>
        <v>0</v>
      </c>
      <c r="K682" s="205">
        <f>IFERROR(INDEX(Lookup!$BH$9:$BH$2401,MATCH($A682,Lookup!$A$9:$A$2401,0)),0)</f>
        <v>0</v>
      </c>
      <c r="L682" s="205">
        <f t="shared" si="31"/>
        <v>0</v>
      </c>
      <c r="O682" s="182">
        <f t="shared" si="33"/>
        <v>0</v>
      </c>
    </row>
    <row r="683" spans="1:15" hidden="1" x14ac:dyDescent="0.2">
      <c r="A683" s="182">
        <f>+'10'!A44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5">
        <f>IFERROR(INDEX(Lookup!$BG$9:$BG$2401,MATCH($A683,Lookup!$A$9:$A$2401,0)),0)</f>
        <v>0</v>
      </c>
      <c r="E683" s="205">
        <f>IFERROR(INDEX(Lookup!$BF$9:$BF$2401,MATCH($A683,Lookup!$A$9:$A$2401,0)),0)</f>
        <v>0</v>
      </c>
      <c r="F683" s="205">
        <f>IFERROR(INDEX(Lookup!$BE$9:$BE$2401,MATCH($A683,Lookup!$A$9:$A$2401,0)),0)</f>
        <v>0</v>
      </c>
      <c r="G683" s="206"/>
      <c r="H683" s="206"/>
      <c r="I683" s="205">
        <f>IFERROR(INDEX(Lookup!$BJ$9:$BJ$2401,MATCH($A683,Lookup!$A$9:$A$2401,0)),0)</f>
        <v>0</v>
      </c>
      <c r="J683" s="205">
        <f>IFERROR(INDEX(Lookup!$BI$9:$BI$2401,MATCH($A683,Lookup!$A$9:$A$2401,0)),0)</f>
        <v>0</v>
      </c>
      <c r="K683" s="205">
        <f>IFERROR(INDEX(Lookup!$BH$9:$BH$2401,MATCH($A683,Lookup!$A$9:$A$2401,0)),0)</f>
        <v>0</v>
      </c>
      <c r="L683" s="205">
        <f t="shared" si="31"/>
        <v>0</v>
      </c>
      <c r="O683" s="182">
        <f t="shared" si="33"/>
        <v>0</v>
      </c>
    </row>
    <row r="684" spans="1:15" hidden="1" x14ac:dyDescent="0.2">
      <c r="A684" s="182">
        <f>+'10'!A45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5">
        <f>IFERROR(INDEX(Lookup!$BG$9:$BG$2401,MATCH($A684,Lookup!$A$9:$A$2401,0)),0)</f>
        <v>0</v>
      </c>
      <c r="E684" s="205">
        <f>IFERROR(INDEX(Lookup!$BF$9:$BF$2401,MATCH($A684,Lookup!$A$9:$A$2401,0)),0)</f>
        <v>0</v>
      </c>
      <c r="F684" s="205">
        <f>IFERROR(INDEX(Lookup!$BE$9:$BE$2401,MATCH($A684,Lookup!$A$9:$A$2401,0)),0)</f>
        <v>0</v>
      </c>
      <c r="G684" s="206"/>
      <c r="H684" s="206"/>
      <c r="I684" s="205">
        <f>IFERROR(INDEX(Lookup!$BJ$9:$BJ$2401,MATCH($A684,Lookup!$A$9:$A$2401,0)),0)</f>
        <v>0</v>
      </c>
      <c r="J684" s="205">
        <f>IFERROR(INDEX(Lookup!$BI$9:$BI$2401,MATCH($A684,Lookup!$A$9:$A$2401,0)),0)</f>
        <v>0</v>
      </c>
      <c r="K684" s="205">
        <f>IFERROR(INDEX(Lookup!$BH$9:$BH$2401,MATCH($A684,Lookup!$A$9:$A$2401,0)),0)</f>
        <v>0</v>
      </c>
      <c r="L684" s="205">
        <f t="shared" si="31"/>
        <v>0</v>
      </c>
      <c r="O684" s="182">
        <f t="shared" si="33"/>
        <v>0</v>
      </c>
    </row>
    <row r="685" spans="1:15" hidden="1" x14ac:dyDescent="0.2">
      <c r="A685" s="182">
        <f>+'10'!A46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5">
        <f>IFERROR(INDEX(Lookup!$BG$9:$BG$2401,MATCH($A685,Lookup!$A$9:$A$2401,0)),0)</f>
        <v>0</v>
      </c>
      <c r="E685" s="205">
        <f>IFERROR(INDEX(Lookup!$BF$9:$BF$2401,MATCH($A685,Lookup!$A$9:$A$2401,0)),0)</f>
        <v>0</v>
      </c>
      <c r="F685" s="205">
        <f>IFERROR(INDEX(Lookup!$BE$9:$BE$2401,MATCH($A685,Lookup!$A$9:$A$2401,0)),0)</f>
        <v>0</v>
      </c>
      <c r="G685" s="206"/>
      <c r="H685" s="206"/>
      <c r="I685" s="205">
        <f>IFERROR(INDEX(Lookup!$BJ$9:$BJ$2401,MATCH($A685,Lookup!$A$9:$A$2401,0)),0)</f>
        <v>0</v>
      </c>
      <c r="J685" s="205">
        <f>IFERROR(INDEX(Lookup!$BI$9:$BI$2401,MATCH($A685,Lookup!$A$9:$A$2401,0)),0)</f>
        <v>0</v>
      </c>
      <c r="K685" s="205">
        <f>IFERROR(INDEX(Lookup!$BH$9:$BH$2401,MATCH($A685,Lookup!$A$9:$A$2401,0)),0)</f>
        <v>0</v>
      </c>
      <c r="L685" s="205">
        <f t="shared" si="31"/>
        <v>0</v>
      </c>
      <c r="O685" s="182">
        <f t="shared" si="33"/>
        <v>0</v>
      </c>
    </row>
    <row r="686" spans="1:15" hidden="1" x14ac:dyDescent="0.2">
      <c r="A686" s="182">
        <f>+'10'!A47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5">
        <f>IFERROR(INDEX(Lookup!$BG$9:$BG$2401,MATCH($A686,Lookup!$A$9:$A$2401,0)),0)</f>
        <v>0</v>
      </c>
      <c r="E686" s="205">
        <f>IFERROR(INDEX(Lookup!$BF$9:$BF$2401,MATCH($A686,Lookup!$A$9:$A$2401,0)),0)</f>
        <v>0</v>
      </c>
      <c r="F686" s="205">
        <f>IFERROR(INDEX(Lookup!$BE$9:$BE$2401,MATCH($A686,Lookup!$A$9:$A$2401,0)),0)</f>
        <v>0</v>
      </c>
      <c r="G686" s="206"/>
      <c r="H686" s="206"/>
      <c r="I686" s="205">
        <f>IFERROR(INDEX(Lookup!$BJ$9:$BJ$2401,MATCH($A686,Lookup!$A$9:$A$2401,0)),0)</f>
        <v>0</v>
      </c>
      <c r="J686" s="205">
        <f>IFERROR(INDEX(Lookup!$BI$9:$BI$2401,MATCH($A686,Lookup!$A$9:$A$2401,0)),0)</f>
        <v>0</v>
      </c>
      <c r="K686" s="205">
        <f>IFERROR(INDEX(Lookup!$BH$9:$BH$2401,MATCH($A686,Lookup!$A$9:$A$2401,0)),0)</f>
        <v>0</v>
      </c>
      <c r="L686" s="205">
        <f t="shared" si="31"/>
        <v>0</v>
      </c>
      <c r="O686" s="182">
        <f t="shared" si="33"/>
        <v>0</v>
      </c>
    </row>
    <row r="687" spans="1:15" hidden="1" x14ac:dyDescent="0.2">
      <c r="A687" s="182">
        <f>+'10'!A48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5">
        <f>IFERROR(INDEX(Lookup!$BG$9:$BG$2401,MATCH($A687,Lookup!$A$9:$A$2401,0)),0)</f>
        <v>0</v>
      </c>
      <c r="E687" s="205">
        <f>IFERROR(INDEX(Lookup!$BF$9:$BF$2401,MATCH($A687,Lookup!$A$9:$A$2401,0)),0)</f>
        <v>0</v>
      </c>
      <c r="F687" s="205">
        <f>IFERROR(INDEX(Lookup!$BE$9:$BE$2401,MATCH($A687,Lookup!$A$9:$A$2401,0)),0)</f>
        <v>0</v>
      </c>
      <c r="G687" s="206"/>
      <c r="H687" s="206"/>
      <c r="I687" s="205">
        <f>IFERROR(INDEX(Lookup!$BJ$9:$BJ$2401,MATCH($A687,Lookup!$A$9:$A$2401,0)),0)</f>
        <v>0</v>
      </c>
      <c r="J687" s="205">
        <f>IFERROR(INDEX(Lookup!$BI$9:$BI$2401,MATCH($A687,Lookup!$A$9:$A$2401,0)),0)</f>
        <v>0</v>
      </c>
      <c r="K687" s="205">
        <f>IFERROR(INDEX(Lookup!$BH$9:$BH$2401,MATCH($A687,Lookup!$A$9:$A$2401,0)),0)</f>
        <v>0</v>
      </c>
      <c r="L687" s="205">
        <f t="shared" si="31"/>
        <v>0</v>
      </c>
      <c r="O687" s="182">
        <f t="shared" si="33"/>
        <v>0</v>
      </c>
    </row>
    <row r="688" spans="1:15" hidden="1" x14ac:dyDescent="0.2">
      <c r="A688" s="182">
        <f>+'10'!A49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5">
        <f>IFERROR(INDEX(Lookup!$BG$9:$BG$2401,MATCH($A688,Lookup!$A$9:$A$2401,0)),0)</f>
        <v>0</v>
      </c>
      <c r="E688" s="205">
        <f>IFERROR(INDEX(Lookup!$BF$9:$BF$2401,MATCH($A688,Lookup!$A$9:$A$2401,0)),0)</f>
        <v>0</v>
      </c>
      <c r="F688" s="205">
        <f>IFERROR(INDEX(Lookup!$BE$9:$BE$2401,MATCH($A688,Lookup!$A$9:$A$2401,0)),0)</f>
        <v>0</v>
      </c>
      <c r="G688" s="206"/>
      <c r="H688" s="206"/>
      <c r="I688" s="205">
        <f>IFERROR(INDEX(Lookup!$BJ$9:$BJ$2401,MATCH($A688,Lookup!$A$9:$A$2401,0)),0)</f>
        <v>0</v>
      </c>
      <c r="J688" s="205">
        <f>IFERROR(INDEX(Lookup!$BI$9:$BI$2401,MATCH($A688,Lookup!$A$9:$A$2401,0)),0)</f>
        <v>0</v>
      </c>
      <c r="K688" s="205">
        <f>IFERROR(INDEX(Lookup!$BH$9:$BH$2401,MATCH($A688,Lookup!$A$9:$A$2401,0)),0)</f>
        <v>0</v>
      </c>
      <c r="L688" s="205">
        <f t="shared" si="31"/>
        <v>0</v>
      </c>
      <c r="O688" s="182">
        <f t="shared" si="33"/>
        <v>0</v>
      </c>
    </row>
    <row r="689" spans="1:15" hidden="1" x14ac:dyDescent="0.2">
      <c r="A689" s="182">
        <f>+'10'!A50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5">
        <f>IFERROR(INDEX(Lookup!$BG$9:$BG$2401,MATCH($A689,Lookup!$A$9:$A$2401,0)),0)</f>
        <v>0</v>
      </c>
      <c r="E689" s="205">
        <f>IFERROR(INDEX(Lookup!$BF$9:$BF$2401,MATCH($A689,Lookup!$A$9:$A$2401,0)),0)</f>
        <v>0</v>
      </c>
      <c r="F689" s="205">
        <f>IFERROR(INDEX(Lookup!$BE$9:$BE$2401,MATCH($A689,Lookup!$A$9:$A$2401,0)),0)</f>
        <v>0</v>
      </c>
      <c r="G689" s="206"/>
      <c r="H689" s="206"/>
      <c r="I689" s="205">
        <f>IFERROR(INDEX(Lookup!$BJ$9:$BJ$2401,MATCH($A689,Lookup!$A$9:$A$2401,0)),0)</f>
        <v>0</v>
      </c>
      <c r="J689" s="205">
        <f>IFERROR(INDEX(Lookup!$BI$9:$BI$2401,MATCH($A689,Lookup!$A$9:$A$2401,0)),0)</f>
        <v>0</v>
      </c>
      <c r="K689" s="205">
        <f>IFERROR(INDEX(Lookup!$BH$9:$BH$2401,MATCH($A689,Lookup!$A$9:$A$2401,0)),0)</f>
        <v>0</v>
      </c>
      <c r="L689" s="205">
        <f t="shared" si="31"/>
        <v>0</v>
      </c>
      <c r="O689" s="182">
        <f t="shared" si="33"/>
        <v>0</v>
      </c>
    </row>
    <row r="690" spans="1:15" hidden="1" x14ac:dyDescent="0.2">
      <c r="A690" s="182">
        <f>+'10'!A51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5">
        <f>IFERROR(INDEX(Lookup!$BG$9:$BG$2401,MATCH($A690,Lookup!$A$9:$A$2401,0)),0)</f>
        <v>0</v>
      </c>
      <c r="E690" s="205">
        <f>IFERROR(INDEX(Lookup!$BF$9:$BF$2401,MATCH($A690,Lookup!$A$9:$A$2401,0)),0)</f>
        <v>0</v>
      </c>
      <c r="F690" s="205">
        <f>IFERROR(INDEX(Lookup!$BE$9:$BE$2401,MATCH($A690,Lookup!$A$9:$A$2401,0)),0)</f>
        <v>0</v>
      </c>
      <c r="G690" s="206"/>
      <c r="H690" s="206"/>
      <c r="I690" s="205">
        <f>IFERROR(INDEX(Lookup!$BJ$9:$BJ$2401,MATCH($A690,Lookup!$A$9:$A$2401,0)),0)</f>
        <v>0</v>
      </c>
      <c r="J690" s="205">
        <f>IFERROR(INDEX(Lookup!$BI$9:$BI$2401,MATCH($A690,Lookup!$A$9:$A$2401,0)),0)</f>
        <v>0</v>
      </c>
      <c r="K690" s="205">
        <f>IFERROR(INDEX(Lookup!$BH$9:$BH$2401,MATCH($A690,Lookup!$A$9:$A$2401,0)),0)</f>
        <v>0</v>
      </c>
      <c r="L690" s="205">
        <f t="shared" si="31"/>
        <v>0</v>
      </c>
      <c r="O690" s="182">
        <f t="shared" si="33"/>
        <v>0</v>
      </c>
    </row>
    <row r="691" spans="1:15" hidden="1" x14ac:dyDescent="0.2">
      <c r="A691" s="182">
        <f>+'10'!A52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5">
        <f>IFERROR(INDEX(Lookup!$BG$9:$BG$2401,MATCH($A691,Lookup!$A$9:$A$2401,0)),0)</f>
        <v>0</v>
      </c>
      <c r="E691" s="205">
        <f>IFERROR(INDEX(Lookup!$BF$9:$BF$2401,MATCH($A691,Lookup!$A$9:$A$2401,0)),0)</f>
        <v>0</v>
      </c>
      <c r="F691" s="205">
        <f>IFERROR(INDEX(Lookup!$BE$9:$BE$2401,MATCH($A691,Lookup!$A$9:$A$2401,0)),0)</f>
        <v>0</v>
      </c>
      <c r="G691" s="206"/>
      <c r="H691" s="206"/>
      <c r="I691" s="205">
        <f>IFERROR(INDEX(Lookup!$BJ$9:$BJ$2401,MATCH($A691,Lookup!$A$9:$A$2401,0)),0)</f>
        <v>0</v>
      </c>
      <c r="J691" s="205">
        <f>IFERROR(INDEX(Lookup!$BI$9:$BI$2401,MATCH($A691,Lookup!$A$9:$A$2401,0)),0)</f>
        <v>0</v>
      </c>
      <c r="K691" s="205">
        <f>IFERROR(INDEX(Lookup!$BH$9:$BH$2401,MATCH($A691,Lookup!$A$9:$A$2401,0)),0)</f>
        <v>0</v>
      </c>
      <c r="L691" s="205">
        <f t="shared" si="31"/>
        <v>0</v>
      </c>
      <c r="O691" s="182">
        <f t="shared" si="33"/>
        <v>0</v>
      </c>
    </row>
    <row r="692" spans="1:15" hidden="1" x14ac:dyDescent="0.2">
      <c r="A692" s="182">
        <f>+'10'!A53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5">
        <f>IFERROR(INDEX(Lookup!$BG$9:$BG$2401,MATCH($A692,Lookup!$A$9:$A$2401,0)),0)</f>
        <v>0</v>
      </c>
      <c r="E692" s="205">
        <f>IFERROR(INDEX(Lookup!$BF$9:$BF$2401,MATCH($A692,Lookup!$A$9:$A$2401,0)),0)</f>
        <v>0</v>
      </c>
      <c r="F692" s="205">
        <f>IFERROR(INDEX(Lookup!$BE$9:$BE$2401,MATCH($A692,Lookup!$A$9:$A$2401,0)),0)</f>
        <v>0</v>
      </c>
      <c r="G692" s="206"/>
      <c r="H692" s="206"/>
      <c r="I692" s="205">
        <f>IFERROR(INDEX(Lookup!$BJ$9:$BJ$2401,MATCH($A692,Lookup!$A$9:$A$2401,0)),0)</f>
        <v>0</v>
      </c>
      <c r="J692" s="205">
        <f>IFERROR(INDEX(Lookup!$BI$9:$BI$2401,MATCH($A692,Lookup!$A$9:$A$2401,0)),0)</f>
        <v>0</v>
      </c>
      <c r="K692" s="205">
        <f>IFERROR(INDEX(Lookup!$BH$9:$BH$2401,MATCH($A692,Lookup!$A$9:$A$2401,0)),0)</f>
        <v>0</v>
      </c>
      <c r="L692" s="205">
        <f t="shared" si="31"/>
        <v>0</v>
      </c>
      <c r="O692" s="182">
        <f t="shared" si="33"/>
        <v>0</v>
      </c>
    </row>
    <row r="693" spans="1:15" hidden="1" x14ac:dyDescent="0.2">
      <c r="A693" s="182">
        <f>+'10'!A54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5">
        <f>IFERROR(INDEX(Lookup!$BG$9:$BG$2401,MATCH($A693,Lookup!$A$9:$A$2401,0)),0)</f>
        <v>0</v>
      </c>
      <c r="E693" s="205">
        <f>IFERROR(INDEX(Lookup!$BF$9:$BF$2401,MATCH($A693,Lookup!$A$9:$A$2401,0)),0)</f>
        <v>0</v>
      </c>
      <c r="F693" s="205">
        <f>IFERROR(INDEX(Lookup!$BE$9:$BE$2401,MATCH($A693,Lookup!$A$9:$A$2401,0)),0)</f>
        <v>0</v>
      </c>
      <c r="G693" s="206"/>
      <c r="H693" s="206"/>
      <c r="I693" s="205">
        <f>IFERROR(INDEX(Lookup!$BJ$9:$BJ$2401,MATCH($A693,Lookup!$A$9:$A$2401,0)),0)</f>
        <v>0</v>
      </c>
      <c r="J693" s="205">
        <f>IFERROR(INDEX(Lookup!$BI$9:$BI$2401,MATCH($A693,Lookup!$A$9:$A$2401,0)),0)</f>
        <v>0</v>
      </c>
      <c r="K693" s="205">
        <f>IFERROR(INDEX(Lookup!$BH$9:$BH$2401,MATCH($A693,Lookup!$A$9:$A$2401,0)),0)</f>
        <v>0</v>
      </c>
      <c r="L693" s="205">
        <f t="shared" si="31"/>
        <v>0</v>
      </c>
      <c r="O693" s="182">
        <f t="shared" si="33"/>
        <v>0</v>
      </c>
    </row>
    <row r="694" spans="1:15" hidden="1" x14ac:dyDescent="0.2">
      <c r="A694" s="182">
        <f>+'10'!A55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5">
        <f>IFERROR(INDEX(Lookup!$BG$9:$BG$2401,MATCH($A694,Lookup!$A$9:$A$2401,0)),0)</f>
        <v>0</v>
      </c>
      <c r="E694" s="205">
        <f>IFERROR(INDEX(Lookup!$BF$9:$BF$2401,MATCH($A694,Lookup!$A$9:$A$2401,0)),0)</f>
        <v>0</v>
      </c>
      <c r="F694" s="205">
        <f>IFERROR(INDEX(Lookup!$BE$9:$BE$2401,MATCH($A694,Lookup!$A$9:$A$2401,0)),0)</f>
        <v>0</v>
      </c>
      <c r="G694" s="206"/>
      <c r="H694" s="206"/>
      <c r="I694" s="205">
        <f>IFERROR(INDEX(Lookup!$BJ$9:$BJ$2401,MATCH($A694,Lookup!$A$9:$A$2401,0)),0)</f>
        <v>0</v>
      </c>
      <c r="J694" s="205">
        <f>IFERROR(INDEX(Lookup!$BI$9:$BI$2401,MATCH($A694,Lookup!$A$9:$A$2401,0)),0)</f>
        <v>0</v>
      </c>
      <c r="K694" s="205">
        <f>IFERROR(INDEX(Lookup!$BH$9:$BH$2401,MATCH($A694,Lookup!$A$9:$A$2401,0)),0)</f>
        <v>0</v>
      </c>
      <c r="L694" s="205">
        <f t="shared" si="31"/>
        <v>0</v>
      </c>
      <c r="O694" s="182">
        <f t="shared" si="33"/>
        <v>0</v>
      </c>
    </row>
    <row r="695" spans="1:15" hidden="1" x14ac:dyDescent="0.2">
      <c r="A695" s="182">
        <f>+'10'!A56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5">
        <f>IFERROR(INDEX(Lookup!$BG$9:$BG$2401,MATCH($A695,Lookup!$A$9:$A$2401,0)),0)</f>
        <v>0</v>
      </c>
      <c r="E695" s="205">
        <f>IFERROR(INDEX(Lookup!$BF$9:$BF$2401,MATCH($A695,Lookup!$A$9:$A$2401,0)),0)</f>
        <v>0</v>
      </c>
      <c r="F695" s="205">
        <f>IFERROR(INDEX(Lookup!$BE$9:$BE$2401,MATCH($A695,Lookup!$A$9:$A$2401,0)),0)</f>
        <v>0</v>
      </c>
      <c r="G695" s="206"/>
      <c r="H695" s="206"/>
      <c r="I695" s="205">
        <f>IFERROR(INDEX(Lookup!$BJ$9:$BJ$2401,MATCH($A695,Lookup!$A$9:$A$2401,0)),0)</f>
        <v>0</v>
      </c>
      <c r="J695" s="205">
        <f>IFERROR(INDEX(Lookup!$BI$9:$BI$2401,MATCH($A695,Lookup!$A$9:$A$2401,0)),0)</f>
        <v>0</v>
      </c>
      <c r="K695" s="205">
        <f>IFERROR(INDEX(Lookup!$BH$9:$BH$2401,MATCH($A695,Lookup!$A$9:$A$2401,0)),0)</f>
        <v>0</v>
      </c>
      <c r="L695" s="205">
        <f t="shared" si="31"/>
        <v>0</v>
      </c>
      <c r="O695" s="182">
        <f t="shared" si="33"/>
        <v>0</v>
      </c>
    </row>
    <row r="696" spans="1:15" hidden="1" x14ac:dyDescent="0.2">
      <c r="A696" s="182">
        <f>+'10'!A57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5">
        <f>IFERROR(INDEX(Lookup!$BG$9:$BG$2401,MATCH($A696,Lookup!$A$9:$A$2401,0)),0)</f>
        <v>0</v>
      </c>
      <c r="E696" s="205">
        <f>IFERROR(INDEX(Lookup!$BF$9:$BF$2401,MATCH($A696,Lookup!$A$9:$A$2401,0)),0)</f>
        <v>0</v>
      </c>
      <c r="F696" s="205">
        <f>IFERROR(INDEX(Lookup!$BE$9:$BE$2401,MATCH($A696,Lookup!$A$9:$A$2401,0)),0)</f>
        <v>0</v>
      </c>
      <c r="G696" s="206"/>
      <c r="H696" s="206"/>
      <c r="I696" s="205">
        <f>IFERROR(INDEX(Lookup!$BJ$9:$BJ$2401,MATCH($A696,Lookup!$A$9:$A$2401,0)),0)</f>
        <v>0</v>
      </c>
      <c r="J696" s="205">
        <f>IFERROR(INDEX(Lookup!$BI$9:$BI$2401,MATCH($A696,Lookup!$A$9:$A$2401,0)),0)</f>
        <v>0</v>
      </c>
      <c r="K696" s="205">
        <f>IFERROR(INDEX(Lookup!$BH$9:$BH$2401,MATCH($A696,Lookup!$A$9:$A$2401,0)),0)</f>
        <v>0</v>
      </c>
      <c r="L696" s="205">
        <f t="shared" si="31"/>
        <v>0</v>
      </c>
      <c r="O696" s="182">
        <f t="shared" si="33"/>
        <v>0</v>
      </c>
    </row>
    <row r="697" spans="1:15" hidden="1" x14ac:dyDescent="0.2">
      <c r="A697" s="182">
        <f>+'10'!A58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5">
        <f>IFERROR(INDEX(Lookup!$BG$9:$BG$2401,MATCH($A697,Lookup!$A$9:$A$2401,0)),0)</f>
        <v>0</v>
      </c>
      <c r="E697" s="205">
        <f>IFERROR(INDEX(Lookup!$BF$9:$BF$2401,MATCH($A697,Lookup!$A$9:$A$2401,0)),0)</f>
        <v>0</v>
      </c>
      <c r="F697" s="205">
        <f>IFERROR(INDEX(Lookup!$BE$9:$BE$2401,MATCH($A697,Lookup!$A$9:$A$2401,0)),0)</f>
        <v>0</v>
      </c>
      <c r="G697" s="206"/>
      <c r="H697" s="206"/>
      <c r="I697" s="205">
        <f>IFERROR(INDEX(Lookup!$BJ$9:$BJ$2401,MATCH($A697,Lookup!$A$9:$A$2401,0)),0)</f>
        <v>0</v>
      </c>
      <c r="J697" s="205">
        <f>IFERROR(INDEX(Lookup!$BI$9:$BI$2401,MATCH($A697,Lookup!$A$9:$A$2401,0)),0)</f>
        <v>0</v>
      </c>
      <c r="K697" s="205">
        <f>IFERROR(INDEX(Lookup!$BH$9:$BH$2401,MATCH($A697,Lookup!$A$9:$A$2401,0)),0)</f>
        <v>0</v>
      </c>
      <c r="L697" s="205">
        <f t="shared" si="31"/>
        <v>0</v>
      </c>
      <c r="O697" s="182">
        <f t="shared" si="33"/>
        <v>0</v>
      </c>
    </row>
    <row r="698" spans="1:15" hidden="1" x14ac:dyDescent="0.2">
      <c r="A698" s="182">
        <f>+'10'!A59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5">
        <f>IFERROR(INDEX(Lookup!$BG$9:$BG$2401,MATCH($A698,Lookup!$A$9:$A$2401,0)),0)</f>
        <v>0</v>
      </c>
      <c r="E698" s="205">
        <f>IFERROR(INDEX(Lookup!$BF$9:$BF$2401,MATCH($A698,Lookup!$A$9:$A$2401,0)),0)</f>
        <v>0</v>
      </c>
      <c r="F698" s="205">
        <f>IFERROR(INDEX(Lookup!$BE$9:$BE$2401,MATCH($A698,Lookup!$A$9:$A$2401,0)),0)</f>
        <v>0</v>
      </c>
      <c r="G698" s="206"/>
      <c r="H698" s="206"/>
      <c r="I698" s="205">
        <f>IFERROR(INDEX(Lookup!$BJ$9:$BJ$2401,MATCH($A698,Lookup!$A$9:$A$2401,0)),0)</f>
        <v>0</v>
      </c>
      <c r="J698" s="205">
        <f>IFERROR(INDEX(Lookup!$BI$9:$BI$2401,MATCH($A698,Lookup!$A$9:$A$2401,0)),0)</f>
        <v>0</v>
      </c>
      <c r="K698" s="205">
        <f>IFERROR(INDEX(Lookup!$BH$9:$BH$2401,MATCH($A698,Lookup!$A$9:$A$2401,0)),0)</f>
        <v>0</v>
      </c>
      <c r="L698" s="205">
        <f t="shared" si="31"/>
        <v>0</v>
      </c>
      <c r="O698" s="182">
        <f t="shared" si="33"/>
        <v>0</v>
      </c>
    </row>
    <row r="699" spans="1:15" hidden="1" x14ac:dyDescent="0.2">
      <c r="A699" s="182">
        <f>+'10'!A60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5">
        <f>IFERROR(INDEX(Lookup!$BG$9:$BG$2401,MATCH($A699,Lookup!$A$9:$A$2401,0)),0)</f>
        <v>0</v>
      </c>
      <c r="E699" s="205">
        <f>IFERROR(INDEX(Lookup!$BF$9:$BF$2401,MATCH($A699,Lookup!$A$9:$A$2401,0)),0)</f>
        <v>0</v>
      </c>
      <c r="F699" s="205">
        <f>IFERROR(INDEX(Lookup!$BE$9:$BE$2401,MATCH($A699,Lookup!$A$9:$A$2401,0)),0)</f>
        <v>0</v>
      </c>
      <c r="G699" s="206"/>
      <c r="H699" s="206"/>
      <c r="I699" s="205">
        <f>IFERROR(INDEX(Lookup!$BJ$9:$BJ$2401,MATCH($A699,Lookup!$A$9:$A$2401,0)),0)</f>
        <v>0</v>
      </c>
      <c r="J699" s="205">
        <f>IFERROR(INDEX(Lookup!$BI$9:$BI$2401,MATCH($A699,Lookup!$A$9:$A$2401,0)),0)</f>
        <v>0</v>
      </c>
      <c r="K699" s="205">
        <f>IFERROR(INDEX(Lookup!$BH$9:$BH$2401,MATCH($A699,Lookup!$A$9:$A$2401,0)),0)</f>
        <v>0</v>
      </c>
      <c r="L699" s="205">
        <f t="shared" si="31"/>
        <v>0</v>
      </c>
      <c r="O699" s="182">
        <f t="shared" si="33"/>
        <v>0</v>
      </c>
    </row>
    <row r="700" spans="1:15" hidden="1" x14ac:dyDescent="0.2">
      <c r="A700" s="182">
        <f>+'10'!A61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5">
        <f>IFERROR(INDEX(Lookup!$BG$9:$BG$2401,MATCH($A700,Lookup!$A$9:$A$2401,0)),0)</f>
        <v>0</v>
      </c>
      <c r="E700" s="205">
        <f>IFERROR(INDEX(Lookup!$BF$9:$BF$2401,MATCH($A700,Lookup!$A$9:$A$2401,0)),0)</f>
        <v>0</v>
      </c>
      <c r="F700" s="205">
        <f>IFERROR(INDEX(Lookup!$BE$9:$BE$2401,MATCH($A700,Lookup!$A$9:$A$2401,0)),0)</f>
        <v>0</v>
      </c>
      <c r="G700" s="206"/>
      <c r="H700" s="206"/>
      <c r="I700" s="205">
        <f>IFERROR(INDEX(Lookup!$BJ$9:$BJ$2401,MATCH($A700,Lookup!$A$9:$A$2401,0)),0)</f>
        <v>0</v>
      </c>
      <c r="J700" s="205">
        <f>IFERROR(INDEX(Lookup!$BI$9:$BI$2401,MATCH($A700,Lookup!$A$9:$A$2401,0)),0)</f>
        <v>0</v>
      </c>
      <c r="K700" s="205">
        <f>IFERROR(INDEX(Lookup!$BH$9:$BH$2401,MATCH($A700,Lookup!$A$9:$A$2401,0)),0)</f>
        <v>0</v>
      </c>
      <c r="L700" s="205">
        <f t="shared" si="31"/>
        <v>0</v>
      </c>
      <c r="O700" s="182">
        <f t="shared" si="33"/>
        <v>0</v>
      </c>
    </row>
    <row r="701" spans="1:15" hidden="1" x14ac:dyDescent="0.2">
      <c r="A701" s="182">
        <f>+'10'!A62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5">
        <f>IFERROR(INDEX(Lookup!$BG$9:$BG$2401,MATCH($A701,Lookup!$A$9:$A$2401,0)),0)</f>
        <v>0</v>
      </c>
      <c r="E701" s="205">
        <f>IFERROR(INDEX(Lookup!$BF$9:$BF$2401,MATCH($A701,Lookup!$A$9:$A$2401,0)),0)</f>
        <v>0</v>
      </c>
      <c r="F701" s="205">
        <f>IFERROR(INDEX(Lookup!$BE$9:$BE$2401,MATCH($A701,Lookup!$A$9:$A$2401,0)),0)</f>
        <v>0</v>
      </c>
      <c r="G701" s="206"/>
      <c r="H701" s="206"/>
      <c r="I701" s="205">
        <f>IFERROR(INDEX(Lookup!$BJ$9:$BJ$2401,MATCH($A701,Lookup!$A$9:$A$2401,0)),0)</f>
        <v>0</v>
      </c>
      <c r="J701" s="205">
        <f>IFERROR(INDEX(Lookup!$BI$9:$BI$2401,MATCH($A701,Lookup!$A$9:$A$2401,0)),0)</f>
        <v>0</v>
      </c>
      <c r="K701" s="205">
        <f>IFERROR(INDEX(Lookup!$BH$9:$BH$2401,MATCH($A701,Lookup!$A$9:$A$2401,0)),0)</f>
        <v>0</v>
      </c>
      <c r="L701" s="205">
        <f t="shared" si="31"/>
        <v>0</v>
      </c>
      <c r="O701" s="182">
        <f t="shared" si="33"/>
        <v>0</v>
      </c>
    </row>
    <row r="702" spans="1:15" hidden="1" x14ac:dyDescent="0.2">
      <c r="G702" s="206"/>
      <c r="H702" s="206"/>
      <c r="L702" s="205"/>
      <c r="O702" s="182">
        <f t="shared" si="33"/>
        <v>0</v>
      </c>
    </row>
    <row r="703" spans="1:15" x14ac:dyDescent="0.2">
      <c r="A703" s="213"/>
      <c r="B703" s="213"/>
      <c r="C703" s="213" t="s">
        <v>484</v>
      </c>
      <c r="D703" s="211">
        <f>SUM(D641:D701)</f>
        <v>0</v>
      </c>
      <c r="E703" s="211">
        <f>SUM(E641:E701)</f>
        <v>0</v>
      </c>
      <c r="F703" s="211">
        <f>SUM(F641:F701)</f>
        <v>0</v>
      </c>
      <c r="G703" s="212"/>
      <c r="H703" s="212"/>
      <c r="I703" s="211">
        <f>SUM(I641:I701)</f>
        <v>0</v>
      </c>
      <c r="J703" s="211">
        <f>SUM(J641:J701)</f>
        <v>0</v>
      </c>
      <c r="K703" s="211">
        <f>SUM(K641:K701)</f>
        <v>0</v>
      </c>
      <c r="L703" s="211">
        <f>SUM(L641:L701)</f>
        <v>0</v>
      </c>
      <c r="O703" s="182">
        <v>1</v>
      </c>
    </row>
    <row r="704" spans="1:15" hidden="1" x14ac:dyDescent="0.2">
      <c r="C704" s="207" t="s">
        <v>476</v>
      </c>
      <c r="L704" s="205"/>
      <c r="O704" s="182">
        <f t="shared" ref="O704:O726" si="34">+IF(A704&gt;0,1,0)</f>
        <v>0</v>
      </c>
    </row>
    <row r="705" spans="1:15" hidden="1" x14ac:dyDescent="0.2">
      <c r="A705" s="182">
        <f>+'11'!A2</f>
        <v>0</v>
      </c>
      <c r="C705" s="182" t="str">
        <f>IFERROR(LEFT(IFERROR(INDEX(Sheet5!$C$2:$C$1300,MATCH($A705,Sheet5!$A$2:$A$1300,0)),"-"),FIND(",",IFERROR(INDEX(Sheet5!$C$2:$C$1300,MATCH($A705,Sheet5!$A$2:$A$1300,0)),"-"),1)-1),IFERROR(INDEX(Sheet5!$C$2:$C$1300,MATCH($A705,Sheet5!$A$2:$A$1300,0)),"-"))</f>
        <v>-</v>
      </c>
      <c r="D705" s="205">
        <f>IFERROR(INDEX(Lookup!$BG$9:$BG$2401,MATCH($A705,Lookup!$A$9:$A$2401,0)),0)</f>
        <v>0</v>
      </c>
      <c r="E705" s="205">
        <f>IFERROR(INDEX(Lookup!$BF$9:$BF$2401,MATCH($A705,Lookup!$A$9:$A$2401,0)),0)</f>
        <v>0</v>
      </c>
      <c r="F705" s="205">
        <f>IFERROR(INDEX(Lookup!$BE$9:$BE$2401,MATCH($A705,Lookup!$A$9:$A$2401,0)),0)</f>
        <v>0</v>
      </c>
      <c r="G705" s="206"/>
      <c r="H705" s="206"/>
      <c r="I705" s="205">
        <f>IFERROR(INDEX(Lookup!$BJ$9:$BJ$2401,MATCH($A705,Lookup!$A$9:$A$2401,0)),0)</f>
        <v>0</v>
      </c>
      <c r="J705" s="205">
        <f>IFERROR(INDEX(Lookup!$BI$9:$BI$2401,MATCH($A705,Lookup!$A$9:$A$2401,0)),0)</f>
        <v>0</v>
      </c>
      <c r="K705" s="205">
        <f>IFERROR(INDEX(Lookup!$BH$9:$BH$2401,MATCH($A705,Lookup!$A$9:$A$2401,0)),0)</f>
        <v>0</v>
      </c>
      <c r="L705" s="205">
        <f t="shared" ref="L705:L726" si="35">K705-J705</f>
        <v>0</v>
      </c>
      <c r="O705" s="182">
        <f t="shared" si="34"/>
        <v>0</v>
      </c>
    </row>
    <row r="706" spans="1:15" hidden="1" x14ac:dyDescent="0.2">
      <c r="A706" s="182">
        <f>+'11'!A3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5">
        <f>IFERROR(INDEX(Lookup!$BG$9:$BG$2401,MATCH($A706,Lookup!$A$9:$A$2401,0)),0)</f>
        <v>0</v>
      </c>
      <c r="E706" s="205">
        <f>IFERROR(INDEX(Lookup!$BF$9:$BF$2401,MATCH($A706,Lookup!$A$9:$A$2401,0)),0)</f>
        <v>0</v>
      </c>
      <c r="F706" s="205">
        <f>IFERROR(INDEX(Lookup!$BE$9:$BE$2401,MATCH($A706,Lookup!$A$9:$A$2401,0)),0)</f>
        <v>0</v>
      </c>
      <c r="G706" s="206"/>
      <c r="H706" s="206"/>
      <c r="I706" s="205">
        <f>IFERROR(INDEX(Lookup!$BJ$9:$BJ$2401,MATCH($A706,Lookup!$A$9:$A$2401,0)),0)</f>
        <v>0</v>
      </c>
      <c r="J706" s="205">
        <f>IFERROR(INDEX(Lookup!$BI$9:$BI$2401,MATCH($A706,Lookup!$A$9:$A$2401,0)),0)</f>
        <v>0</v>
      </c>
      <c r="K706" s="205">
        <f>IFERROR(INDEX(Lookup!$BH$9:$BH$2401,MATCH($A706,Lookup!$A$9:$A$2401,0)),0)</f>
        <v>0</v>
      </c>
      <c r="L706" s="205">
        <f t="shared" si="35"/>
        <v>0</v>
      </c>
      <c r="O706" s="182">
        <f t="shared" si="34"/>
        <v>0</v>
      </c>
    </row>
    <row r="707" spans="1:15" hidden="1" x14ac:dyDescent="0.2">
      <c r="A707" s="182">
        <f>+'11'!A4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5">
        <f>IFERROR(INDEX(Lookup!$BG$9:$BG$2401,MATCH($A707,Lookup!$A$9:$A$2401,0)),0)</f>
        <v>0</v>
      </c>
      <c r="E707" s="205">
        <f>IFERROR(INDEX(Lookup!$BF$9:$BF$2401,MATCH($A707,Lookup!$A$9:$A$2401,0)),0)</f>
        <v>0</v>
      </c>
      <c r="F707" s="205">
        <f>IFERROR(INDEX(Lookup!$BE$9:$BE$2401,MATCH($A707,Lookup!$A$9:$A$2401,0)),0)</f>
        <v>0</v>
      </c>
      <c r="G707" s="206"/>
      <c r="H707" s="206"/>
      <c r="I707" s="205">
        <f>IFERROR(INDEX(Lookup!$BJ$9:$BJ$2401,MATCH($A707,Lookup!$A$9:$A$2401,0)),0)</f>
        <v>0</v>
      </c>
      <c r="J707" s="205">
        <f>IFERROR(INDEX(Lookup!$BI$9:$BI$2401,MATCH($A707,Lookup!$A$9:$A$2401,0)),0)</f>
        <v>0</v>
      </c>
      <c r="K707" s="205">
        <f>IFERROR(INDEX(Lookup!$BH$9:$BH$2401,MATCH($A707,Lookup!$A$9:$A$2401,0)),0)</f>
        <v>0</v>
      </c>
      <c r="L707" s="205">
        <f t="shared" si="35"/>
        <v>0</v>
      </c>
      <c r="O707" s="182">
        <f t="shared" si="34"/>
        <v>0</v>
      </c>
    </row>
    <row r="708" spans="1:15" hidden="1" x14ac:dyDescent="0.2">
      <c r="A708" s="182">
        <f>+'11'!A5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5">
        <f>IFERROR(INDEX(Lookup!$BG$9:$BG$2401,MATCH($A708,Lookup!$A$9:$A$2401,0)),0)</f>
        <v>0</v>
      </c>
      <c r="E708" s="205">
        <f>IFERROR(INDEX(Lookup!$BF$9:$BF$2401,MATCH($A708,Lookup!$A$9:$A$2401,0)),0)</f>
        <v>0</v>
      </c>
      <c r="F708" s="205">
        <f>IFERROR(INDEX(Lookup!$BE$9:$BE$2401,MATCH($A708,Lookup!$A$9:$A$2401,0)),0)</f>
        <v>0</v>
      </c>
      <c r="G708" s="206"/>
      <c r="H708" s="206"/>
      <c r="I708" s="205">
        <f>IFERROR(INDEX(Lookup!$BJ$9:$BJ$2401,MATCH($A708,Lookup!$A$9:$A$2401,0)),0)</f>
        <v>0</v>
      </c>
      <c r="J708" s="205">
        <f>IFERROR(INDEX(Lookup!$BI$9:$BI$2401,MATCH($A708,Lookup!$A$9:$A$2401,0)),0)</f>
        <v>0</v>
      </c>
      <c r="K708" s="205">
        <f>IFERROR(INDEX(Lookup!$BH$9:$BH$2401,MATCH($A708,Lookup!$A$9:$A$2401,0)),0)</f>
        <v>0</v>
      </c>
      <c r="L708" s="205">
        <f t="shared" si="35"/>
        <v>0</v>
      </c>
      <c r="O708" s="182">
        <f t="shared" si="34"/>
        <v>0</v>
      </c>
    </row>
    <row r="709" spans="1:15" hidden="1" x14ac:dyDescent="0.2">
      <c r="A709" s="182">
        <f>+'11'!A6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5">
        <f>IFERROR(INDEX(Lookup!$BG$9:$BG$2401,MATCH($A709,Lookup!$A$9:$A$2401,0)),0)</f>
        <v>0</v>
      </c>
      <c r="E709" s="205">
        <f>IFERROR(INDEX(Lookup!$BF$9:$BF$2401,MATCH($A709,Lookup!$A$9:$A$2401,0)),0)</f>
        <v>0</v>
      </c>
      <c r="F709" s="205">
        <f>IFERROR(INDEX(Lookup!$BE$9:$BE$2401,MATCH($A709,Lookup!$A$9:$A$2401,0)),0)</f>
        <v>0</v>
      </c>
      <c r="G709" s="206"/>
      <c r="H709" s="206"/>
      <c r="I709" s="205">
        <f>IFERROR(INDEX(Lookup!$BJ$9:$BJ$2401,MATCH($A709,Lookup!$A$9:$A$2401,0)),0)</f>
        <v>0</v>
      </c>
      <c r="J709" s="205">
        <f>IFERROR(INDEX(Lookup!$BI$9:$BI$2401,MATCH($A709,Lookup!$A$9:$A$2401,0)),0)</f>
        <v>0</v>
      </c>
      <c r="K709" s="205">
        <f>IFERROR(INDEX(Lookup!$BH$9:$BH$2401,MATCH($A709,Lookup!$A$9:$A$2401,0)),0)</f>
        <v>0</v>
      </c>
      <c r="L709" s="205">
        <f t="shared" si="35"/>
        <v>0</v>
      </c>
      <c r="O709" s="182">
        <f t="shared" si="34"/>
        <v>0</v>
      </c>
    </row>
    <row r="710" spans="1:15" hidden="1" x14ac:dyDescent="0.2">
      <c r="A710" s="182">
        <f>+'11'!A7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5">
        <f>IFERROR(INDEX(Lookup!$BG$9:$BG$2401,MATCH($A710,Lookup!$A$9:$A$2401,0)),0)</f>
        <v>0</v>
      </c>
      <c r="E710" s="205">
        <f>IFERROR(INDEX(Lookup!$BF$9:$BF$2401,MATCH($A710,Lookup!$A$9:$A$2401,0)),0)</f>
        <v>0</v>
      </c>
      <c r="F710" s="205">
        <f>IFERROR(INDEX(Lookup!$BE$9:$BE$2401,MATCH($A710,Lookup!$A$9:$A$2401,0)),0)</f>
        <v>0</v>
      </c>
      <c r="G710" s="206"/>
      <c r="H710" s="206"/>
      <c r="I710" s="205">
        <f>IFERROR(INDEX(Lookup!$BJ$9:$BJ$2401,MATCH($A710,Lookup!$A$9:$A$2401,0)),0)</f>
        <v>0</v>
      </c>
      <c r="J710" s="205">
        <f>IFERROR(INDEX(Lookup!$BI$9:$BI$2401,MATCH($A710,Lookup!$A$9:$A$2401,0)),0)</f>
        <v>0</v>
      </c>
      <c r="K710" s="205">
        <f>IFERROR(INDEX(Lookup!$BH$9:$BH$2401,MATCH($A710,Lookup!$A$9:$A$2401,0)),0)</f>
        <v>0</v>
      </c>
      <c r="L710" s="205">
        <f t="shared" si="35"/>
        <v>0</v>
      </c>
      <c r="O710" s="182">
        <f t="shared" si="34"/>
        <v>0</v>
      </c>
    </row>
    <row r="711" spans="1:15" hidden="1" x14ac:dyDescent="0.2">
      <c r="A711" s="182">
        <f>+'11'!A8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5">
        <f>IFERROR(INDEX(Lookup!$BG$9:$BG$2401,MATCH($A711,Lookup!$A$9:$A$2401,0)),0)</f>
        <v>0</v>
      </c>
      <c r="E711" s="205">
        <f>IFERROR(INDEX(Lookup!$BF$9:$BF$2401,MATCH($A711,Lookup!$A$9:$A$2401,0)),0)</f>
        <v>0</v>
      </c>
      <c r="F711" s="205">
        <f>IFERROR(INDEX(Lookup!$BE$9:$BE$2401,MATCH($A711,Lookup!$A$9:$A$2401,0)),0)</f>
        <v>0</v>
      </c>
      <c r="G711" s="206"/>
      <c r="H711" s="206"/>
      <c r="I711" s="205">
        <f>IFERROR(INDEX(Lookup!$BJ$9:$BJ$2401,MATCH($A711,Lookup!$A$9:$A$2401,0)),0)</f>
        <v>0</v>
      </c>
      <c r="J711" s="205">
        <f>IFERROR(INDEX(Lookup!$BI$9:$BI$2401,MATCH($A711,Lookup!$A$9:$A$2401,0)),0)</f>
        <v>0</v>
      </c>
      <c r="K711" s="205">
        <f>IFERROR(INDEX(Lookup!$BH$9:$BH$2401,MATCH($A711,Lookup!$A$9:$A$2401,0)),0)</f>
        <v>0</v>
      </c>
      <c r="L711" s="205">
        <f t="shared" si="35"/>
        <v>0</v>
      </c>
      <c r="O711" s="182">
        <f t="shared" si="34"/>
        <v>0</v>
      </c>
    </row>
    <row r="712" spans="1:15" hidden="1" x14ac:dyDescent="0.2">
      <c r="A712" s="182">
        <f>+'11'!A9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5">
        <f>IFERROR(INDEX(Lookup!$BG$9:$BG$2401,MATCH($A712,Lookup!$A$9:$A$2401,0)),0)</f>
        <v>0</v>
      </c>
      <c r="E712" s="205">
        <f>IFERROR(INDEX(Lookup!$BF$9:$BF$2401,MATCH($A712,Lookup!$A$9:$A$2401,0)),0)</f>
        <v>0</v>
      </c>
      <c r="F712" s="205">
        <f>IFERROR(INDEX(Lookup!$BE$9:$BE$2401,MATCH($A712,Lookup!$A$9:$A$2401,0)),0)</f>
        <v>0</v>
      </c>
      <c r="G712" s="206"/>
      <c r="H712" s="206"/>
      <c r="I712" s="205">
        <f>IFERROR(INDEX(Lookup!$BJ$9:$BJ$2401,MATCH($A712,Lookup!$A$9:$A$2401,0)),0)</f>
        <v>0</v>
      </c>
      <c r="J712" s="205">
        <f>IFERROR(INDEX(Lookup!$BI$9:$BI$2401,MATCH($A712,Lookup!$A$9:$A$2401,0)),0)</f>
        <v>0</v>
      </c>
      <c r="K712" s="205">
        <f>IFERROR(INDEX(Lookup!$BH$9:$BH$2401,MATCH($A712,Lookup!$A$9:$A$2401,0)),0)</f>
        <v>0</v>
      </c>
      <c r="L712" s="205">
        <f t="shared" si="35"/>
        <v>0</v>
      </c>
      <c r="O712" s="182">
        <f t="shared" si="34"/>
        <v>0</v>
      </c>
    </row>
    <row r="713" spans="1:15" hidden="1" x14ac:dyDescent="0.2">
      <c r="A713" s="182">
        <f>+'11'!A10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5">
        <f>IFERROR(INDEX(Lookup!$BG$9:$BG$2401,MATCH($A713,Lookup!$A$9:$A$2401,0)),0)</f>
        <v>0</v>
      </c>
      <c r="E713" s="205">
        <f>IFERROR(INDEX(Lookup!$BF$9:$BF$2401,MATCH($A713,Lookup!$A$9:$A$2401,0)),0)</f>
        <v>0</v>
      </c>
      <c r="F713" s="205">
        <f>IFERROR(INDEX(Lookup!$BE$9:$BE$2401,MATCH($A713,Lookup!$A$9:$A$2401,0)),0)</f>
        <v>0</v>
      </c>
      <c r="G713" s="206"/>
      <c r="H713" s="206"/>
      <c r="I713" s="205">
        <f>IFERROR(INDEX(Lookup!$BJ$9:$BJ$2401,MATCH($A713,Lookup!$A$9:$A$2401,0)),0)</f>
        <v>0</v>
      </c>
      <c r="J713" s="205">
        <f>IFERROR(INDEX(Lookup!$BI$9:$BI$2401,MATCH($A713,Lookup!$A$9:$A$2401,0)),0)</f>
        <v>0</v>
      </c>
      <c r="K713" s="205">
        <f>IFERROR(INDEX(Lookup!$BH$9:$BH$2401,MATCH($A713,Lookup!$A$9:$A$2401,0)),0)</f>
        <v>0</v>
      </c>
      <c r="L713" s="205">
        <f t="shared" si="35"/>
        <v>0</v>
      </c>
      <c r="O713" s="182">
        <f t="shared" si="34"/>
        <v>0</v>
      </c>
    </row>
    <row r="714" spans="1:15" hidden="1" x14ac:dyDescent="0.2">
      <c r="A714" s="182">
        <f>+'11'!A11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5">
        <f>IFERROR(INDEX(Lookup!$BG$9:$BG$2401,MATCH($A714,Lookup!$A$9:$A$2401,0)),0)</f>
        <v>0</v>
      </c>
      <c r="E714" s="205">
        <f>IFERROR(INDEX(Lookup!$BF$9:$BF$2401,MATCH($A714,Lookup!$A$9:$A$2401,0)),0)</f>
        <v>0</v>
      </c>
      <c r="F714" s="205">
        <f>IFERROR(INDEX(Lookup!$BE$9:$BE$2401,MATCH($A714,Lookup!$A$9:$A$2401,0)),0)</f>
        <v>0</v>
      </c>
      <c r="G714" s="206"/>
      <c r="H714" s="206"/>
      <c r="I714" s="205">
        <f>IFERROR(INDEX(Lookup!$BJ$9:$BJ$2401,MATCH($A714,Lookup!$A$9:$A$2401,0)),0)</f>
        <v>0</v>
      </c>
      <c r="J714" s="205">
        <f>IFERROR(INDEX(Lookup!$BI$9:$BI$2401,MATCH($A714,Lookup!$A$9:$A$2401,0)),0)</f>
        <v>0</v>
      </c>
      <c r="K714" s="205">
        <f>IFERROR(INDEX(Lookup!$BH$9:$BH$2401,MATCH($A714,Lookup!$A$9:$A$2401,0)),0)</f>
        <v>0</v>
      </c>
      <c r="L714" s="205">
        <f t="shared" si="35"/>
        <v>0</v>
      </c>
      <c r="O714" s="182">
        <f t="shared" si="34"/>
        <v>0</v>
      </c>
    </row>
    <row r="715" spans="1:15" hidden="1" x14ac:dyDescent="0.2">
      <c r="A715" s="182">
        <f>+'11'!A12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5">
        <f>IFERROR(INDEX(Lookup!$BG$9:$BG$2401,MATCH($A715,Lookup!$A$9:$A$2401,0)),0)</f>
        <v>0</v>
      </c>
      <c r="E715" s="205">
        <f>IFERROR(INDEX(Lookup!$BF$9:$BF$2401,MATCH($A715,Lookup!$A$9:$A$2401,0)),0)</f>
        <v>0</v>
      </c>
      <c r="F715" s="205">
        <f>IFERROR(INDEX(Lookup!$BE$9:$BE$2401,MATCH($A715,Lookup!$A$9:$A$2401,0)),0)</f>
        <v>0</v>
      </c>
      <c r="G715" s="206"/>
      <c r="H715" s="206"/>
      <c r="I715" s="205">
        <f>IFERROR(INDEX(Lookup!$BJ$9:$BJ$2401,MATCH($A715,Lookup!$A$9:$A$2401,0)),0)</f>
        <v>0</v>
      </c>
      <c r="J715" s="205">
        <f>IFERROR(INDEX(Lookup!$BI$9:$BI$2401,MATCH($A715,Lookup!$A$9:$A$2401,0)),0)</f>
        <v>0</v>
      </c>
      <c r="K715" s="205">
        <f>IFERROR(INDEX(Lookup!$BH$9:$BH$2401,MATCH($A715,Lookup!$A$9:$A$2401,0)),0)</f>
        <v>0</v>
      </c>
      <c r="L715" s="205">
        <f t="shared" si="35"/>
        <v>0</v>
      </c>
      <c r="O715" s="182">
        <f t="shared" si="34"/>
        <v>0</v>
      </c>
    </row>
    <row r="716" spans="1:15" hidden="1" x14ac:dyDescent="0.2">
      <c r="A716" s="182">
        <f>+'11'!A13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5">
        <f>IFERROR(INDEX(Lookup!$BG$9:$BG$2401,MATCH($A716,Lookup!$A$9:$A$2401,0)),0)</f>
        <v>0</v>
      </c>
      <c r="E716" s="205">
        <f>IFERROR(INDEX(Lookup!$BF$9:$BF$2401,MATCH($A716,Lookup!$A$9:$A$2401,0)),0)</f>
        <v>0</v>
      </c>
      <c r="F716" s="205">
        <f>IFERROR(INDEX(Lookup!$BE$9:$BE$2401,MATCH($A716,Lookup!$A$9:$A$2401,0)),0)</f>
        <v>0</v>
      </c>
      <c r="G716" s="206"/>
      <c r="H716" s="206"/>
      <c r="I716" s="205">
        <f>IFERROR(INDEX(Lookup!$BJ$9:$BJ$2401,MATCH($A716,Lookup!$A$9:$A$2401,0)),0)</f>
        <v>0</v>
      </c>
      <c r="J716" s="205">
        <f>IFERROR(INDEX(Lookup!$BI$9:$BI$2401,MATCH($A716,Lookup!$A$9:$A$2401,0)),0)</f>
        <v>0</v>
      </c>
      <c r="K716" s="205">
        <f>IFERROR(INDEX(Lookup!$BH$9:$BH$2401,MATCH($A716,Lookup!$A$9:$A$2401,0)),0)</f>
        <v>0</v>
      </c>
      <c r="L716" s="205">
        <f t="shared" si="35"/>
        <v>0</v>
      </c>
      <c r="O716" s="182">
        <f t="shared" si="34"/>
        <v>0</v>
      </c>
    </row>
    <row r="717" spans="1:15" hidden="1" x14ac:dyDescent="0.2">
      <c r="A717" s="182">
        <f>+'11'!A14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5">
        <f>IFERROR(INDEX(Lookup!$BG$9:$BG$2401,MATCH($A717,Lookup!$A$9:$A$2401,0)),0)</f>
        <v>0</v>
      </c>
      <c r="E717" s="205">
        <f>IFERROR(INDEX(Lookup!$BF$9:$BF$2401,MATCH($A717,Lookup!$A$9:$A$2401,0)),0)</f>
        <v>0</v>
      </c>
      <c r="F717" s="205">
        <f>IFERROR(INDEX(Lookup!$BE$9:$BE$2401,MATCH($A717,Lookup!$A$9:$A$2401,0)),0)</f>
        <v>0</v>
      </c>
      <c r="G717" s="206"/>
      <c r="H717" s="206"/>
      <c r="I717" s="205">
        <f>IFERROR(INDEX(Lookup!$BJ$9:$BJ$2401,MATCH($A717,Lookup!$A$9:$A$2401,0)),0)</f>
        <v>0</v>
      </c>
      <c r="J717" s="205">
        <f>IFERROR(INDEX(Lookup!$BI$9:$BI$2401,MATCH($A717,Lookup!$A$9:$A$2401,0)),0)</f>
        <v>0</v>
      </c>
      <c r="K717" s="205">
        <f>IFERROR(INDEX(Lookup!$BH$9:$BH$2401,MATCH($A717,Lookup!$A$9:$A$2401,0)),0)</f>
        <v>0</v>
      </c>
      <c r="L717" s="205">
        <f t="shared" si="35"/>
        <v>0</v>
      </c>
      <c r="O717" s="182">
        <f t="shared" si="34"/>
        <v>0</v>
      </c>
    </row>
    <row r="718" spans="1:15" hidden="1" x14ac:dyDescent="0.2">
      <c r="A718" s="182">
        <f>+'11'!A15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5">
        <f>IFERROR(INDEX(Lookup!$BG$9:$BG$2401,MATCH($A718,Lookup!$A$9:$A$2401,0)),0)</f>
        <v>0</v>
      </c>
      <c r="E718" s="205">
        <f>IFERROR(INDEX(Lookup!$BF$9:$BF$2401,MATCH($A718,Lookup!$A$9:$A$2401,0)),0)</f>
        <v>0</v>
      </c>
      <c r="F718" s="205">
        <f>IFERROR(INDEX(Lookup!$BE$9:$BE$2401,MATCH($A718,Lookup!$A$9:$A$2401,0)),0)</f>
        <v>0</v>
      </c>
      <c r="G718" s="206"/>
      <c r="H718" s="206"/>
      <c r="I718" s="205">
        <f>IFERROR(INDEX(Lookup!$BJ$9:$BJ$2401,MATCH($A718,Lookup!$A$9:$A$2401,0)),0)</f>
        <v>0</v>
      </c>
      <c r="J718" s="205">
        <f>IFERROR(INDEX(Lookup!$BI$9:$BI$2401,MATCH($A718,Lookup!$A$9:$A$2401,0)),0)</f>
        <v>0</v>
      </c>
      <c r="K718" s="205">
        <f>IFERROR(INDEX(Lookup!$BH$9:$BH$2401,MATCH($A718,Lookup!$A$9:$A$2401,0)),0)</f>
        <v>0</v>
      </c>
      <c r="L718" s="205">
        <f t="shared" si="35"/>
        <v>0</v>
      </c>
      <c r="O718" s="182">
        <f t="shared" si="34"/>
        <v>0</v>
      </c>
    </row>
    <row r="719" spans="1:15" hidden="1" x14ac:dyDescent="0.2">
      <c r="A719" s="182">
        <f>+'11'!A16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5">
        <f>IFERROR(INDEX(Lookup!$BG$9:$BG$2401,MATCH($A719,Lookup!$A$9:$A$2401,0)),0)</f>
        <v>0</v>
      </c>
      <c r="E719" s="205">
        <f>IFERROR(INDEX(Lookup!$BF$9:$BF$2401,MATCH($A719,Lookup!$A$9:$A$2401,0)),0)</f>
        <v>0</v>
      </c>
      <c r="F719" s="205">
        <f>IFERROR(INDEX(Lookup!$BE$9:$BE$2401,MATCH($A719,Lookup!$A$9:$A$2401,0)),0)</f>
        <v>0</v>
      </c>
      <c r="G719" s="206"/>
      <c r="H719" s="206"/>
      <c r="I719" s="205">
        <f>IFERROR(INDEX(Lookup!$BJ$9:$BJ$2401,MATCH($A719,Lookup!$A$9:$A$2401,0)),0)</f>
        <v>0</v>
      </c>
      <c r="J719" s="205">
        <f>IFERROR(INDEX(Lookup!$BI$9:$BI$2401,MATCH($A719,Lookup!$A$9:$A$2401,0)),0)</f>
        <v>0</v>
      </c>
      <c r="K719" s="205">
        <f>IFERROR(INDEX(Lookup!$BH$9:$BH$2401,MATCH($A719,Lookup!$A$9:$A$2401,0)),0)</f>
        <v>0</v>
      </c>
      <c r="L719" s="205">
        <f t="shared" si="35"/>
        <v>0</v>
      </c>
      <c r="O719" s="182">
        <f t="shared" si="34"/>
        <v>0</v>
      </c>
    </row>
    <row r="720" spans="1:15" hidden="1" x14ac:dyDescent="0.2">
      <c r="A720" s="182">
        <f>+'11'!A17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5">
        <f>IFERROR(INDEX(Lookup!$BG$9:$BG$2401,MATCH($A720,Lookup!$A$9:$A$2401,0)),0)</f>
        <v>0</v>
      </c>
      <c r="E720" s="205">
        <f>IFERROR(INDEX(Lookup!$BF$9:$BF$2401,MATCH($A720,Lookup!$A$9:$A$2401,0)),0)</f>
        <v>0</v>
      </c>
      <c r="F720" s="205">
        <f>IFERROR(INDEX(Lookup!$BE$9:$BE$2401,MATCH($A720,Lookup!$A$9:$A$2401,0)),0)</f>
        <v>0</v>
      </c>
      <c r="G720" s="206"/>
      <c r="H720" s="206"/>
      <c r="I720" s="205">
        <f>IFERROR(INDEX(Lookup!$BJ$9:$BJ$2401,MATCH($A720,Lookup!$A$9:$A$2401,0)),0)</f>
        <v>0</v>
      </c>
      <c r="J720" s="205">
        <f>IFERROR(INDEX(Lookup!$BI$9:$BI$2401,MATCH($A720,Lookup!$A$9:$A$2401,0)),0)</f>
        <v>0</v>
      </c>
      <c r="K720" s="205">
        <f>IFERROR(INDEX(Lookup!$BH$9:$BH$2401,MATCH($A720,Lookup!$A$9:$A$2401,0)),0)</f>
        <v>0</v>
      </c>
      <c r="L720" s="205">
        <f t="shared" si="35"/>
        <v>0</v>
      </c>
      <c r="O720" s="182">
        <f t="shared" si="34"/>
        <v>0</v>
      </c>
    </row>
    <row r="721" spans="1:15" hidden="1" x14ac:dyDescent="0.2">
      <c r="A721" s="182">
        <f>+'11'!A18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5">
        <f>IFERROR(INDEX(Lookup!$BG$9:$BG$2401,MATCH($A721,Lookup!$A$9:$A$2401,0)),0)</f>
        <v>0</v>
      </c>
      <c r="E721" s="205">
        <f>IFERROR(INDEX(Lookup!$BF$9:$BF$2401,MATCH($A721,Lookup!$A$9:$A$2401,0)),0)</f>
        <v>0</v>
      </c>
      <c r="F721" s="205">
        <f>IFERROR(INDEX(Lookup!$BE$9:$BE$2401,MATCH($A721,Lookup!$A$9:$A$2401,0)),0)</f>
        <v>0</v>
      </c>
      <c r="G721" s="206"/>
      <c r="H721" s="206"/>
      <c r="I721" s="205">
        <f>IFERROR(INDEX(Lookup!$BJ$9:$BJ$2401,MATCH($A721,Lookup!$A$9:$A$2401,0)),0)</f>
        <v>0</v>
      </c>
      <c r="J721" s="205">
        <f>IFERROR(INDEX(Lookup!$BI$9:$BI$2401,MATCH($A721,Lookup!$A$9:$A$2401,0)),0)</f>
        <v>0</v>
      </c>
      <c r="K721" s="205">
        <f>IFERROR(INDEX(Lookup!$BH$9:$BH$2401,MATCH($A721,Lookup!$A$9:$A$2401,0)),0)</f>
        <v>0</v>
      </c>
      <c r="L721" s="205">
        <f t="shared" si="35"/>
        <v>0</v>
      </c>
      <c r="O721" s="182">
        <f t="shared" si="34"/>
        <v>0</v>
      </c>
    </row>
    <row r="722" spans="1:15" hidden="1" x14ac:dyDescent="0.2">
      <c r="A722" s="182">
        <f>+'11'!A19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5">
        <f>IFERROR(INDEX(Lookup!$BG$9:$BG$2401,MATCH($A722,Lookup!$A$9:$A$2401,0)),0)</f>
        <v>0</v>
      </c>
      <c r="E722" s="205">
        <f>IFERROR(INDEX(Lookup!$BF$9:$BF$2401,MATCH($A722,Lookup!$A$9:$A$2401,0)),0)</f>
        <v>0</v>
      </c>
      <c r="F722" s="205">
        <f>IFERROR(INDEX(Lookup!$BE$9:$BE$2401,MATCH($A722,Lookup!$A$9:$A$2401,0)),0)</f>
        <v>0</v>
      </c>
      <c r="G722" s="206"/>
      <c r="H722" s="206"/>
      <c r="I722" s="205">
        <f>IFERROR(INDEX(Lookup!$BJ$9:$BJ$2401,MATCH($A722,Lookup!$A$9:$A$2401,0)),0)</f>
        <v>0</v>
      </c>
      <c r="J722" s="205">
        <f>IFERROR(INDEX(Lookup!$BI$9:$BI$2401,MATCH($A722,Lookup!$A$9:$A$2401,0)),0)</f>
        <v>0</v>
      </c>
      <c r="K722" s="205">
        <f>IFERROR(INDEX(Lookup!$BH$9:$BH$2401,MATCH($A722,Lookup!$A$9:$A$2401,0)),0)</f>
        <v>0</v>
      </c>
      <c r="L722" s="205">
        <f t="shared" si="35"/>
        <v>0</v>
      </c>
      <c r="O722" s="182">
        <f t="shared" si="34"/>
        <v>0</v>
      </c>
    </row>
    <row r="723" spans="1:15" hidden="1" x14ac:dyDescent="0.2">
      <c r="A723" s="182">
        <f>+'11'!A20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5">
        <f>IFERROR(INDEX(Lookup!$BG$9:$BG$2401,MATCH($A723,Lookup!$A$9:$A$2401,0)),0)</f>
        <v>0</v>
      </c>
      <c r="E723" s="205">
        <f>IFERROR(INDEX(Lookup!$BF$9:$BF$2401,MATCH($A723,Lookup!$A$9:$A$2401,0)),0)</f>
        <v>0</v>
      </c>
      <c r="F723" s="205">
        <f>IFERROR(INDEX(Lookup!$BE$9:$BE$2401,MATCH($A723,Lookup!$A$9:$A$2401,0)),0)</f>
        <v>0</v>
      </c>
      <c r="G723" s="206"/>
      <c r="H723" s="206"/>
      <c r="I723" s="205">
        <f>IFERROR(INDEX(Lookup!$BJ$9:$BJ$2401,MATCH($A723,Lookup!$A$9:$A$2401,0)),0)</f>
        <v>0</v>
      </c>
      <c r="J723" s="205">
        <f>IFERROR(INDEX(Lookup!$BI$9:$BI$2401,MATCH($A723,Lookup!$A$9:$A$2401,0)),0)</f>
        <v>0</v>
      </c>
      <c r="K723" s="205">
        <f>IFERROR(INDEX(Lookup!$BH$9:$BH$2401,MATCH($A723,Lookup!$A$9:$A$2401,0)),0)</f>
        <v>0</v>
      </c>
      <c r="L723" s="205">
        <f t="shared" si="35"/>
        <v>0</v>
      </c>
      <c r="O723" s="182">
        <f t="shared" si="34"/>
        <v>0</v>
      </c>
    </row>
    <row r="724" spans="1:15" hidden="1" x14ac:dyDescent="0.2">
      <c r="A724" s="182">
        <f>+'11'!A21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5">
        <f>IFERROR(INDEX(Lookup!$BG$9:$BG$2401,MATCH($A724,Lookup!$A$9:$A$2401,0)),0)</f>
        <v>0</v>
      </c>
      <c r="E724" s="205">
        <f>IFERROR(INDEX(Lookup!$BF$9:$BF$2401,MATCH($A724,Lookup!$A$9:$A$2401,0)),0)</f>
        <v>0</v>
      </c>
      <c r="F724" s="205">
        <f>IFERROR(INDEX(Lookup!$BE$9:$BE$2401,MATCH($A724,Lookup!$A$9:$A$2401,0)),0)</f>
        <v>0</v>
      </c>
      <c r="G724" s="206"/>
      <c r="H724" s="206"/>
      <c r="I724" s="205">
        <f>IFERROR(INDEX(Lookup!$BJ$9:$BJ$2401,MATCH($A724,Lookup!$A$9:$A$2401,0)),0)</f>
        <v>0</v>
      </c>
      <c r="J724" s="205">
        <f>IFERROR(INDEX(Lookup!$BI$9:$BI$2401,MATCH($A724,Lookup!$A$9:$A$2401,0)),0)</f>
        <v>0</v>
      </c>
      <c r="K724" s="205">
        <f>IFERROR(INDEX(Lookup!$BH$9:$BH$2401,MATCH($A724,Lookup!$A$9:$A$2401,0)),0)</f>
        <v>0</v>
      </c>
      <c r="L724" s="205">
        <f t="shared" si="35"/>
        <v>0</v>
      </c>
      <c r="O724" s="182">
        <f t="shared" si="34"/>
        <v>0</v>
      </c>
    </row>
    <row r="725" spans="1:15" hidden="1" x14ac:dyDescent="0.2">
      <c r="A725" s="182">
        <f>+'11'!A22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5">
        <f>IFERROR(INDEX(Lookup!$BG$9:$BG$2401,MATCH($A725,Lookup!$A$9:$A$2401,0)),0)</f>
        <v>0</v>
      </c>
      <c r="E725" s="205">
        <f>IFERROR(INDEX(Lookup!$BF$9:$BF$2401,MATCH($A725,Lookup!$A$9:$A$2401,0)),0)</f>
        <v>0</v>
      </c>
      <c r="F725" s="205">
        <f>IFERROR(INDEX(Lookup!$BE$9:$BE$2401,MATCH($A725,Lookup!$A$9:$A$2401,0)),0)</f>
        <v>0</v>
      </c>
      <c r="G725" s="206"/>
      <c r="H725" s="206"/>
      <c r="I725" s="205">
        <f>IFERROR(INDEX(Lookup!$BJ$9:$BJ$2401,MATCH($A725,Lookup!$A$9:$A$2401,0)),0)</f>
        <v>0</v>
      </c>
      <c r="J725" s="205">
        <f>IFERROR(INDEX(Lookup!$BI$9:$BI$2401,MATCH($A725,Lookup!$A$9:$A$2401,0)),0)</f>
        <v>0</v>
      </c>
      <c r="K725" s="205">
        <f>IFERROR(INDEX(Lookup!$BH$9:$BH$2401,MATCH($A725,Lookup!$A$9:$A$2401,0)),0)</f>
        <v>0</v>
      </c>
      <c r="L725" s="205">
        <f t="shared" si="35"/>
        <v>0</v>
      </c>
      <c r="O725" s="182">
        <f t="shared" si="34"/>
        <v>0</v>
      </c>
    </row>
    <row r="726" spans="1:15" hidden="1" x14ac:dyDescent="0.2">
      <c r="A726" s="182">
        <f>+'11'!A23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5">
        <f>IFERROR(INDEX(Lookup!$BG$9:$BG$2401,MATCH($A726,Lookup!$A$9:$A$2401,0)),0)</f>
        <v>0</v>
      </c>
      <c r="E726" s="205">
        <f>IFERROR(INDEX(Lookup!$BF$9:$BF$2401,MATCH($A726,Lookup!$A$9:$A$2401,0)),0)</f>
        <v>0</v>
      </c>
      <c r="F726" s="205">
        <f>IFERROR(INDEX(Lookup!$BE$9:$BE$2401,MATCH($A726,Lookup!$A$9:$A$2401,0)),0)</f>
        <v>0</v>
      </c>
      <c r="G726" s="206"/>
      <c r="H726" s="206"/>
      <c r="I726" s="205">
        <f>IFERROR(INDEX(Lookup!$BJ$9:$BJ$2401,MATCH($A726,Lookup!$A$9:$A$2401,0)),0)</f>
        <v>0</v>
      </c>
      <c r="J726" s="205">
        <f>IFERROR(INDEX(Lookup!$BI$9:$BI$2401,MATCH($A726,Lookup!$A$9:$A$2401,0)),0)</f>
        <v>0</v>
      </c>
      <c r="K726" s="205">
        <f>IFERROR(INDEX(Lookup!$BH$9:$BH$2401,MATCH($A726,Lookup!$A$9:$A$2401,0)),0)</f>
        <v>0</v>
      </c>
      <c r="L726" s="205">
        <f t="shared" si="35"/>
        <v>0</v>
      </c>
      <c r="O726" s="182">
        <f t="shared" si="34"/>
        <v>0</v>
      </c>
    </row>
    <row r="727" spans="1:15" x14ac:dyDescent="0.2">
      <c r="A727" s="213"/>
      <c r="B727" s="213"/>
      <c r="C727" s="213" t="s">
        <v>485</v>
      </c>
      <c r="D727" s="211">
        <f>SUM(D705:D726)</f>
        <v>0</v>
      </c>
      <c r="E727" s="211">
        <f>SUM(E705:E726)</f>
        <v>0</v>
      </c>
      <c r="F727" s="211">
        <f>SUM(F705:F726)</f>
        <v>0</v>
      </c>
      <c r="G727" s="212"/>
      <c r="H727" s="212"/>
      <c r="I727" s="211">
        <f>SUM(I705:I726)</f>
        <v>0</v>
      </c>
      <c r="J727" s="211">
        <f>SUM(J705:J726)</f>
        <v>0</v>
      </c>
      <c r="K727" s="211">
        <f>SUM(K705:K726)</f>
        <v>0</v>
      </c>
      <c r="L727" s="211">
        <f>SUM(L705:L726)</f>
        <v>0</v>
      </c>
      <c r="O727" s="182">
        <v>1</v>
      </c>
    </row>
    <row r="728" spans="1:15" x14ac:dyDescent="0.2">
      <c r="C728" s="207" t="s">
        <v>477</v>
      </c>
      <c r="L728" s="205"/>
      <c r="O728" s="182">
        <v>1</v>
      </c>
    </row>
    <row r="729" spans="1:15" hidden="1" x14ac:dyDescent="0.2">
      <c r="A729" s="182">
        <f>+'12'!A2</f>
        <v>0</v>
      </c>
      <c r="C729" s="182" t="str">
        <f>IFERROR(LEFT(IFERROR(INDEX(Sheet5!$C$2:$C$1300,MATCH($A729,Sheet5!$A$2:$A$1300,0)),"-"),FIND(",",IFERROR(INDEX(Sheet5!$C$2:$C$1300,MATCH($A729,Sheet5!$A$2:$A$1300,0)),"-"),1)-1),IFERROR(INDEX(Sheet5!$C$2:$C$1300,MATCH($A729,Sheet5!$A$2:$A$1300,0)),"-"))</f>
        <v>-</v>
      </c>
      <c r="D729" s="205">
        <f>IFERROR(INDEX(Lookup!$BG$9:$BG$2401,MATCH($A729,Lookup!$A$9:$A$2401,0)),0)</f>
        <v>0</v>
      </c>
      <c r="E729" s="205">
        <f>IFERROR(INDEX(Lookup!$BF$9:$BF$2401,MATCH($A729,Lookup!$A$9:$A$2401,0)),0)</f>
        <v>0</v>
      </c>
      <c r="F729" s="205">
        <f>IFERROR(INDEX(Lookup!$BE$9:$BE$2401,MATCH($A729,Lookup!$A$9:$A$2401,0)),0)</f>
        <v>0</v>
      </c>
      <c r="G729" s="206"/>
      <c r="H729" s="206"/>
      <c r="I729" s="205">
        <f>IFERROR(INDEX(Lookup!$BJ$9:$BJ$2401,MATCH($A729,Lookup!$A$9:$A$2401,0)),0)</f>
        <v>0</v>
      </c>
      <c r="J729" s="205">
        <f>IFERROR(INDEX(Lookup!$BI$9:$BI$2401,MATCH($A729,Lookup!$A$9:$A$2401,0)),0)</f>
        <v>0</v>
      </c>
      <c r="K729" s="205">
        <f>IFERROR(INDEX(Lookup!$BH$9:$BH$2401,MATCH($A729,Lookup!$A$9:$A$2401,0)),0)</f>
        <v>0</v>
      </c>
      <c r="L729" s="205">
        <f t="shared" ref="L729:L752" si="36">K729-J729</f>
        <v>0</v>
      </c>
      <c r="O729" s="182">
        <f t="shared" ref="O729:O752" si="37">+IF(A729&gt;0,1,0)</f>
        <v>0</v>
      </c>
    </row>
    <row r="730" spans="1:15" hidden="1" x14ac:dyDescent="0.2">
      <c r="A730" s="182">
        <f>+'12'!A3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5">
        <f>IFERROR(INDEX(Lookup!$BG$9:$BG$2401,MATCH($A730,Lookup!$A$9:$A$2401,0)),0)</f>
        <v>0</v>
      </c>
      <c r="E730" s="205">
        <f>IFERROR(INDEX(Lookup!$BF$9:$BF$2401,MATCH($A730,Lookup!$A$9:$A$2401,0)),0)</f>
        <v>0</v>
      </c>
      <c r="F730" s="205">
        <f>IFERROR(INDEX(Lookup!$BE$9:$BE$2401,MATCH($A730,Lookup!$A$9:$A$2401,0)),0)</f>
        <v>0</v>
      </c>
      <c r="G730" s="206"/>
      <c r="H730" s="206"/>
      <c r="I730" s="205">
        <f>IFERROR(INDEX(Lookup!$BJ$9:$BJ$2401,MATCH($A730,Lookup!$A$9:$A$2401,0)),0)</f>
        <v>0</v>
      </c>
      <c r="J730" s="205">
        <f>IFERROR(INDEX(Lookup!$BI$9:$BI$2401,MATCH($A730,Lookup!$A$9:$A$2401,0)),0)</f>
        <v>0</v>
      </c>
      <c r="K730" s="205">
        <f>IFERROR(INDEX(Lookup!$BH$9:$BH$2401,MATCH($A730,Lookup!$A$9:$A$2401,0)),0)</f>
        <v>0</v>
      </c>
      <c r="L730" s="205">
        <f t="shared" si="36"/>
        <v>0</v>
      </c>
      <c r="O730" s="182">
        <f t="shared" si="37"/>
        <v>0</v>
      </c>
    </row>
    <row r="731" spans="1:15" hidden="1" x14ac:dyDescent="0.2">
      <c r="A731" s="182">
        <f>+'12'!A4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5">
        <f>IFERROR(INDEX(Lookup!$BG$9:$BG$2401,MATCH($A731,Lookup!$A$9:$A$2401,0)),0)</f>
        <v>0</v>
      </c>
      <c r="E731" s="205">
        <f>IFERROR(INDEX(Lookup!$BF$9:$BF$2401,MATCH($A731,Lookup!$A$9:$A$2401,0)),0)</f>
        <v>0</v>
      </c>
      <c r="F731" s="205">
        <f>IFERROR(INDEX(Lookup!$BE$9:$BE$2401,MATCH($A731,Lookup!$A$9:$A$2401,0)),0)</f>
        <v>0</v>
      </c>
      <c r="G731" s="206"/>
      <c r="H731" s="206"/>
      <c r="I731" s="205">
        <f>IFERROR(INDEX(Lookup!$BJ$9:$BJ$2401,MATCH($A731,Lookup!$A$9:$A$2401,0)),0)</f>
        <v>0</v>
      </c>
      <c r="J731" s="205">
        <f>IFERROR(INDEX(Lookup!$BI$9:$BI$2401,MATCH($A731,Lookup!$A$9:$A$2401,0)),0)</f>
        <v>0</v>
      </c>
      <c r="K731" s="205">
        <f>IFERROR(INDEX(Lookup!$BH$9:$BH$2401,MATCH($A731,Lookup!$A$9:$A$2401,0)),0)</f>
        <v>0</v>
      </c>
      <c r="L731" s="205">
        <f t="shared" si="36"/>
        <v>0</v>
      </c>
      <c r="O731" s="182">
        <f t="shared" si="37"/>
        <v>0</v>
      </c>
    </row>
    <row r="732" spans="1:15" hidden="1" x14ac:dyDescent="0.2">
      <c r="A732" s="182">
        <f>+'12'!A5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5">
        <f>IFERROR(INDEX(Lookup!$BG$9:$BG$2401,MATCH($A732,Lookup!$A$9:$A$2401,0)),0)</f>
        <v>0</v>
      </c>
      <c r="E732" s="205">
        <f>IFERROR(INDEX(Lookup!$BF$9:$BF$2401,MATCH($A732,Lookup!$A$9:$A$2401,0)),0)</f>
        <v>0</v>
      </c>
      <c r="F732" s="205">
        <f>IFERROR(INDEX(Lookup!$BE$9:$BE$2401,MATCH($A732,Lookup!$A$9:$A$2401,0)),0)</f>
        <v>0</v>
      </c>
      <c r="G732" s="206"/>
      <c r="H732" s="206"/>
      <c r="I732" s="205">
        <f>IFERROR(INDEX(Lookup!$BJ$9:$BJ$2401,MATCH($A732,Lookup!$A$9:$A$2401,0)),0)</f>
        <v>0</v>
      </c>
      <c r="J732" s="205">
        <f>IFERROR(INDEX(Lookup!$BI$9:$BI$2401,MATCH($A732,Lookup!$A$9:$A$2401,0)),0)</f>
        <v>0</v>
      </c>
      <c r="K732" s="205">
        <f>IFERROR(INDEX(Lookup!$BH$9:$BH$2401,MATCH($A732,Lookup!$A$9:$A$2401,0)),0)</f>
        <v>0</v>
      </c>
      <c r="L732" s="205">
        <f t="shared" si="36"/>
        <v>0</v>
      </c>
      <c r="O732" s="182">
        <f t="shared" si="37"/>
        <v>0</v>
      </c>
    </row>
    <row r="733" spans="1:15" hidden="1" x14ac:dyDescent="0.2">
      <c r="A733" s="182">
        <f>+'12'!A6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5">
        <f>IFERROR(INDEX(Lookup!$BG$9:$BG$2401,MATCH($A733,Lookup!$A$9:$A$2401,0)),0)</f>
        <v>0</v>
      </c>
      <c r="E733" s="205">
        <f>IFERROR(INDEX(Lookup!$BF$9:$BF$2401,MATCH($A733,Lookup!$A$9:$A$2401,0)),0)</f>
        <v>0</v>
      </c>
      <c r="F733" s="205">
        <f>IFERROR(INDEX(Lookup!$BE$9:$BE$2401,MATCH($A733,Lookup!$A$9:$A$2401,0)),0)</f>
        <v>0</v>
      </c>
      <c r="G733" s="206"/>
      <c r="H733" s="206"/>
      <c r="I733" s="205">
        <f>IFERROR(INDEX(Lookup!$BJ$9:$BJ$2401,MATCH($A733,Lookup!$A$9:$A$2401,0)),0)</f>
        <v>0</v>
      </c>
      <c r="J733" s="205">
        <f>IFERROR(INDEX(Lookup!$BI$9:$BI$2401,MATCH($A733,Lookup!$A$9:$A$2401,0)),0)</f>
        <v>0</v>
      </c>
      <c r="K733" s="205">
        <f>IFERROR(INDEX(Lookup!$BH$9:$BH$2401,MATCH($A733,Lookup!$A$9:$A$2401,0)),0)</f>
        <v>0</v>
      </c>
      <c r="L733" s="205">
        <f t="shared" si="36"/>
        <v>0</v>
      </c>
      <c r="O733" s="182">
        <f t="shared" si="37"/>
        <v>0</v>
      </c>
    </row>
    <row r="734" spans="1:15" hidden="1" x14ac:dyDescent="0.2">
      <c r="A734" s="182">
        <f>+'12'!A7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5">
        <f>IFERROR(INDEX(Lookup!$BG$9:$BG$2401,MATCH($A734,Lookup!$A$9:$A$2401,0)),0)</f>
        <v>0</v>
      </c>
      <c r="E734" s="205">
        <f>IFERROR(INDEX(Lookup!$BF$9:$BF$2401,MATCH($A734,Lookup!$A$9:$A$2401,0)),0)</f>
        <v>0</v>
      </c>
      <c r="F734" s="205">
        <f>IFERROR(INDEX(Lookup!$BE$9:$BE$2401,MATCH($A734,Lookup!$A$9:$A$2401,0)),0)</f>
        <v>0</v>
      </c>
      <c r="G734" s="206"/>
      <c r="H734" s="206"/>
      <c r="I734" s="205">
        <f>IFERROR(INDEX(Lookup!$BJ$9:$BJ$2401,MATCH($A734,Lookup!$A$9:$A$2401,0)),0)</f>
        <v>0</v>
      </c>
      <c r="J734" s="205">
        <f>IFERROR(INDEX(Lookup!$BI$9:$BI$2401,MATCH($A734,Lookup!$A$9:$A$2401,0)),0)</f>
        <v>0</v>
      </c>
      <c r="K734" s="205">
        <f>IFERROR(INDEX(Lookup!$BH$9:$BH$2401,MATCH($A734,Lookup!$A$9:$A$2401,0)),0)</f>
        <v>0</v>
      </c>
      <c r="L734" s="205">
        <f t="shared" si="36"/>
        <v>0</v>
      </c>
      <c r="O734" s="182">
        <f t="shared" si="37"/>
        <v>0</v>
      </c>
    </row>
    <row r="735" spans="1:15" hidden="1" x14ac:dyDescent="0.2">
      <c r="A735" s="182">
        <f>+'12'!A8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5">
        <f>IFERROR(INDEX(Lookup!$BG$9:$BG$2401,MATCH($A735,Lookup!$A$9:$A$2401,0)),0)</f>
        <v>0</v>
      </c>
      <c r="E735" s="205">
        <f>IFERROR(INDEX(Lookup!$BF$9:$BF$2401,MATCH($A735,Lookup!$A$9:$A$2401,0)),0)</f>
        <v>0</v>
      </c>
      <c r="F735" s="205">
        <f>IFERROR(INDEX(Lookup!$BE$9:$BE$2401,MATCH($A735,Lookup!$A$9:$A$2401,0)),0)</f>
        <v>0</v>
      </c>
      <c r="G735" s="206"/>
      <c r="H735" s="206"/>
      <c r="I735" s="205">
        <f>IFERROR(INDEX(Lookup!$BJ$9:$BJ$2401,MATCH($A735,Lookup!$A$9:$A$2401,0)),0)</f>
        <v>0</v>
      </c>
      <c r="J735" s="205">
        <f>IFERROR(INDEX(Lookup!$BI$9:$BI$2401,MATCH($A735,Lookup!$A$9:$A$2401,0)),0)</f>
        <v>0</v>
      </c>
      <c r="K735" s="205">
        <f>IFERROR(INDEX(Lookup!$BH$9:$BH$2401,MATCH($A735,Lookup!$A$9:$A$2401,0)),0)</f>
        <v>0</v>
      </c>
      <c r="L735" s="205">
        <f t="shared" si="36"/>
        <v>0</v>
      </c>
      <c r="O735" s="182">
        <f t="shared" si="37"/>
        <v>0</v>
      </c>
    </row>
    <row r="736" spans="1:15" hidden="1" x14ac:dyDescent="0.2">
      <c r="A736" s="182">
        <f>+'12'!A9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5">
        <f>IFERROR(INDEX(Lookup!$BG$9:$BG$2401,MATCH($A736,Lookup!$A$9:$A$2401,0)),0)</f>
        <v>0</v>
      </c>
      <c r="E736" s="205">
        <f>IFERROR(INDEX(Lookup!$BF$9:$BF$2401,MATCH($A736,Lookup!$A$9:$A$2401,0)),0)</f>
        <v>0</v>
      </c>
      <c r="F736" s="205">
        <f>IFERROR(INDEX(Lookup!$BE$9:$BE$2401,MATCH($A736,Lookup!$A$9:$A$2401,0)),0)</f>
        <v>0</v>
      </c>
      <c r="G736" s="206"/>
      <c r="H736" s="206"/>
      <c r="I736" s="205">
        <f>IFERROR(INDEX(Lookup!$BJ$9:$BJ$2401,MATCH($A736,Lookup!$A$9:$A$2401,0)),0)</f>
        <v>0</v>
      </c>
      <c r="J736" s="205">
        <f>IFERROR(INDEX(Lookup!$BI$9:$BI$2401,MATCH($A736,Lookup!$A$9:$A$2401,0)),0)</f>
        <v>0</v>
      </c>
      <c r="K736" s="205">
        <f>IFERROR(INDEX(Lookup!$BH$9:$BH$2401,MATCH($A736,Lookup!$A$9:$A$2401,0)),0)</f>
        <v>0</v>
      </c>
      <c r="L736" s="205">
        <f t="shared" si="36"/>
        <v>0</v>
      </c>
      <c r="O736" s="182">
        <f t="shared" si="37"/>
        <v>0</v>
      </c>
    </row>
    <row r="737" spans="1:15" hidden="1" x14ac:dyDescent="0.2">
      <c r="A737" s="182">
        <f>+'12'!A10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5">
        <f>IFERROR(INDEX(Lookup!$BG$9:$BG$2401,MATCH($A737,Lookup!$A$9:$A$2401,0)),0)</f>
        <v>0</v>
      </c>
      <c r="E737" s="205">
        <f>IFERROR(INDEX(Lookup!$BF$9:$BF$2401,MATCH($A737,Lookup!$A$9:$A$2401,0)),0)</f>
        <v>0</v>
      </c>
      <c r="F737" s="205">
        <f>IFERROR(INDEX(Lookup!$BE$9:$BE$2401,MATCH($A737,Lookup!$A$9:$A$2401,0)),0)</f>
        <v>0</v>
      </c>
      <c r="G737" s="206"/>
      <c r="H737" s="206"/>
      <c r="I737" s="205">
        <f>IFERROR(INDEX(Lookup!$BJ$9:$BJ$2401,MATCH($A737,Lookup!$A$9:$A$2401,0)),0)</f>
        <v>0</v>
      </c>
      <c r="J737" s="205">
        <f>IFERROR(INDEX(Lookup!$BI$9:$BI$2401,MATCH($A737,Lookup!$A$9:$A$2401,0)),0)</f>
        <v>0</v>
      </c>
      <c r="K737" s="205">
        <f>IFERROR(INDEX(Lookup!$BH$9:$BH$2401,MATCH($A737,Lookup!$A$9:$A$2401,0)),0)</f>
        <v>0</v>
      </c>
      <c r="L737" s="205">
        <f t="shared" si="36"/>
        <v>0</v>
      </c>
      <c r="O737" s="182">
        <f t="shared" si="37"/>
        <v>0</v>
      </c>
    </row>
    <row r="738" spans="1:15" hidden="1" x14ac:dyDescent="0.2">
      <c r="A738" s="182">
        <f>+'12'!A11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5">
        <f>IFERROR(INDEX(Lookup!$BG$9:$BG$2401,MATCH($A738,Lookup!$A$9:$A$2401,0)),0)</f>
        <v>0</v>
      </c>
      <c r="E738" s="205">
        <f>IFERROR(INDEX(Lookup!$BF$9:$BF$2401,MATCH($A738,Lookup!$A$9:$A$2401,0)),0)</f>
        <v>0</v>
      </c>
      <c r="F738" s="205">
        <f>IFERROR(INDEX(Lookup!$BE$9:$BE$2401,MATCH($A738,Lookup!$A$9:$A$2401,0)),0)</f>
        <v>0</v>
      </c>
      <c r="G738" s="206"/>
      <c r="H738" s="206"/>
      <c r="I738" s="205">
        <f>IFERROR(INDEX(Lookup!$BJ$9:$BJ$2401,MATCH($A738,Lookup!$A$9:$A$2401,0)),0)</f>
        <v>0</v>
      </c>
      <c r="J738" s="205">
        <f>IFERROR(INDEX(Lookup!$BI$9:$BI$2401,MATCH($A738,Lookup!$A$9:$A$2401,0)),0)</f>
        <v>0</v>
      </c>
      <c r="K738" s="205">
        <f>IFERROR(INDEX(Lookup!$BH$9:$BH$2401,MATCH($A738,Lookup!$A$9:$A$2401,0)),0)</f>
        <v>0</v>
      </c>
      <c r="L738" s="205">
        <f t="shared" si="36"/>
        <v>0</v>
      </c>
      <c r="O738" s="182">
        <f t="shared" si="37"/>
        <v>0</v>
      </c>
    </row>
    <row r="739" spans="1:15" hidden="1" x14ac:dyDescent="0.2">
      <c r="A739" s="182">
        <f>+'12'!A12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5">
        <f>IFERROR(INDEX(Lookup!$BG$9:$BG$2401,MATCH($A739,Lookup!$A$9:$A$2401,0)),0)</f>
        <v>0</v>
      </c>
      <c r="E739" s="205">
        <f>IFERROR(INDEX(Lookup!$BF$9:$BF$2401,MATCH($A739,Lookup!$A$9:$A$2401,0)),0)</f>
        <v>0</v>
      </c>
      <c r="F739" s="205">
        <f>IFERROR(INDEX(Lookup!$BE$9:$BE$2401,MATCH($A739,Lookup!$A$9:$A$2401,0)),0)</f>
        <v>0</v>
      </c>
      <c r="G739" s="206"/>
      <c r="H739" s="206"/>
      <c r="I739" s="205">
        <f>IFERROR(INDEX(Lookup!$BJ$9:$BJ$2401,MATCH($A739,Lookup!$A$9:$A$2401,0)),0)</f>
        <v>0</v>
      </c>
      <c r="J739" s="205">
        <f>IFERROR(INDEX(Lookup!$BI$9:$BI$2401,MATCH($A739,Lookup!$A$9:$A$2401,0)),0)</f>
        <v>0</v>
      </c>
      <c r="K739" s="205">
        <f>IFERROR(INDEX(Lookup!$BH$9:$BH$2401,MATCH($A739,Lookup!$A$9:$A$2401,0)),0)</f>
        <v>0</v>
      </c>
      <c r="L739" s="205">
        <f t="shared" si="36"/>
        <v>0</v>
      </c>
      <c r="O739" s="182">
        <f t="shared" si="37"/>
        <v>0</v>
      </c>
    </row>
    <row r="740" spans="1:15" hidden="1" x14ac:dyDescent="0.2">
      <c r="A740" s="182">
        <f>+'12'!A13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5">
        <f>IFERROR(INDEX(Lookup!$BG$9:$BG$2401,MATCH($A740,Lookup!$A$9:$A$2401,0)),0)</f>
        <v>0</v>
      </c>
      <c r="E740" s="205">
        <f>IFERROR(INDEX(Lookup!$BF$9:$BF$2401,MATCH($A740,Lookup!$A$9:$A$2401,0)),0)</f>
        <v>0</v>
      </c>
      <c r="F740" s="205">
        <f>IFERROR(INDEX(Lookup!$BE$9:$BE$2401,MATCH($A740,Lookup!$A$9:$A$2401,0)),0)</f>
        <v>0</v>
      </c>
      <c r="G740" s="206"/>
      <c r="H740" s="206"/>
      <c r="I740" s="205">
        <f>IFERROR(INDEX(Lookup!$BJ$9:$BJ$2401,MATCH($A740,Lookup!$A$9:$A$2401,0)),0)</f>
        <v>0</v>
      </c>
      <c r="J740" s="205">
        <f>IFERROR(INDEX(Lookup!$BI$9:$BI$2401,MATCH($A740,Lookup!$A$9:$A$2401,0)),0)</f>
        <v>0</v>
      </c>
      <c r="K740" s="205">
        <f>IFERROR(INDEX(Lookup!$BH$9:$BH$2401,MATCH($A740,Lookup!$A$9:$A$2401,0)),0)</f>
        <v>0</v>
      </c>
      <c r="L740" s="205">
        <f t="shared" si="36"/>
        <v>0</v>
      </c>
      <c r="O740" s="182">
        <f t="shared" si="37"/>
        <v>0</v>
      </c>
    </row>
    <row r="741" spans="1:15" hidden="1" x14ac:dyDescent="0.2">
      <c r="A741" s="182">
        <f>+'12'!A14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5">
        <f>IFERROR(INDEX(Lookup!$BG$9:$BG$2401,MATCH($A741,Lookup!$A$9:$A$2401,0)),0)</f>
        <v>0</v>
      </c>
      <c r="E741" s="205">
        <f>IFERROR(INDEX(Lookup!$BF$9:$BF$2401,MATCH($A741,Lookup!$A$9:$A$2401,0)),0)</f>
        <v>0</v>
      </c>
      <c r="F741" s="205">
        <f>IFERROR(INDEX(Lookup!$BE$9:$BE$2401,MATCH($A741,Lookup!$A$9:$A$2401,0)),0)</f>
        <v>0</v>
      </c>
      <c r="G741" s="206"/>
      <c r="H741" s="206"/>
      <c r="I741" s="205">
        <f>IFERROR(INDEX(Lookup!$BJ$9:$BJ$2401,MATCH($A741,Lookup!$A$9:$A$2401,0)),0)</f>
        <v>0</v>
      </c>
      <c r="J741" s="205">
        <f>IFERROR(INDEX(Lookup!$BI$9:$BI$2401,MATCH($A741,Lookup!$A$9:$A$2401,0)),0)</f>
        <v>0</v>
      </c>
      <c r="K741" s="205">
        <f>IFERROR(INDEX(Lookup!$BH$9:$BH$2401,MATCH($A741,Lookup!$A$9:$A$2401,0)),0)</f>
        <v>0</v>
      </c>
      <c r="L741" s="205">
        <f t="shared" si="36"/>
        <v>0</v>
      </c>
      <c r="O741" s="182">
        <f t="shared" si="37"/>
        <v>0</v>
      </c>
    </row>
    <row r="742" spans="1:15" hidden="1" x14ac:dyDescent="0.2">
      <c r="A742" s="182">
        <f>+'12'!A15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5">
        <f>IFERROR(INDEX(Lookup!$BG$9:$BG$2401,MATCH($A742,Lookup!$A$9:$A$2401,0)),0)</f>
        <v>0</v>
      </c>
      <c r="E742" s="205">
        <f>IFERROR(INDEX(Lookup!$BF$9:$BF$2401,MATCH($A742,Lookup!$A$9:$A$2401,0)),0)</f>
        <v>0</v>
      </c>
      <c r="F742" s="205">
        <f>IFERROR(INDEX(Lookup!$BE$9:$BE$2401,MATCH($A742,Lookup!$A$9:$A$2401,0)),0)</f>
        <v>0</v>
      </c>
      <c r="G742" s="206"/>
      <c r="H742" s="206"/>
      <c r="I742" s="205">
        <f>IFERROR(INDEX(Lookup!$BJ$9:$BJ$2401,MATCH($A742,Lookup!$A$9:$A$2401,0)),0)</f>
        <v>0</v>
      </c>
      <c r="J742" s="205">
        <f>IFERROR(INDEX(Lookup!$BI$9:$BI$2401,MATCH($A742,Lookup!$A$9:$A$2401,0)),0)</f>
        <v>0</v>
      </c>
      <c r="K742" s="205">
        <f>IFERROR(INDEX(Lookup!$BH$9:$BH$2401,MATCH($A742,Lookup!$A$9:$A$2401,0)),0)</f>
        <v>0</v>
      </c>
      <c r="L742" s="205">
        <f t="shared" si="36"/>
        <v>0</v>
      </c>
      <c r="O742" s="182">
        <f t="shared" si="37"/>
        <v>0</v>
      </c>
    </row>
    <row r="743" spans="1:15" hidden="1" x14ac:dyDescent="0.2">
      <c r="A743" s="182">
        <f>+'12'!A16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5">
        <f>IFERROR(INDEX(Lookup!$BG$9:$BG$2401,MATCH($A743,Lookup!$A$9:$A$2401,0)),0)</f>
        <v>0</v>
      </c>
      <c r="E743" s="205">
        <f>IFERROR(INDEX(Lookup!$BF$9:$BF$2401,MATCH($A743,Lookup!$A$9:$A$2401,0)),0)</f>
        <v>0</v>
      </c>
      <c r="F743" s="205">
        <f>IFERROR(INDEX(Lookup!$BE$9:$BE$2401,MATCH($A743,Lookup!$A$9:$A$2401,0)),0)</f>
        <v>0</v>
      </c>
      <c r="G743" s="206"/>
      <c r="H743" s="206"/>
      <c r="I743" s="205">
        <f>IFERROR(INDEX(Lookup!$BJ$9:$BJ$2401,MATCH($A743,Lookup!$A$9:$A$2401,0)),0)</f>
        <v>0</v>
      </c>
      <c r="J743" s="205">
        <f>IFERROR(INDEX(Lookup!$BI$9:$BI$2401,MATCH($A743,Lookup!$A$9:$A$2401,0)),0)</f>
        <v>0</v>
      </c>
      <c r="K743" s="205">
        <f>IFERROR(INDEX(Lookup!$BH$9:$BH$2401,MATCH($A743,Lookup!$A$9:$A$2401,0)),0)</f>
        <v>0</v>
      </c>
      <c r="L743" s="205">
        <f t="shared" si="36"/>
        <v>0</v>
      </c>
      <c r="O743" s="182">
        <f t="shared" si="37"/>
        <v>0</v>
      </c>
    </row>
    <row r="744" spans="1:15" hidden="1" x14ac:dyDescent="0.2">
      <c r="A744" s="182">
        <f>+'12'!A17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5">
        <f>IFERROR(INDEX(Lookup!$BG$9:$BG$2401,MATCH($A744,Lookup!$A$9:$A$2401,0)),0)</f>
        <v>0</v>
      </c>
      <c r="E744" s="205">
        <f>IFERROR(INDEX(Lookup!$BF$9:$BF$2401,MATCH($A744,Lookup!$A$9:$A$2401,0)),0)</f>
        <v>0</v>
      </c>
      <c r="F744" s="205">
        <f>IFERROR(INDEX(Lookup!$BE$9:$BE$2401,MATCH($A744,Lookup!$A$9:$A$2401,0)),0)</f>
        <v>0</v>
      </c>
      <c r="G744" s="206"/>
      <c r="H744" s="206"/>
      <c r="I744" s="205">
        <f>IFERROR(INDEX(Lookup!$BJ$9:$BJ$2401,MATCH($A744,Lookup!$A$9:$A$2401,0)),0)</f>
        <v>0</v>
      </c>
      <c r="J744" s="205">
        <f>IFERROR(INDEX(Lookup!$BI$9:$BI$2401,MATCH($A744,Lookup!$A$9:$A$2401,0)),0)</f>
        <v>0</v>
      </c>
      <c r="K744" s="205">
        <f>IFERROR(INDEX(Lookup!$BH$9:$BH$2401,MATCH($A744,Lookup!$A$9:$A$2401,0)),0)</f>
        <v>0</v>
      </c>
      <c r="L744" s="205">
        <f t="shared" si="36"/>
        <v>0</v>
      </c>
      <c r="O744" s="182">
        <f t="shared" si="37"/>
        <v>0</v>
      </c>
    </row>
    <row r="745" spans="1:15" hidden="1" x14ac:dyDescent="0.2">
      <c r="A745" s="182">
        <f>+'12'!A18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5">
        <f>IFERROR(INDEX(Lookup!$BG$9:$BG$2401,MATCH($A745,Lookup!$A$9:$A$2401,0)),0)</f>
        <v>0</v>
      </c>
      <c r="E745" s="205">
        <f>IFERROR(INDEX(Lookup!$BF$9:$BF$2401,MATCH($A745,Lookup!$A$9:$A$2401,0)),0)</f>
        <v>0</v>
      </c>
      <c r="F745" s="205">
        <f>IFERROR(INDEX(Lookup!$BE$9:$BE$2401,MATCH($A745,Lookup!$A$9:$A$2401,0)),0)</f>
        <v>0</v>
      </c>
      <c r="G745" s="206"/>
      <c r="H745" s="206"/>
      <c r="I745" s="205">
        <f>IFERROR(INDEX(Lookup!$BJ$9:$BJ$2401,MATCH($A745,Lookup!$A$9:$A$2401,0)),0)</f>
        <v>0</v>
      </c>
      <c r="J745" s="205">
        <f>IFERROR(INDEX(Lookup!$BI$9:$BI$2401,MATCH($A745,Lookup!$A$9:$A$2401,0)),0)</f>
        <v>0</v>
      </c>
      <c r="K745" s="205">
        <f>IFERROR(INDEX(Lookup!$BH$9:$BH$2401,MATCH($A745,Lookup!$A$9:$A$2401,0)),0)</f>
        <v>0</v>
      </c>
      <c r="L745" s="205">
        <f t="shared" si="36"/>
        <v>0</v>
      </c>
      <c r="O745" s="182">
        <f t="shared" si="37"/>
        <v>0</v>
      </c>
    </row>
    <row r="746" spans="1:15" hidden="1" x14ac:dyDescent="0.2">
      <c r="A746" s="182">
        <f>+'12'!A19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5">
        <f>IFERROR(INDEX(Lookup!$BG$9:$BG$2401,MATCH($A746,Lookup!$A$9:$A$2401,0)),0)</f>
        <v>0</v>
      </c>
      <c r="E746" s="205">
        <f>IFERROR(INDEX(Lookup!$BF$9:$BF$2401,MATCH($A746,Lookup!$A$9:$A$2401,0)),0)</f>
        <v>0</v>
      </c>
      <c r="F746" s="205">
        <f>IFERROR(INDEX(Lookup!$BE$9:$BE$2401,MATCH($A746,Lookup!$A$9:$A$2401,0)),0)</f>
        <v>0</v>
      </c>
      <c r="G746" s="206"/>
      <c r="H746" s="206"/>
      <c r="I746" s="205">
        <f>IFERROR(INDEX(Lookup!$BJ$9:$BJ$2401,MATCH($A746,Lookup!$A$9:$A$2401,0)),0)</f>
        <v>0</v>
      </c>
      <c r="J746" s="205">
        <f>IFERROR(INDEX(Lookup!$BI$9:$BI$2401,MATCH($A746,Lookup!$A$9:$A$2401,0)),0)</f>
        <v>0</v>
      </c>
      <c r="K746" s="205">
        <f>IFERROR(INDEX(Lookup!$BH$9:$BH$2401,MATCH($A746,Lookup!$A$9:$A$2401,0)),0)</f>
        <v>0</v>
      </c>
      <c r="L746" s="205">
        <f t="shared" si="36"/>
        <v>0</v>
      </c>
      <c r="O746" s="182">
        <f t="shared" si="37"/>
        <v>0</v>
      </c>
    </row>
    <row r="747" spans="1:15" hidden="1" x14ac:dyDescent="0.2">
      <c r="A747" s="182">
        <f>+'12'!A20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5">
        <f>IFERROR(INDEX(Lookup!$BG$9:$BG$2401,MATCH($A747,Lookup!$A$9:$A$2401,0)),0)</f>
        <v>0</v>
      </c>
      <c r="E747" s="205">
        <f>IFERROR(INDEX(Lookup!$BF$9:$BF$2401,MATCH($A747,Lookup!$A$9:$A$2401,0)),0)</f>
        <v>0</v>
      </c>
      <c r="F747" s="205">
        <f>IFERROR(INDEX(Lookup!$BE$9:$BE$2401,MATCH($A747,Lookup!$A$9:$A$2401,0)),0)</f>
        <v>0</v>
      </c>
      <c r="G747" s="206"/>
      <c r="H747" s="206"/>
      <c r="I747" s="205">
        <f>IFERROR(INDEX(Lookup!$BJ$9:$BJ$2401,MATCH($A747,Lookup!$A$9:$A$2401,0)),0)</f>
        <v>0</v>
      </c>
      <c r="J747" s="205">
        <f>IFERROR(INDEX(Lookup!$BI$9:$BI$2401,MATCH($A747,Lookup!$A$9:$A$2401,0)),0)</f>
        <v>0</v>
      </c>
      <c r="K747" s="205">
        <f>IFERROR(INDEX(Lookup!$BH$9:$BH$2401,MATCH($A747,Lookup!$A$9:$A$2401,0)),0)</f>
        <v>0</v>
      </c>
      <c r="L747" s="205">
        <f t="shared" si="36"/>
        <v>0</v>
      </c>
      <c r="O747" s="182">
        <f t="shared" si="37"/>
        <v>0</v>
      </c>
    </row>
    <row r="748" spans="1:15" hidden="1" x14ac:dyDescent="0.2">
      <c r="A748" s="182">
        <f>+'12'!A21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5">
        <f>IFERROR(INDEX(Lookup!$BG$9:$BG$2401,MATCH($A748,Lookup!$A$9:$A$2401,0)),0)</f>
        <v>0</v>
      </c>
      <c r="E748" s="205">
        <f>IFERROR(INDEX(Lookup!$BF$9:$BF$2401,MATCH($A748,Lookup!$A$9:$A$2401,0)),0)</f>
        <v>0</v>
      </c>
      <c r="F748" s="205">
        <f>IFERROR(INDEX(Lookup!$BE$9:$BE$2401,MATCH($A748,Lookup!$A$9:$A$2401,0)),0)</f>
        <v>0</v>
      </c>
      <c r="G748" s="206"/>
      <c r="H748" s="206"/>
      <c r="I748" s="205">
        <f>IFERROR(INDEX(Lookup!$BJ$9:$BJ$2401,MATCH($A748,Lookup!$A$9:$A$2401,0)),0)</f>
        <v>0</v>
      </c>
      <c r="J748" s="205">
        <f>IFERROR(INDEX(Lookup!$BI$9:$BI$2401,MATCH($A748,Lookup!$A$9:$A$2401,0)),0)</f>
        <v>0</v>
      </c>
      <c r="K748" s="205">
        <f>IFERROR(INDEX(Lookup!$BH$9:$BH$2401,MATCH($A748,Lookup!$A$9:$A$2401,0)),0)</f>
        <v>0</v>
      </c>
      <c r="L748" s="205">
        <f t="shared" si="36"/>
        <v>0</v>
      </c>
      <c r="O748" s="182">
        <f t="shared" si="37"/>
        <v>0</v>
      </c>
    </row>
    <row r="749" spans="1:15" hidden="1" x14ac:dyDescent="0.2">
      <c r="A749" s="182">
        <f>+'12'!A22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5">
        <f>IFERROR(INDEX(Lookup!$BG$9:$BG$2401,MATCH($A749,Lookup!$A$9:$A$2401,0)),0)</f>
        <v>0</v>
      </c>
      <c r="E749" s="205">
        <f>IFERROR(INDEX(Lookup!$BF$9:$BF$2401,MATCH($A749,Lookup!$A$9:$A$2401,0)),0)</f>
        <v>0</v>
      </c>
      <c r="F749" s="205">
        <f>IFERROR(INDEX(Lookup!$BE$9:$BE$2401,MATCH($A749,Lookup!$A$9:$A$2401,0)),0)</f>
        <v>0</v>
      </c>
      <c r="G749" s="206"/>
      <c r="H749" s="206"/>
      <c r="I749" s="205">
        <f>IFERROR(INDEX(Lookup!$BJ$9:$BJ$2401,MATCH($A749,Lookup!$A$9:$A$2401,0)),0)</f>
        <v>0</v>
      </c>
      <c r="J749" s="205">
        <f>IFERROR(INDEX(Lookup!$BI$9:$BI$2401,MATCH($A749,Lookup!$A$9:$A$2401,0)),0)</f>
        <v>0</v>
      </c>
      <c r="K749" s="205">
        <f>IFERROR(INDEX(Lookup!$BH$9:$BH$2401,MATCH($A749,Lookup!$A$9:$A$2401,0)),0)</f>
        <v>0</v>
      </c>
      <c r="L749" s="205">
        <f t="shared" si="36"/>
        <v>0</v>
      </c>
      <c r="O749" s="182">
        <f t="shared" si="37"/>
        <v>0</v>
      </c>
    </row>
    <row r="750" spans="1:15" hidden="1" x14ac:dyDescent="0.2">
      <c r="A750" s="182">
        <f>+'12'!A23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5">
        <f>IFERROR(INDEX(Lookup!$BG$9:$BG$2401,MATCH($A750,Lookup!$A$9:$A$2401,0)),0)</f>
        <v>0</v>
      </c>
      <c r="E750" s="205">
        <f>IFERROR(INDEX(Lookup!$BF$9:$BF$2401,MATCH($A750,Lookup!$A$9:$A$2401,0)),0)</f>
        <v>0</v>
      </c>
      <c r="F750" s="205">
        <f>IFERROR(INDEX(Lookup!$BE$9:$BE$2401,MATCH($A750,Lookup!$A$9:$A$2401,0)),0)</f>
        <v>0</v>
      </c>
      <c r="G750" s="206"/>
      <c r="H750" s="206"/>
      <c r="I750" s="205">
        <f>IFERROR(INDEX(Lookup!$BJ$9:$BJ$2401,MATCH($A750,Lookup!$A$9:$A$2401,0)),0)</f>
        <v>0</v>
      </c>
      <c r="J750" s="205">
        <f>IFERROR(INDEX(Lookup!$BI$9:$BI$2401,MATCH($A750,Lookup!$A$9:$A$2401,0)),0)</f>
        <v>0</v>
      </c>
      <c r="K750" s="205">
        <f>IFERROR(INDEX(Lookup!$BH$9:$BH$2401,MATCH($A750,Lookup!$A$9:$A$2401,0)),0)</f>
        <v>0</v>
      </c>
      <c r="L750" s="205">
        <f t="shared" si="36"/>
        <v>0</v>
      </c>
      <c r="O750" s="182">
        <f t="shared" si="37"/>
        <v>0</v>
      </c>
    </row>
    <row r="751" spans="1:15" hidden="1" x14ac:dyDescent="0.2">
      <c r="A751" s="182">
        <f>+'12'!A24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5">
        <f>IFERROR(INDEX(Lookup!$BG$9:$BG$2401,MATCH($A751,Lookup!$A$9:$A$2401,0)),0)</f>
        <v>0</v>
      </c>
      <c r="E751" s="205">
        <f>IFERROR(INDEX(Lookup!$BF$9:$BF$2401,MATCH($A751,Lookup!$A$9:$A$2401,0)),0)</f>
        <v>0</v>
      </c>
      <c r="F751" s="205">
        <f>IFERROR(INDEX(Lookup!$BE$9:$BE$2401,MATCH($A751,Lookup!$A$9:$A$2401,0)),0)</f>
        <v>0</v>
      </c>
      <c r="G751" s="206"/>
      <c r="H751" s="206"/>
      <c r="I751" s="205">
        <f>IFERROR(INDEX(Lookup!$BJ$9:$BJ$2401,MATCH($A751,Lookup!$A$9:$A$2401,0)),0)</f>
        <v>0</v>
      </c>
      <c r="J751" s="205">
        <f>IFERROR(INDEX(Lookup!$BI$9:$BI$2401,MATCH($A751,Lookup!$A$9:$A$2401,0)),0)</f>
        <v>0</v>
      </c>
      <c r="K751" s="205">
        <f>IFERROR(INDEX(Lookup!$BH$9:$BH$2401,MATCH($A751,Lookup!$A$9:$A$2401,0)),0)</f>
        <v>0</v>
      </c>
      <c r="L751" s="205">
        <f t="shared" si="36"/>
        <v>0</v>
      </c>
      <c r="O751" s="182">
        <f t="shared" si="37"/>
        <v>0</v>
      </c>
    </row>
    <row r="752" spans="1:15" hidden="1" x14ac:dyDescent="0.2">
      <c r="A752" s="182">
        <f>+'12'!A25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5">
        <f>IFERROR(INDEX(Lookup!$BG$9:$BG$2401,MATCH($A752,Lookup!$A$9:$A$2401,0)),0)</f>
        <v>0</v>
      </c>
      <c r="E752" s="205">
        <f>IFERROR(INDEX(Lookup!$BF$9:$BF$2401,MATCH($A752,Lookup!$A$9:$A$2401,0)),0)</f>
        <v>0</v>
      </c>
      <c r="F752" s="205">
        <f>IFERROR(INDEX(Lookup!$BE$9:$BE$2401,MATCH($A752,Lookup!$A$9:$A$2401,0)),0)</f>
        <v>0</v>
      </c>
      <c r="G752" s="206"/>
      <c r="H752" s="206"/>
      <c r="I752" s="205">
        <f>IFERROR(INDEX(Lookup!$BJ$9:$BJ$2401,MATCH($A752,Lookup!$A$9:$A$2401,0)),0)</f>
        <v>0</v>
      </c>
      <c r="J752" s="205">
        <f>IFERROR(INDEX(Lookup!$BI$9:$BI$2401,MATCH($A752,Lookup!$A$9:$A$2401,0)),0)</f>
        <v>0</v>
      </c>
      <c r="K752" s="205">
        <f>IFERROR(INDEX(Lookup!$BH$9:$BH$2401,MATCH($A752,Lookup!$A$9:$A$2401,0)),0)</f>
        <v>0</v>
      </c>
      <c r="L752" s="205">
        <f t="shared" si="36"/>
        <v>0</v>
      </c>
      <c r="O752" s="182">
        <f t="shared" si="37"/>
        <v>0</v>
      </c>
    </row>
    <row r="753" spans="1:15" x14ac:dyDescent="0.2">
      <c r="A753" s="213"/>
      <c r="B753" s="213"/>
      <c r="C753" s="213" t="s">
        <v>486</v>
      </c>
      <c r="D753" s="211">
        <f>SUM(D729:D752)</f>
        <v>0</v>
      </c>
      <c r="E753" s="211">
        <f>SUM(E729:E752)</f>
        <v>0</v>
      </c>
      <c r="F753" s="211">
        <f>SUM(F729:F752)</f>
        <v>0</v>
      </c>
      <c r="G753" s="212"/>
      <c r="H753" s="212"/>
      <c r="I753" s="211">
        <f>SUM(I729:I752)</f>
        <v>0</v>
      </c>
      <c r="J753" s="211">
        <f>SUM(J729:J752)</f>
        <v>0</v>
      </c>
      <c r="K753" s="211">
        <f>SUM(K729:K752)</f>
        <v>0</v>
      </c>
      <c r="L753" s="211">
        <f>SUM(L729:L752)</f>
        <v>0</v>
      </c>
      <c r="M753" s="207"/>
      <c r="O753" s="182">
        <v>1</v>
      </c>
    </row>
    <row r="754" spans="1:15" x14ac:dyDescent="0.2">
      <c r="C754" s="207" t="s">
        <v>478</v>
      </c>
      <c r="L754" s="205"/>
      <c r="O754" s="182">
        <v>1</v>
      </c>
    </row>
    <row r="755" spans="1:15" hidden="1" x14ac:dyDescent="0.2">
      <c r="A755" s="182">
        <f>'13'!A2</f>
        <v>0</v>
      </c>
      <c r="C755" s="182" t="str">
        <f>IFERROR(LEFT(IFERROR(INDEX(Sheet5!$C$2:$C$1300,MATCH($A755,Sheet5!$A$2:$A$1300,0)),"-"),FIND(",",IFERROR(INDEX(Sheet5!$C$2:$C$1300,MATCH($A755,Sheet5!$A$2:$A$1300,0)),"-"),1)-1),IFERROR(INDEX(Sheet5!$C$2:$C$1300,MATCH($A755,Sheet5!$A$2:$A$1300,0)),"-"))</f>
        <v>-</v>
      </c>
      <c r="D755" s="205">
        <f>IFERROR(INDEX(Lookup!$BG$9:$BG$2401,MATCH($A755,Lookup!$A$9:$A$2401,0)),0)</f>
        <v>0</v>
      </c>
      <c r="E755" s="205">
        <f>IFERROR(INDEX(Lookup!$BF$9:$BF$2401,MATCH($A755,Lookup!$A$9:$A$2401,0)),0)</f>
        <v>0</v>
      </c>
      <c r="F755" s="205">
        <f>IFERROR(INDEX(Lookup!$BE$9:$BE$2401,MATCH($A755,Lookup!$A$9:$A$2401,0)),0)</f>
        <v>0</v>
      </c>
      <c r="G755" s="206"/>
      <c r="H755" s="206"/>
      <c r="I755" s="205">
        <f>IFERROR(INDEX(Lookup!$BJ$9:$BJ$2401,MATCH($A755,Lookup!$A$9:$A$2401,0)),0)</f>
        <v>0</v>
      </c>
      <c r="J755" s="205">
        <f>IFERROR(INDEX(Lookup!$BI$9:$BI$2401,MATCH($A755,Lookup!$A$9:$A$2401,0)),0)</f>
        <v>0</v>
      </c>
      <c r="K755" s="205">
        <f>IFERROR(INDEX(Lookup!$BH$9:$BH$2401,MATCH($A755,Lookup!$A$9:$A$2401,0)),0)</f>
        <v>0</v>
      </c>
      <c r="L755" s="205">
        <f>K755-J755</f>
        <v>0</v>
      </c>
      <c r="O755" s="182">
        <f t="shared" ref="O755:O818" si="38">+IF(A755&gt;0,1,0)</f>
        <v>0</v>
      </c>
    </row>
    <row r="756" spans="1:15" hidden="1" x14ac:dyDescent="0.2">
      <c r="A756" s="182">
        <f>'13'!A3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5">
        <f>IFERROR(INDEX(Lookup!$BG$9:$BG$2401,MATCH($A756,Lookup!$A$9:$A$2401,0)),0)</f>
        <v>0</v>
      </c>
      <c r="E756" s="205">
        <f>IFERROR(INDEX(Lookup!$BF$9:$BF$2401,MATCH($A756,Lookup!$A$9:$A$2401,0)),0)</f>
        <v>0</v>
      </c>
      <c r="F756" s="205">
        <f>IFERROR(INDEX(Lookup!$BE$9:$BE$2401,MATCH($A756,Lookup!$A$9:$A$2401,0)),0)</f>
        <v>0</v>
      </c>
      <c r="G756" s="206"/>
      <c r="H756" s="206"/>
      <c r="I756" s="205">
        <f>IFERROR(INDEX(Lookup!$BJ$9:$BJ$2401,MATCH($A756,Lookup!$A$9:$A$2401,0)),0)</f>
        <v>0</v>
      </c>
      <c r="J756" s="205">
        <f>IFERROR(INDEX(Lookup!$BI$9:$BI$2401,MATCH($A756,Lookup!$A$9:$A$2401,0)),0)</f>
        <v>0</v>
      </c>
      <c r="K756" s="205">
        <f>IFERROR(INDEX(Lookup!$BH$9:$BH$2401,MATCH($A756,Lookup!$A$9:$A$2401,0)),0)</f>
        <v>0</v>
      </c>
      <c r="L756" s="205">
        <f t="shared" ref="L756:L819" si="39">K756-J756</f>
        <v>0</v>
      </c>
      <c r="O756" s="182">
        <f t="shared" si="38"/>
        <v>0</v>
      </c>
    </row>
    <row r="757" spans="1:15" hidden="1" x14ac:dyDescent="0.2">
      <c r="A757" s="182">
        <f>'13'!A4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5">
        <f>IFERROR(INDEX(Lookup!$BG$9:$BG$2401,MATCH($A757,Lookup!$A$9:$A$2401,0)),0)</f>
        <v>0</v>
      </c>
      <c r="E757" s="205">
        <f>IFERROR(INDEX(Lookup!$BF$9:$BF$2401,MATCH($A757,Lookup!$A$9:$A$2401,0)),0)</f>
        <v>0</v>
      </c>
      <c r="F757" s="205">
        <f>IFERROR(INDEX(Lookup!$BE$9:$BE$2401,MATCH($A757,Lookup!$A$9:$A$2401,0)),0)</f>
        <v>0</v>
      </c>
      <c r="G757" s="206"/>
      <c r="H757" s="206"/>
      <c r="I757" s="205">
        <f>IFERROR(INDEX(Lookup!$BJ$9:$BJ$2401,MATCH($A757,Lookup!$A$9:$A$2401,0)),0)</f>
        <v>0</v>
      </c>
      <c r="J757" s="205">
        <f>IFERROR(INDEX(Lookup!$BI$9:$BI$2401,MATCH($A757,Lookup!$A$9:$A$2401,0)),0)</f>
        <v>0</v>
      </c>
      <c r="K757" s="205">
        <f>IFERROR(INDEX(Lookup!$BH$9:$BH$2401,MATCH($A757,Lookup!$A$9:$A$2401,0)),0)</f>
        <v>0</v>
      </c>
      <c r="L757" s="205">
        <f t="shared" si="39"/>
        <v>0</v>
      </c>
      <c r="O757" s="182">
        <f t="shared" si="38"/>
        <v>0</v>
      </c>
    </row>
    <row r="758" spans="1:15" hidden="1" x14ac:dyDescent="0.2">
      <c r="A758" s="182">
        <f>'13'!A5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5">
        <f>IFERROR(INDEX(Lookup!$BG$9:$BG$2401,MATCH($A758,Lookup!$A$9:$A$2401,0)),0)</f>
        <v>0</v>
      </c>
      <c r="E758" s="205">
        <f>IFERROR(INDEX(Lookup!$BF$9:$BF$2401,MATCH($A758,Lookup!$A$9:$A$2401,0)),0)</f>
        <v>0</v>
      </c>
      <c r="F758" s="205">
        <f>IFERROR(INDEX(Lookup!$BE$9:$BE$2401,MATCH($A758,Lookup!$A$9:$A$2401,0)),0)</f>
        <v>0</v>
      </c>
      <c r="G758" s="206"/>
      <c r="H758" s="206"/>
      <c r="I758" s="205">
        <f>IFERROR(INDEX(Lookup!$BJ$9:$BJ$2401,MATCH($A758,Lookup!$A$9:$A$2401,0)),0)</f>
        <v>0</v>
      </c>
      <c r="J758" s="205">
        <f>IFERROR(INDEX(Lookup!$BI$9:$BI$2401,MATCH($A758,Lookup!$A$9:$A$2401,0)),0)</f>
        <v>0</v>
      </c>
      <c r="K758" s="205">
        <f>IFERROR(INDEX(Lookup!$BH$9:$BH$2401,MATCH($A758,Lookup!$A$9:$A$2401,0)),0)</f>
        <v>0</v>
      </c>
      <c r="L758" s="205">
        <f t="shared" si="39"/>
        <v>0</v>
      </c>
      <c r="O758" s="182">
        <f t="shared" si="38"/>
        <v>0</v>
      </c>
    </row>
    <row r="759" spans="1:15" hidden="1" x14ac:dyDescent="0.2">
      <c r="A759" s="182">
        <f>'13'!A6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5">
        <f>IFERROR(INDEX(Lookup!$BG$9:$BG$2401,MATCH($A759,Lookup!$A$9:$A$2401,0)),0)</f>
        <v>0</v>
      </c>
      <c r="E759" s="205">
        <f>IFERROR(INDEX(Lookup!$BF$9:$BF$2401,MATCH($A759,Lookup!$A$9:$A$2401,0)),0)</f>
        <v>0</v>
      </c>
      <c r="F759" s="205">
        <f>IFERROR(INDEX(Lookup!$BE$9:$BE$2401,MATCH($A759,Lookup!$A$9:$A$2401,0)),0)</f>
        <v>0</v>
      </c>
      <c r="G759" s="206"/>
      <c r="H759" s="206"/>
      <c r="I759" s="205">
        <f>IFERROR(INDEX(Lookup!$BJ$9:$BJ$2401,MATCH($A759,Lookup!$A$9:$A$2401,0)),0)</f>
        <v>0</v>
      </c>
      <c r="J759" s="205">
        <f>IFERROR(INDEX(Lookup!$BI$9:$BI$2401,MATCH($A759,Lookup!$A$9:$A$2401,0)),0)</f>
        <v>0</v>
      </c>
      <c r="K759" s="205">
        <f>IFERROR(INDEX(Lookup!$BH$9:$BH$2401,MATCH($A759,Lookup!$A$9:$A$2401,0)),0)</f>
        <v>0</v>
      </c>
      <c r="L759" s="205">
        <f t="shared" si="39"/>
        <v>0</v>
      </c>
      <c r="O759" s="182">
        <f t="shared" si="38"/>
        <v>0</v>
      </c>
    </row>
    <row r="760" spans="1:15" hidden="1" x14ac:dyDescent="0.2">
      <c r="A760" s="182">
        <f>'13'!A7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5">
        <f>IFERROR(INDEX(Lookup!$BG$9:$BG$2401,MATCH($A760,Lookup!$A$9:$A$2401,0)),0)</f>
        <v>0</v>
      </c>
      <c r="E760" s="205">
        <f>IFERROR(INDEX(Lookup!$BF$9:$BF$2401,MATCH($A760,Lookup!$A$9:$A$2401,0)),0)</f>
        <v>0</v>
      </c>
      <c r="F760" s="205">
        <f>IFERROR(INDEX(Lookup!$BE$9:$BE$2401,MATCH($A760,Lookup!$A$9:$A$2401,0)),0)</f>
        <v>0</v>
      </c>
      <c r="G760" s="206"/>
      <c r="H760" s="206"/>
      <c r="I760" s="205">
        <f>IFERROR(INDEX(Lookup!$BJ$9:$BJ$2401,MATCH($A760,Lookup!$A$9:$A$2401,0)),0)</f>
        <v>0</v>
      </c>
      <c r="J760" s="205">
        <f>IFERROR(INDEX(Lookup!$BI$9:$BI$2401,MATCH($A760,Lookup!$A$9:$A$2401,0)),0)</f>
        <v>0</v>
      </c>
      <c r="K760" s="205">
        <f>IFERROR(INDEX(Lookup!$BH$9:$BH$2401,MATCH($A760,Lookup!$A$9:$A$2401,0)),0)</f>
        <v>0</v>
      </c>
      <c r="L760" s="205">
        <f t="shared" si="39"/>
        <v>0</v>
      </c>
      <c r="O760" s="182">
        <f t="shared" si="38"/>
        <v>0</v>
      </c>
    </row>
    <row r="761" spans="1:15" hidden="1" x14ac:dyDescent="0.2">
      <c r="A761" s="182">
        <f>'13'!A8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5">
        <f>IFERROR(INDEX(Lookup!$BG$9:$BG$2401,MATCH($A761,Lookup!$A$9:$A$2401,0)),0)</f>
        <v>0</v>
      </c>
      <c r="E761" s="205">
        <f>IFERROR(INDEX(Lookup!$BF$9:$BF$2401,MATCH($A761,Lookup!$A$9:$A$2401,0)),0)</f>
        <v>0</v>
      </c>
      <c r="F761" s="205">
        <f>IFERROR(INDEX(Lookup!$BE$9:$BE$2401,MATCH($A761,Lookup!$A$9:$A$2401,0)),0)</f>
        <v>0</v>
      </c>
      <c r="G761" s="206"/>
      <c r="H761" s="206"/>
      <c r="I761" s="205">
        <f>IFERROR(INDEX(Lookup!$BJ$9:$BJ$2401,MATCH($A761,Lookup!$A$9:$A$2401,0)),0)</f>
        <v>0</v>
      </c>
      <c r="J761" s="205">
        <f>IFERROR(INDEX(Lookup!$BI$9:$BI$2401,MATCH($A761,Lookup!$A$9:$A$2401,0)),0)</f>
        <v>0</v>
      </c>
      <c r="K761" s="205">
        <f>IFERROR(INDEX(Lookup!$BH$9:$BH$2401,MATCH($A761,Lookup!$A$9:$A$2401,0)),0)</f>
        <v>0</v>
      </c>
      <c r="L761" s="205">
        <f t="shared" si="39"/>
        <v>0</v>
      </c>
      <c r="O761" s="182">
        <f t="shared" si="38"/>
        <v>0</v>
      </c>
    </row>
    <row r="762" spans="1:15" hidden="1" x14ac:dyDescent="0.2">
      <c r="A762" s="182">
        <f>'13'!A9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5">
        <f>IFERROR(INDEX(Lookup!$BG$9:$BG$2401,MATCH($A762,Lookup!$A$9:$A$2401,0)),0)</f>
        <v>0</v>
      </c>
      <c r="E762" s="205">
        <f>IFERROR(INDEX(Lookup!$BF$9:$BF$2401,MATCH($A762,Lookup!$A$9:$A$2401,0)),0)</f>
        <v>0</v>
      </c>
      <c r="F762" s="205">
        <f>IFERROR(INDEX(Lookup!$BE$9:$BE$2401,MATCH($A762,Lookup!$A$9:$A$2401,0)),0)</f>
        <v>0</v>
      </c>
      <c r="G762" s="206"/>
      <c r="H762" s="206"/>
      <c r="I762" s="205">
        <f>IFERROR(INDEX(Lookup!$BJ$9:$BJ$2401,MATCH($A762,Lookup!$A$9:$A$2401,0)),0)</f>
        <v>0</v>
      </c>
      <c r="J762" s="205">
        <f>IFERROR(INDEX(Lookup!$BI$9:$BI$2401,MATCH($A762,Lookup!$A$9:$A$2401,0)),0)</f>
        <v>0</v>
      </c>
      <c r="K762" s="205">
        <f>IFERROR(INDEX(Lookup!$BH$9:$BH$2401,MATCH($A762,Lookup!$A$9:$A$2401,0)),0)</f>
        <v>0</v>
      </c>
      <c r="L762" s="205">
        <f t="shared" si="39"/>
        <v>0</v>
      </c>
      <c r="O762" s="182">
        <f t="shared" si="38"/>
        <v>0</v>
      </c>
    </row>
    <row r="763" spans="1:15" hidden="1" x14ac:dyDescent="0.2">
      <c r="A763" s="182">
        <f>'13'!A10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5">
        <f>IFERROR(INDEX(Lookup!$BG$9:$BG$2401,MATCH($A763,Lookup!$A$9:$A$2401,0)),0)</f>
        <v>0</v>
      </c>
      <c r="E763" s="205">
        <f>IFERROR(INDEX(Lookup!$BF$9:$BF$2401,MATCH($A763,Lookup!$A$9:$A$2401,0)),0)</f>
        <v>0</v>
      </c>
      <c r="F763" s="205">
        <f>IFERROR(INDEX(Lookup!$BE$9:$BE$2401,MATCH($A763,Lookup!$A$9:$A$2401,0)),0)</f>
        <v>0</v>
      </c>
      <c r="G763" s="206"/>
      <c r="H763" s="206"/>
      <c r="I763" s="205">
        <f>IFERROR(INDEX(Lookup!$BJ$9:$BJ$2401,MATCH($A763,Lookup!$A$9:$A$2401,0)),0)</f>
        <v>0</v>
      </c>
      <c r="J763" s="205">
        <f>IFERROR(INDEX(Lookup!$BI$9:$BI$2401,MATCH($A763,Lookup!$A$9:$A$2401,0)),0)</f>
        <v>0</v>
      </c>
      <c r="K763" s="205">
        <f>IFERROR(INDEX(Lookup!$BH$9:$BH$2401,MATCH($A763,Lookup!$A$9:$A$2401,0)),0)</f>
        <v>0</v>
      </c>
      <c r="L763" s="205">
        <f t="shared" si="39"/>
        <v>0</v>
      </c>
      <c r="O763" s="182">
        <f t="shared" si="38"/>
        <v>0</v>
      </c>
    </row>
    <row r="764" spans="1:15" hidden="1" x14ac:dyDescent="0.2">
      <c r="A764" s="182">
        <f>'13'!A11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5">
        <f>IFERROR(INDEX(Lookup!$BG$9:$BG$2401,MATCH($A764,Lookup!$A$9:$A$2401,0)),0)</f>
        <v>0</v>
      </c>
      <c r="E764" s="205">
        <f>IFERROR(INDEX(Lookup!$BF$9:$BF$2401,MATCH($A764,Lookup!$A$9:$A$2401,0)),0)</f>
        <v>0</v>
      </c>
      <c r="F764" s="205">
        <f>IFERROR(INDEX(Lookup!$BE$9:$BE$2401,MATCH($A764,Lookup!$A$9:$A$2401,0)),0)</f>
        <v>0</v>
      </c>
      <c r="G764" s="206"/>
      <c r="H764" s="206"/>
      <c r="I764" s="205">
        <f>IFERROR(INDEX(Lookup!$BJ$9:$BJ$2401,MATCH($A764,Lookup!$A$9:$A$2401,0)),0)</f>
        <v>0</v>
      </c>
      <c r="J764" s="205">
        <f>IFERROR(INDEX(Lookup!$BI$9:$BI$2401,MATCH($A764,Lookup!$A$9:$A$2401,0)),0)</f>
        <v>0</v>
      </c>
      <c r="K764" s="205">
        <f>IFERROR(INDEX(Lookup!$BH$9:$BH$2401,MATCH($A764,Lookup!$A$9:$A$2401,0)),0)</f>
        <v>0</v>
      </c>
      <c r="L764" s="205">
        <f t="shared" si="39"/>
        <v>0</v>
      </c>
      <c r="O764" s="182">
        <f t="shared" si="38"/>
        <v>0</v>
      </c>
    </row>
    <row r="765" spans="1:15" hidden="1" x14ac:dyDescent="0.2">
      <c r="A765" s="182">
        <f>'13'!A12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5">
        <f>IFERROR(INDEX(Lookup!$BG$9:$BG$2401,MATCH($A765,Lookup!$A$9:$A$2401,0)),0)</f>
        <v>0</v>
      </c>
      <c r="E765" s="205">
        <f>IFERROR(INDEX(Lookup!$BF$9:$BF$2401,MATCH($A765,Lookup!$A$9:$A$2401,0)),0)</f>
        <v>0</v>
      </c>
      <c r="F765" s="205">
        <f>IFERROR(INDEX(Lookup!$BE$9:$BE$2401,MATCH($A765,Lookup!$A$9:$A$2401,0)),0)</f>
        <v>0</v>
      </c>
      <c r="G765" s="206"/>
      <c r="H765" s="206"/>
      <c r="I765" s="205">
        <f>IFERROR(INDEX(Lookup!$BJ$9:$BJ$2401,MATCH($A765,Lookup!$A$9:$A$2401,0)),0)</f>
        <v>0</v>
      </c>
      <c r="J765" s="205">
        <f>IFERROR(INDEX(Lookup!$BI$9:$BI$2401,MATCH($A765,Lookup!$A$9:$A$2401,0)),0)</f>
        <v>0</v>
      </c>
      <c r="K765" s="205">
        <f>IFERROR(INDEX(Lookup!$BH$9:$BH$2401,MATCH($A765,Lookup!$A$9:$A$2401,0)),0)</f>
        <v>0</v>
      </c>
      <c r="L765" s="205">
        <f t="shared" si="39"/>
        <v>0</v>
      </c>
      <c r="O765" s="182">
        <f t="shared" si="38"/>
        <v>0</v>
      </c>
    </row>
    <row r="766" spans="1:15" hidden="1" x14ac:dyDescent="0.2">
      <c r="A766" s="182">
        <f>'13'!A13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5">
        <f>IFERROR(INDEX(Lookup!$BG$9:$BG$2401,MATCH($A766,Lookup!$A$9:$A$2401,0)),0)</f>
        <v>0</v>
      </c>
      <c r="E766" s="205">
        <f>IFERROR(INDEX(Lookup!$BF$9:$BF$2401,MATCH($A766,Lookup!$A$9:$A$2401,0)),0)</f>
        <v>0</v>
      </c>
      <c r="F766" s="205">
        <f>IFERROR(INDEX(Lookup!$BE$9:$BE$2401,MATCH($A766,Lookup!$A$9:$A$2401,0)),0)</f>
        <v>0</v>
      </c>
      <c r="G766" s="206"/>
      <c r="H766" s="206"/>
      <c r="I766" s="205">
        <f>IFERROR(INDEX(Lookup!$BJ$9:$BJ$2401,MATCH($A766,Lookup!$A$9:$A$2401,0)),0)</f>
        <v>0</v>
      </c>
      <c r="J766" s="205">
        <f>IFERROR(INDEX(Lookup!$BI$9:$BI$2401,MATCH($A766,Lookup!$A$9:$A$2401,0)),0)</f>
        <v>0</v>
      </c>
      <c r="K766" s="205">
        <f>IFERROR(INDEX(Lookup!$BH$9:$BH$2401,MATCH($A766,Lookup!$A$9:$A$2401,0)),0)</f>
        <v>0</v>
      </c>
      <c r="L766" s="205">
        <f t="shared" si="39"/>
        <v>0</v>
      </c>
      <c r="O766" s="182">
        <f t="shared" si="38"/>
        <v>0</v>
      </c>
    </row>
    <row r="767" spans="1:15" hidden="1" x14ac:dyDescent="0.2">
      <c r="A767" s="182">
        <f>'13'!A14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5">
        <f>IFERROR(INDEX(Lookup!$BG$9:$BG$2401,MATCH($A767,Lookup!$A$9:$A$2401,0)),0)</f>
        <v>0</v>
      </c>
      <c r="E767" s="205">
        <f>IFERROR(INDEX(Lookup!$BF$9:$BF$2401,MATCH($A767,Lookup!$A$9:$A$2401,0)),0)</f>
        <v>0</v>
      </c>
      <c r="F767" s="205">
        <f>IFERROR(INDEX(Lookup!$BE$9:$BE$2401,MATCH($A767,Lookup!$A$9:$A$2401,0)),0)</f>
        <v>0</v>
      </c>
      <c r="G767" s="206"/>
      <c r="H767" s="206"/>
      <c r="I767" s="205">
        <f>IFERROR(INDEX(Lookup!$BJ$9:$BJ$2401,MATCH($A767,Lookup!$A$9:$A$2401,0)),0)</f>
        <v>0</v>
      </c>
      <c r="J767" s="205">
        <f>IFERROR(INDEX(Lookup!$BI$9:$BI$2401,MATCH($A767,Lookup!$A$9:$A$2401,0)),0)</f>
        <v>0</v>
      </c>
      <c r="K767" s="205">
        <f>IFERROR(INDEX(Lookup!$BH$9:$BH$2401,MATCH($A767,Lookup!$A$9:$A$2401,0)),0)</f>
        <v>0</v>
      </c>
      <c r="L767" s="205">
        <f t="shared" si="39"/>
        <v>0</v>
      </c>
      <c r="O767" s="182">
        <f t="shared" si="38"/>
        <v>0</v>
      </c>
    </row>
    <row r="768" spans="1:15" hidden="1" x14ac:dyDescent="0.2">
      <c r="A768" s="182">
        <f>'13'!A15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5">
        <f>IFERROR(INDEX(Lookup!$BG$9:$BG$2401,MATCH($A768,Lookup!$A$9:$A$2401,0)),0)</f>
        <v>0</v>
      </c>
      <c r="E768" s="205">
        <f>IFERROR(INDEX(Lookup!$BF$9:$BF$2401,MATCH($A768,Lookup!$A$9:$A$2401,0)),0)</f>
        <v>0</v>
      </c>
      <c r="F768" s="205">
        <f>IFERROR(INDEX(Lookup!$BE$9:$BE$2401,MATCH($A768,Lookup!$A$9:$A$2401,0)),0)</f>
        <v>0</v>
      </c>
      <c r="G768" s="206"/>
      <c r="H768" s="206"/>
      <c r="I768" s="205">
        <f>IFERROR(INDEX(Lookup!$BJ$9:$BJ$2401,MATCH($A768,Lookup!$A$9:$A$2401,0)),0)</f>
        <v>0</v>
      </c>
      <c r="J768" s="205">
        <f>IFERROR(INDEX(Lookup!$BI$9:$BI$2401,MATCH($A768,Lookup!$A$9:$A$2401,0)),0)</f>
        <v>0</v>
      </c>
      <c r="K768" s="205">
        <f>IFERROR(INDEX(Lookup!$BH$9:$BH$2401,MATCH($A768,Lookup!$A$9:$A$2401,0)),0)</f>
        <v>0</v>
      </c>
      <c r="L768" s="205">
        <f t="shared" si="39"/>
        <v>0</v>
      </c>
      <c r="O768" s="182">
        <f t="shared" si="38"/>
        <v>0</v>
      </c>
    </row>
    <row r="769" spans="1:15" hidden="1" x14ac:dyDescent="0.2">
      <c r="A769" s="182">
        <f>'13'!A16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5">
        <f>IFERROR(INDEX(Lookup!$BG$9:$BG$2401,MATCH($A769,Lookup!$A$9:$A$2401,0)),0)</f>
        <v>0</v>
      </c>
      <c r="E769" s="205">
        <f>IFERROR(INDEX(Lookup!$BF$9:$BF$2401,MATCH($A769,Lookup!$A$9:$A$2401,0)),0)</f>
        <v>0</v>
      </c>
      <c r="F769" s="205">
        <f>IFERROR(INDEX(Lookup!$BE$9:$BE$2401,MATCH($A769,Lookup!$A$9:$A$2401,0)),0)</f>
        <v>0</v>
      </c>
      <c r="G769" s="206"/>
      <c r="H769" s="206"/>
      <c r="I769" s="205">
        <f>IFERROR(INDEX(Lookup!$BJ$9:$BJ$2401,MATCH($A769,Lookup!$A$9:$A$2401,0)),0)</f>
        <v>0</v>
      </c>
      <c r="J769" s="205">
        <f>IFERROR(INDEX(Lookup!$BI$9:$BI$2401,MATCH($A769,Lookup!$A$9:$A$2401,0)),0)</f>
        <v>0</v>
      </c>
      <c r="K769" s="205">
        <f>IFERROR(INDEX(Lookup!$BH$9:$BH$2401,MATCH($A769,Lookup!$A$9:$A$2401,0)),0)</f>
        <v>0</v>
      </c>
      <c r="L769" s="205">
        <f t="shared" si="39"/>
        <v>0</v>
      </c>
      <c r="O769" s="182">
        <f t="shared" si="38"/>
        <v>0</v>
      </c>
    </row>
    <row r="770" spans="1:15" hidden="1" x14ac:dyDescent="0.2">
      <c r="A770" s="182">
        <f>'13'!A17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5">
        <f>IFERROR(INDEX(Lookup!$BG$9:$BG$2401,MATCH($A770,Lookup!$A$9:$A$2401,0)),0)</f>
        <v>0</v>
      </c>
      <c r="E770" s="205">
        <f>IFERROR(INDEX(Lookup!$BF$9:$BF$2401,MATCH($A770,Lookup!$A$9:$A$2401,0)),0)</f>
        <v>0</v>
      </c>
      <c r="F770" s="205">
        <f>IFERROR(INDEX(Lookup!$BE$9:$BE$2401,MATCH($A770,Lookup!$A$9:$A$2401,0)),0)</f>
        <v>0</v>
      </c>
      <c r="G770" s="206"/>
      <c r="H770" s="206"/>
      <c r="I770" s="205">
        <f>IFERROR(INDEX(Lookup!$BJ$9:$BJ$2401,MATCH($A770,Lookup!$A$9:$A$2401,0)),0)</f>
        <v>0</v>
      </c>
      <c r="J770" s="205">
        <f>IFERROR(INDEX(Lookup!$BI$9:$BI$2401,MATCH($A770,Lookup!$A$9:$A$2401,0)),0)</f>
        <v>0</v>
      </c>
      <c r="K770" s="205">
        <f>IFERROR(INDEX(Lookup!$BH$9:$BH$2401,MATCH($A770,Lookup!$A$9:$A$2401,0)),0)</f>
        <v>0</v>
      </c>
      <c r="L770" s="205">
        <f t="shared" si="39"/>
        <v>0</v>
      </c>
      <c r="O770" s="182">
        <f t="shared" si="38"/>
        <v>0</v>
      </c>
    </row>
    <row r="771" spans="1:15" hidden="1" x14ac:dyDescent="0.2">
      <c r="A771" s="182">
        <f>'13'!A18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5">
        <f>IFERROR(INDEX(Lookup!$BG$9:$BG$2401,MATCH($A771,Lookup!$A$9:$A$2401,0)),0)</f>
        <v>0</v>
      </c>
      <c r="E771" s="205">
        <f>IFERROR(INDEX(Lookup!$BF$9:$BF$2401,MATCH($A771,Lookup!$A$9:$A$2401,0)),0)</f>
        <v>0</v>
      </c>
      <c r="F771" s="205">
        <f>IFERROR(INDEX(Lookup!$BE$9:$BE$2401,MATCH($A771,Lookup!$A$9:$A$2401,0)),0)</f>
        <v>0</v>
      </c>
      <c r="G771" s="206"/>
      <c r="H771" s="206"/>
      <c r="I771" s="205">
        <f>IFERROR(INDEX(Lookup!$BJ$9:$BJ$2401,MATCH($A771,Lookup!$A$9:$A$2401,0)),0)</f>
        <v>0</v>
      </c>
      <c r="J771" s="205">
        <f>IFERROR(INDEX(Lookup!$BI$9:$BI$2401,MATCH($A771,Lookup!$A$9:$A$2401,0)),0)</f>
        <v>0</v>
      </c>
      <c r="K771" s="205">
        <f>IFERROR(INDEX(Lookup!$BH$9:$BH$2401,MATCH($A771,Lookup!$A$9:$A$2401,0)),0)</f>
        <v>0</v>
      </c>
      <c r="L771" s="205">
        <f t="shared" si="39"/>
        <v>0</v>
      </c>
      <c r="O771" s="182">
        <f t="shared" si="38"/>
        <v>0</v>
      </c>
    </row>
    <row r="772" spans="1:15" hidden="1" x14ac:dyDescent="0.2">
      <c r="A772" s="182">
        <f>'13'!A19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5">
        <f>IFERROR(INDEX(Lookup!$BG$9:$BG$2401,MATCH($A772,Lookup!$A$9:$A$2401,0)),0)</f>
        <v>0</v>
      </c>
      <c r="E772" s="205">
        <f>IFERROR(INDEX(Lookup!$BF$9:$BF$2401,MATCH($A772,Lookup!$A$9:$A$2401,0)),0)</f>
        <v>0</v>
      </c>
      <c r="F772" s="205">
        <f>IFERROR(INDEX(Lookup!$BE$9:$BE$2401,MATCH($A772,Lookup!$A$9:$A$2401,0)),0)</f>
        <v>0</v>
      </c>
      <c r="G772" s="206"/>
      <c r="H772" s="206"/>
      <c r="I772" s="205">
        <f>IFERROR(INDEX(Lookup!$BJ$9:$BJ$2401,MATCH($A772,Lookup!$A$9:$A$2401,0)),0)</f>
        <v>0</v>
      </c>
      <c r="J772" s="205">
        <f>IFERROR(INDEX(Lookup!$BI$9:$BI$2401,MATCH($A772,Lookup!$A$9:$A$2401,0)),0)</f>
        <v>0</v>
      </c>
      <c r="K772" s="205">
        <f>IFERROR(INDEX(Lookup!$BH$9:$BH$2401,MATCH($A772,Lookup!$A$9:$A$2401,0)),0)</f>
        <v>0</v>
      </c>
      <c r="L772" s="205">
        <f t="shared" si="39"/>
        <v>0</v>
      </c>
      <c r="O772" s="182">
        <f t="shared" si="38"/>
        <v>0</v>
      </c>
    </row>
    <row r="773" spans="1:15" hidden="1" x14ac:dyDescent="0.2">
      <c r="A773" s="182">
        <f>'13'!A20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5">
        <f>IFERROR(INDEX(Lookup!$BG$9:$BG$2401,MATCH($A773,Lookup!$A$9:$A$2401,0)),0)</f>
        <v>0</v>
      </c>
      <c r="E773" s="205">
        <f>IFERROR(INDEX(Lookup!$BF$9:$BF$2401,MATCH($A773,Lookup!$A$9:$A$2401,0)),0)</f>
        <v>0</v>
      </c>
      <c r="F773" s="205">
        <f>IFERROR(INDEX(Lookup!$BE$9:$BE$2401,MATCH($A773,Lookup!$A$9:$A$2401,0)),0)</f>
        <v>0</v>
      </c>
      <c r="G773" s="206"/>
      <c r="H773" s="206"/>
      <c r="I773" s="205">
        <f>IFERROR(INDEX(Lookup!$BJ$9:$BJ$2401,MATCH($A773,Lookup!$A$9:$A$2401,0)),0)</f>
        <v>0</v>
      </c>
      <c r="J773" s="205">
        <f>IFERROR(INDEX(Lookup!$BI$9:$BI$2401,MATCH($A773,Lookup!$A$9:$A$2401,0)),0)</f>
        <v>0</v>
      </c>
      <c r="K773" s="205">
        <f>IFERROR(INDEX(Lookup!$BH$9:$BH$2401,MATCH($A773,Lookup!$A$9:$A$2401,0)),0)</f>
        <v>0</v>
      </c>
      <c r="L773" s="205">
        <f t="shared" si="39"/>
        <v>0</v>
      </c>
      <c r="O773" s="182">
        <f t="shared" si="38"/>
        <v>0</v>
      </c>
    </row>
    <row r="774" spans="1:15" hidden="1" x14ac:dyDescent="0.2">
      <c r="A774" s="182">
        <f>'13'!A21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5">
        <f>IFERROR(INDEX(Lookup!$BG$9:$BG$2401,MATCH($A774,Lookup!$A$9:$A$2401,0)),0)</f>
        <v>0</v>
      </c>
      <c r="E774" s="205">
        <f>IFERROR(INDEX(Lookup!$BF$9:$BF$2401,MATCH($A774,Lookup!$A$9:$A$2401,0)),0)</f>
        <v>0</v>
      </c>
      <c r="F774" s="205">
        <f>IFERROR(INDEX(Lookup!$BE$9:$BE$2401,MATCH($A774,Lookup!$A$9:$A$2401,0)),0)</f>
        <v>0</v>
      </c>
      <c r="G774" s="206"/>
      <c r="H774" s="206"/>
      <c r="I774" s="205">
        <f>IFERROR(INDEX(Lookup!$BJ$9:$BJ$2401,MATCH($A774,Lookup!$A$9:$A$2401,0)),0)</f>
        <v>0</v>
      </c>
      <c r="J774" s="205">
        <f>IFERROR(INDEX(Lookup!$BI$9:$BI$2401,MATCH($A774,Lookup!$A$9:$A$2401,0)),0)</f>
        <v>0</v>
      </c>
      <c r="K774" s="205">
        <f>IFERROR(INDEX(Lookup!$BH$9:$BH$2401,MATCH($A774,Lookup!$A$9:$A$2401,0)),0)</f>
        <v>0</v>
      </c>
      <c r="L774" s="205">
        <f t="shared" si="39"/>
        <v>0</v>
      </c>
      <c r="O774" s="182">
        <f t="shared" si="38"/>
        <v>0</v>
      </c>
    </row>
    <row r="775" spans="1:15" hidden="1" x14ac:dyDescent="0.2">
      <c r="A775" s="182">
        <f>'13'!A22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5">
        <f>IFERROR(INDEX(Lookup!$BG$9:$BG$2401,MATCH($A775,Lookup!$A$9:$A$2401,0)),0)</f>
        <v>0</v>
      </c>
      <c r="E775" s="205">
        <f>IFERROR(INDEX(Lookup!$BF$9:$BF$2401,MATCH($A775,Lookup!$A$9:$A$2401,0)),0)</f>
        <v>0</v>
      </c>
      <c r="F775" s="205">
        <f>IFERROR(INDEX(Lookup!$BE$9:$BE$2401,MATCH($A775,Lookup!$A$9:$A$2401,0)),0)</f>
        <v>0</v>
      </c>
      <c r="G775" s="206"/>
      <c r="H775" s="206"/>
      <c r="I775" s="205">
        <f>IFERROR(INDEX(Lookup!$BJ$9:$BJ$2401,MATCH($A775,Lookup!$A$9:$A$2401,0)),0)</f>
        <v>0</v>
      </c>
      <c r="J775" s="205">
        <f>IFERROR(INDEX(Lookup!$BI$9:$BI$2401,MATCH($A775,Lookup!$A$9:$A$2401,0)),0)</f>
        <v>0</v>
      </c>
      <c r="K775" s="205">
        <f>IFERROR(INDEX(Lookup!$BH$9:$BH$2401,MATCH($A775,Lookup!$A$9:$A$2401,0)),0)</f>
        <v>0</v>
      </c>
      <c r="L775" s="205">
        <f t="shared" si="39"/>
        <v>0</v>
      </c>
      <c r="O775" s="182">
        <f t="shared" si="38"/>
        <v>0</v>
      </c>
    </row>
    <row r="776" spans="1:15" hidden="1" x14ac:dyDescent="0.2">
      <c r="A776" s="182">
        <f>'13'!A23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5">
        <f>IFERROR(INDEX(Lookup!$BG$9:$BG$2401,MATCH($A776,Lookup!$A$9:$A$2401,0)),0)</f>
        <v>0</v>
      </c>
      <c r="E776" s="205">
        <f>IFERROR(INDEX(Lookup!$BF$9:$BF$2401,MATCH($A776,Lookup!$A$9:$A$2401,0)),0)</f>
        <v>0</v>
      </c>
      <c r="F776" s="205">
        <f>IFERROR(INDEX(Lookup!$BE$9:$BE$2401,MATCH($A776,Lookup!$A$9:$A$2401,0)),0)</f>
        <v>0</v>
      </c>
      <c r="G776" s="206"/>
      <c r="H776" s="206"/>
      <c r="I776" s="205">
        <f>IFERROR(INDEX(Lookup!$BJ$9:$BJ$2401,MATCH($A776,Lookup!$A$9:$A$2401,0)),0)</f>
        <v>0</v>
      </c>
      <c r="J776" s="205">
        <f>IFERROR(INDEX(Lookup!$BI$9:$BI$2401,MATCH($A776,Lookup!$A$9:$A$2401,0)),0)</f>
        <v>0</v>
      </c>
      <c r="K776" s="205">
        <f>IFERROR(INDEX(Lookup!$BH$9:$BH$2401,MATCH($A776,Lookup!$A$9:$A$2401,0)),0)</f>
        <v>0</v>
      </c>
      <c r="L776" s="205">
        <f t="shared" si="39"/>
        <v>0</v>
      </c>
      <c r="O776" s="182">
        <f t="shared" si="38"/>
        <v>0</v>
      </c>
    </row>
    <row r="777" spans="1:15" hidden="1" x14ac:dyDescent="0.2">
      <c r="A777" s="182">
        <f>'13'!A24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5">
        <f>IFERROR(INDEX(Lookup!$BG$9:$BG$2401,MATCH($A777,Lookup!$A$9:$A$2401,0)),0)</f>
        <v>0</v>
      </c>
      <c r="E777" s="205">
        <f>IFERROR(INDEX(Lookup!$BF$9:$BF$2401,MATCH($A777,Lookup!$A$9:$A$2401,0)),0)</f>
        <v>0</v>
      </c>
      <c r="F777" s="205">
        <f>IFERROR(INDEX(Lookup!$BE$9:$BE$2401,MATCH($A777,Lookup!$A$9:$A$2401,0)),0)</f>
        <v>0</v>
      </c>
      <c r="G777" s="206"/>
      <c r="H777" s="206"/>
      <c r="I777" s="205">
        <f>IFERROR(INDEX(Lookup!$BJ$9:$BJ$2401,MATCH($A777,Lookup!$A$9:$A$2401,0)),0)</f>
        <v>0</v>
      </c>
      <c r="J777" s="205">
        <f>IFERROR(INDEX(Lookup!$BI$9:$BI$2401,MATCH($A777,Lookup!$A$9:$A$2401,0)),0)</f>
        <v>0</v>
      </c>
      <c r="K777" s="205">
        <f>IFERROR(INDEX(Lookup!$BH$9:$BH$2401,MATCH($A777,Lookup!$A$9:$A$2401,0)),0)</f>
        <v>0</v>
      </c>
      <c r="L777" s="205">
        <f t="shared" si="39"/>
        <v>0</v>
      </c>
      <c r="O777" s="182">
        <f t="shared" si="38"/>
        <v>0</v>
      </c>
    </row>
    <row r="778" spans="1:15" hidden="1" x14ac:dyDescent="0.2">
      <c r="A778" s="182">
        <f>'13'!A25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5">
        <f>IFERROR(INDEX(Lookup!$BG$9:$BG$2401,MATCH($A778,Lookup!$A$9:$A$2401,0)),0)</f>
        <v>0</v>
      </c>
      <c r="E778" s="205">
        <f>IFERROR(INDEX(Lookup!$BF$9:$BF$2401,MATCH($A778,Lookup!$A$9:$A$2401,0)),0)</f>
        <v>0</v>
      </c>
      <c r="F778" s="205">
        <f>IFERROR(INDEX(Lookup!$BE$9:$BE$2401,MATCH($A778,Lookup!$A$9:$A$2401,0)),0)</f>
        <v>0</v>
      </c>
      <c r="G778" s="206"/>
      <c r="H778" s="206"/>
      <c r="I778" s="205">
        <f>IFERROR(INDEX(Lookup!$BJ$9:$BJ$2401,MATCH($A778,Lookup!$A$9:$A$2401,0)),0)</f>
        <v>0</v>
      </c>
      <c r="J778" s="205">
        <f>IFERROR(INDEX(Lookup!$BI$9:$BI$2401,MATCH($A778,Lookup!$A$9:$A$2401,0)),0)</f>
        <v>0</v>
      </c>
      <c r="K778" s="205">
        <f>IFERROR(INDEX(Lookup!$BH$9:$BH$2401,MATCH($A778,Lookup!$A$9:$A$2401,0)),0)</f>
        <v>0</v>
      </c>
      <c r="L778" s="205">
        <f t="shared" si="39"/>
        <v>0</v>
      </c>
      <c r="O778" s="182">
        <f t="shared" si="38"/>
        <v>0</v>
      </c>
    </row>
    <row r="779" spans="1:15" hidden="1" x14ac:dyDescent="0.2">
      <c r="A779" s="182">
        <f>'13'!A26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5">
        <f>IFERROR(INDEX(Lookup!$BG$9:$BG$2401,MATCH($A779,Lookup!$A$9:$A$2401,0)),0)</f>
        <v>0</v>
      </c>
      <c r="E779" s="205">
        <f>IFERROR(INDEX(Lookup!$BF$9:$BF$2401,MATCH($A779,Lookup!$A$9:$A$2401,0)),0)</f>
        <v>0</v>
      </c>
      <c r="F779" s="205">
        <f>IFERROR(INDEX(Lookup!$BE$9:$BE$2401,MATCH($A779,Lookup!$A$9:$A$2401,0)),0)</f>
        <v>0</v>
      </c>
      <c r="G779" s="206"/>
      <c r="H779" s="206"/>
      <c r="I779" s="205">
        <f>IFERROR(INDEX(Lookup!$BJ$9:$BJ$2401,MATCH($A779,Lookup!$A$9:$A$2401,0)),0)</f>
        <v>0</v>
      </c>
      <c r="J779" s="205">
        <f>IFERROR(INDEX(Lookup!$BI$9:$BI$2401,MATCH($A779,Lookup!$A$9:$A$2401,0)),0)</f>
        <v>0</v>
      </c>
      <c r="K779" s="205">
        <f>IFERROR(INDEX(Lookup!$BH$9:$BH$2401,MATCH($A779,Lookup!$A$9:$A$2401,0)),0)</f>
        <v>0</v>
      </c>
      <c r="L779" s="205">
        <f t="shared" si="39"/>
        <v>0</v>
      </c>
      <c r="O779" s="182">
        <f t="shared" si="38"/>
        <v>0</v>
      </c>
    </row>
    <row r="780" spans="1:15" hidden="1" x14ac:dyDescent="0.2">
      <c r="A780" s="182">
        <f>'13'!A27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5">
        <f>IFERROR(INDEX(Lookup!$BG$9:$BG$2401,MATCH($A780,Lookup!$A$9:$A$2401,0)),0)</f>
        <v>0</v>
      </c>
      <c r="E780" s="205">
        <f>IFERROR(INDEX(Lookup!$BF$9:$BF$2401,MATCH($A780,Lookup!$A$9:$A$2401,0)),0)</f>
        <v>0</v>
      </c>
      <c r="F780" s="205">
        <f>IFERROR(INDEX(Lookup!$BE$9:$BE$2401,MATCH($A780,Lookup!$A$9:$A$2401,0)),0)</f>
        <v>0</v>
      </c>
      <c r="G780" s="206"/>
      <c r="H780" s="206"/>
      <c r="I780" s="205">
        <f>IFERROR(INDEX(Lookup!$BJ$9:$BJ$2401,MATCH($A780,Lookup!$A$9:$A$2401,0)),0)</f>
        <v>0</v>
      </c>
      <c r="J780" s="205">
        <f>IFERROR(INDEX(Lookup!$BI$9:$BI$2401,MATCH($A780,Lookup!$A$9:$A$2401,0)),0)</f>
        <v>0</v>
      </c>
      <c r="K780" s="205">
        <f>IFERROR(INDEX(Lookup!$BH$9:$BH$2401,MATCH($A780,Lookup!$A$9:$A$2401,0)),0)</f>
        <v>0</v>
      </c>
      <c r="L780" s="205">
        <f t="shared" si="39"/>
        <v>0</v>
      </c>
      <c r="O780" s="182">
        <f t="shared" si="38"/>
        <v>0</v>
      </c>
    </row>
    <row r="781" spans="1:15" hidden="1" x14ac:dyDescent="0.2">
      <c r="A781" s="182">
        <f>'13'!A28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5">
        <f>IFERROR(INDEX(Lookup!$BG$9:$BG$2401,MATCH($A781,Lookup!$A$9:$A$2401,0)),0)</f>
        <v>0</v>
      </c>
      <c r="E781" s="205">
        <f>IFERROR(INDEX(Lookup!$BF$9:$BF$2401,MATCH($A781,Lookup!$A$9:$A$2401,0)),0)</f>
        <v>0</v>
      </c>
      <c r="F781" s="205">
        <f>IFERROR(INDEX(Lookup!$BE$9:$BE$2401,MATCH($A781,Lookup!$A$9:$A$2401,0)),0)</f>
        <v>0</v>
      </c>
      <c r="G781" s="206"/>
      <c r="H781" s="206"/>
      <c r="I781" s="205">
        <f>IFERROR(INDEX(Lookup!$BJ$9:$BJ$2401,MATCH($A781,Lookup!$A$9:$A$2401,0)),0)</f>
        <v>0</v>
      </c>
      <c r="J781" s="205">
        <f>IFERROR(INDEX(Lookup!$BI$9:$BI$2401,MATCH($A781,Lookup!$A$9:$A$2401,0)),0)</f>
        <v>0</v>
      </c>
      <c r="K781" s="205">
        <f>IFERROR(INDEX(Lookup!$BH$9:$BH$2401,MATCH($A781,Lookup!$A$9:$A$2401,0)),0)</f>
        <v>0</v>
      </c>
      <c r="L781" s="205">
        <f t="shared" si="39"/>
        <v>0</v>
      </c>
      <c r="O781" s="182">
        <f t="shared" si="38"/>
        <v>0</v>
      </c>
    </row>
    <row r="782" spans="1:15" hidden="1" x14ac:dyDescent="0.2">
      <c r="A782" s="182">
        <f>'13'!A29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5">
        <f>IFERROR(INDEX(Lookup!$BG$9:$BG$2401,MATCH($A782,Lookup!$A$9:$A$2401,0)),0)</f>
        <v>0</v>
      </c>
      <c r="E782" s="205">
        <f>IFERROR(INDEX(Lookup!$BF$9:$BF$2401,MATCH($A782,Lookup!$A$9:$A$2401,0)),0)</f>
        <v>0</v>
      </c>
      <c r="F782" s="205">
        <f>IFERROR(INDEX(Lookup!$BE$9:$BE$2401,MATCH($A782,Lookup!$A$9:$A$2401,0)),0)</f>
        <v>0</v>
      </c>
      <c r="G782" s="206"/>
      <c r="H782" s="206"/>
      <c r="I782" s="205">
        <f>IFERROR(INDEX(Lookup!$BJ$9:$BJ$2401,MATCH($A782,Lookup!$A$9:$A$2401,0)),0)</f>
        <v>0</v>
      </c>
      <c r="J782" s="205">
        <f>IFERROR(INDEX(Lookup!$BI$9:$BI$2401,MATCH($A782,Lookup!$A$9:$A$2401,0)),0)</f>
        <v>0</v>
      </c>
      <c r="K782" s="205">
        <f>IFERROR(INDEX(Lookup!$BH$9:$BH$2401,MATCH($A782,Lookup!$A$9:$A$2401,0)),0)</f>
        <v>0</v>
      </c>
      <c r="L782" s="205">
        <f t="shared" si="39"/>
        <v>0</v>
      </c>
      <c r="O782" s="182">
        <f t="shared" si="38"/>
        <v>0</v>
      </c>
    </row>
    <row r="783" spans="1:15" hidden="1" x14ac:dyDescent="0.2">
      <c r="A783" s="182">
        <f>'13'!A30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5">
        <f>IFERROR(INDEX(Lookup!$BG$9:$BG$2401,MATCH($A783,Lookup!$A$9:$A$2401,0)),0)</f>
        <v>0</v>
      </c>
      <c r="E783" s="205">
        <f>IFERROR(INDEX(Lookup!$BF$9:$BF$2401,MATCH($A783,Lookup!$A$9:$A$2401,0)),0)</f>
        <v>0</v>
      </c>
      <c r="F783" s="205">
        <f>IFERROR(INDEX(Lookup!$BE$9:$BE$2401,MATCH($A783,Lookup!$A$9:$A$2401,0)),0)</f>
        <v>0</v>
      </c>
      <c r="G783" s="206"/>
      <c r="H783" s="206"/>
      <c r="I783" s="205">
        <f>IFERROR(INDEX(Lookup!$BJ$9:$BJ$2401,MATCH($A783,Lookup!$A$9:$A$2401,0)),0)</f>
        <v>0</v>
      </c>
      <c r="J783" s="205">
        <f>IFERROR(INDEX(Lookup!$BI$9:$BI$2401,MATCH($A783,Lookup!$A$9:$A$2401,0)),0)</f>
        <v>0</v>
      </c>
      <c r="K783" s="205">
        <f>IFERROR(INDEX(Lookup!$BH$9:$BH$2401,MATCH($A783,Lookup!$A$9:$A$2401,0)),0)</f>
        <v>0</v>
      </c>
      <c r="L783" s="205">
        <f t="shared" si="39"/>
        <v>0</v>
      </c>
      <c r="O783" s="182">
        <f t="shared" si="38"/>
        <v>0</v>
      </c>
    </row>
    <row r="784" spans="1:15" hidden="1" x14ac:dyDescent="0.2">
      <c r="A784" s="182">
        <f>'13'!A31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5">
        <f>IFERROR(INDEX(Lookup!$BG$9:$BG$2401,MATCH($A784,Lookup!$A$9:$A$2401,0)),0)</f>
        <v>0</v>
      </c>
      <c r="E784" s="205">
        <f>IFERROR(INDEX(Lookup!$BF$9:$BF$2401,MATCH($A784,Lookup!$A$9:$A$2401,0)),0)</f>
        <v>0</v>
      </c>
      <c r="F784" s="205">
        <f>IFERROR(INDEX(Lookup!$BE$9:$BE$2401,MATCH($A784,Lookup!$A$9:$A$2401,0)),0)</f>
        <v>0</v>
      </c>
      <c r="G784" s="206"/>
      <c r="H784" s="206"/>
      <c r="I784" s="205">
        <f>IFERROR(INDEX(Lookup!$BJ$9:$BJ$2401,MATCH($A784,Lookup!$A$9:$A$2401,0)),0)</f>
        <v>0</v>
      </c>
      <c r="J784" s="205">
        <f>IFERROR(INDEX(Lookup!$BI$9:$BI$2401,MATCH($A784,Lookup!$A$9:$A$2401,0)),0)</f>
        <v>0</v>
      </c>
      <c r="K784" s="205">
        <f>IFERROR(INDEX(Lookup!$BH$9:$BH$2401,MATCH($A784,Lookup!$A$9:$A$2401,0)),0)</f>
        <v>0</v>
      </c>
      <c r="L784" s="205">
        <f t="shared" si="39"/>
        <v>0</v>
      </c>
      <c r="O784" s="182">
        <f t="shared" si="38"/>
        <v>0</v>
      </c>
    </row>
    <row r="785" spans="1:15" hidden="1" x14ac:dyDescent="0.2">
      <c r="A785" s="182">
        <f>'13'!A32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5">
        <f>IFERROR(INDEX(Lookup!$BG$9:$BG$2401,MATCH($A785,Lookup!$A$9:$A$2401,0)),0)</f>
        <v>0</v>
      </c>
      <c r="E785" s="205">
        <f>IFERROR(INDEX(Lookup!$BF$9:$BF$2401,MATCH($A785,Lookup!$A$9:$A$2401,0)),0)</f>
        <v>0</v>
      </c>
      <c r="F785" s="205">
        <f>IFERROR(INDEX(Lookup!$BE$9:$BE$2401,MATCH($A785,Lookup!$A$9:$A$2401,0)),0)</f>
        <v>0</v>
      </c>
      <c r="G785" s="206"/>
      <c r="H785" s="206"/>
      <c r="I785" s="205">
        <f>IFERROR(INDEX(Lookup!$BJ$9:$BJ$2401,MATCH($A785,Lookup!$A$9:$A$2401,0)),0)</f>
        <v>0</v>
      </c>
      <c r="J785" s="205">
        <f>IFERROR(INDEX(Lookup!$BI$9:$BI$2401,MATCH($A785,Lookup!$A$9:$A$2401,0)),0)</f>
        <v>0</v>
      </c>
      <c r="K785" s="205">
        <f>IFERROR(INDEX(Lookup!$BH$9:$BH$2401,MATCH($A785,Lookup!$A$9:$A$2401,0)),0)</f>
        <v>0</v>
      </c>
      <c r="L785" s="205">
        <f t="shared" si="39"/>
        <v>0</v>
      </c>
      <c r="O785" s="182">
        <f t="shared" si="38"/>
        <v>0</v>
      </c>
    </row>
    <row r="786" spans="1:15" hidden="1" x14ac:dyDescent="0.2">
      <c r="A786" s="182">
        <f>'13'!A33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5">
        <f>IFERROR(INDEX(Lookup!$BG$9:$BG$2401,MATCH($A786,Lookup!$A$9:$A$2401,0)),0)</f>
        <v>0</v>
      </c>
      <c r="E786" s="205">
        <f>IFERROR(INDEX(Lookup!$BF$9:$BF$2401,MATCH($A786,Lookup!$A$9:$A$2401,0)),0)</f>
        <v>0</v>
      </c>
      <c r="F786" s="205">
        <f>IFERROR(INDEX(Lookup!$BE$9:$BE$2401,MATCH($A786,Lookup!$A$9:$A$2401,0)),0)</f>
        <v>0</v>
      </c>
      <c r="G786" s="206"/>
      <c r="H786" s="206"/>
      <c r="I786" s="205">
        <f>IFERROR(INDEX(Lookup!$BJ$9:$BJ$2401,MATCH($A786,Lookup!$A$9:$A$2401,0)),0)</f>
        <v>0</v>
      </c>
      <c r="J786" s="205">
        <f>IFERROR(INDEX(Lookup!$BI$9:$BI$2401,MATCH($A786,Lookup!$A$9:$A$2401,0)),0)</f>
        <v>0</v>
      </c>
      <c r="K786" s="205">
        <f>IFERROR(INDEX(Lookup!$BH$9:$BH$2401,MATCH($A786,Lookup!$A$9:$A$2401,0)),0)</f>
        <v>0</v>
      </c>
      <c r="L786" s="205">
        <f t="shared" si="39"/>
        <v>0</v>
      </c>
      <c r="O786" s="182">
        <f t="shared" si="38"/>
        <v>0</v>
      </c>
    </row>
    <row r="787" spans="1:15" hidden="1" x14ac:dyDescent="0.2">
      <c r="A787" s="182">
        <f>'13'!A34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5">
        <f>IFERROR(INDEX(Lookup!$BG$9:$BG$2401,MATCH($A787,Lookup!$A$9:$A$2401,0)),0)</f>
        <v>0</v>
      </c>
      <c r="E787" s="205">
        <f>IFERROR(INDEX(Lookup!$BF$9:$BF$2401,MATCH($A787,Lookup!$A$9:$A$2401,0)),0)</f>
        <v>0</v>
      </c>
      <c r="F787" s="205">
        <f>IFERROR(INDEX(Lookup!$BE$9:$BE$2401,MATCH($A787,Lookup!$A$9:$A$2401,0)),0)</f>
        <v>0</v>
      </c>
      <c r="G787" s="206"/>
      <c r="H787" s="206"/>
      <c r="I787" s="205">
        <f>IFERROR(INDEX(Lookup!$BJ$9:$BJ$2401,MATCH($A787,Lookup!$A$9:$A$2401,0)),0)</f>
        <v>0</v>
      </c>
      <c r="J787" s="205">
        <f>IFERROR(INDEX(Lookup!$BI$9:$BI$2401,MATCH($A787,Lookup!$A$9:$A$2401,0)),0)</f>
        <v>0</v>
      </c>
      <c r="K787" s="205">
        <f>IFERROR(INDEX(Lookup!$BH$9:$BH$2401,MATCH($A787,Lookup!$A$9:$A$2401,0)),0)</f>
        <v>0</v>
      </c>
      <c r="L787" s="205">
        <f t="shared" si="39"/>
        <v>0</v>
      </c>
      <c r="O787" s="182">
        <f t="shared" si="38"/>
        <v>0</v>
      </c>
    </row>
    <row r="788" spans="1:15" hidden="1" x14ac:dyDescent="0.2">
      <c r="A788" s="182">
        <f>'13'!A35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5">
        <f>IFERROR(INDEX(Lookup!$BG$9:$BG$2401,MATCH($A788,Lookup!$A$9:$A$2401,0)),0)</f>
        <v>0</v>
      </c>
      <c r="E788" s="205">
        <f>IFERROR(INDEX(Lookup!$BF$9:$BF$2401,MATCH($A788,Lookup!$A$9:$A$2401,0)),0)</f>
        <v>0</v>
      </c>
      <c r="F788" s="205">
        <f>IFERROR(INDEX(Lookup!$BE$9:$BE$2401,MATCH($A788,Lookup!$A$9:$A$2401,0)),0)</f>
        <v>0</v>
      </c>
      <c r="G788" s="206"/>
      <c r="H788" s="206"/>
      <c r="I788" s="205">
        <f>IFERROR(INDEX(Lookup!$BJ$9:$BJ$2401,MATCH($A788,Lookup!$A$9:$A$2401,0)),0)</f>
        <v>0</v>
      </c>
      <c r="J788" s="205">
        <f>IFERROR(INDEX(Lookup!$BI$9:$BI$2401,MATCH($A788,Lookup!$A$9:$A$2401,0)),0)</f>
        <v>0</v>
      </c>
      <c r="K788" s="205">
        <f>IFERROR(INDEX(Lookup!$BH$9:$BH$2401,MATCH($A788,Lookup!$A$9:$A$2401,0)),0)</f>
        <v>0</v>
      </c>
      <c r="L788" s="205">
        <f t="shared" si="39"/>
        <v>0</v>
      </c>
      <c r="O788" s="182">
        <f t="shared" si="38"/>
        <v>0</v>
      </c>
    </row>
    <row r="789" spans="1:15" hidden="1" x14ac:dyDescent="0.2">
      <c r="A789" s="182">
        <f>'13'!A36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5">
        <f>IFERROR(INDEX(Lookup!$BG$9:$BG$2401,MATCH($A789,Lookup!$A$9:$A$2401,0)),0)</f>
        <v>0</v>
      </c>
      <c r="E789" s="205">
        <f>IFERROR(INDEX(Lookup!$BF$9:$BF$2401,MATCH($A789,Lookup!$A$9:$A$2401,0)),0)</f>
        <v>0</v>
      </c>
      <c r="F789" s="205">
        <f>IFERROR(INDEX(Lookup!$BE$9:$BE$2401,MATCH($A789,Lookup!$A$9:$A$2401,0)),0)</f>
        <v>0</v>
      </c>
      <c r="G789" s="206"/>
      <c r="H789" s="206"/>
      <c r="I789" s="205">
        <f>IFERROR(INDEX(Lookup!$BJ$9:$BJ$2401,MATCH($A789,Lookup!$A$9:$A$2401,0)),0)</f>
        <v>0</v>
      </c>
      <c r="J789" s="205">
        <f>IFERROR(INDEX(Lookup!$BI$9:$BI$2401,MATCH($A789,Lookup!$A$9:$A$2401,0)),0)</f>
        <v>0</v>
      </c>
      <c r="K789" s="205">
        <f>IFERROR(INDEX(Lookup!$BH$9:$BH$2401,MATCH($A789,Lookup!$A$9:$A$2401,0)),0)</f>
        <v>0</v>
      </c>
      <c r="L789" s="205">
        <f t="shared" si="39"/>
        <v>0</v>
      </c>
      <c r="O789" s="182">
        <f t="shared" si="38"/>
        <v>0</v>
      </c>
    </row>
    <row r="790" spans="1:15" hidden="1" x14ac:dyDescent="0.2">
      <c r="A790" s="182">
        <f>'13'!A37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5">
        <f>IFERROR(INDEX(Lookup!$BG$9:$BG$2401,MATCH($A790,Lookup!$A$9:$A$2401,0)),0)</f>
        <v>0</v>
      </c>
      <c r="E790" s="205">
        <f>IFERROR(INDEX(Lookup!$BF$9:$BF$2401,MATCH($A790,Lookup!$A$9:$A$2401,0)),0)</f>
        <v>0</v>
      </c>
      <c r="F790" s="205">
        <f>IFERROR(INDEX(Lookup!$BE$9:$BE$2401,MATCH($A790,Lookup!$A$9:$A$2401,0)),0)</f>
        <v>0</v>
      </c>
      <c r="G790" s="206"/>
      <c r="H790" s="206"/>
      <c r="I790" s="205">
        <f>IFERROR(INDEX(Lookup!$BJ$9:$BJ$2401,MATCH($A790,Lookup!$A$9:$A$2401,0)),0)</f>
        <v>0</v>
      </c>
      <c r="J790" s="205">
        <f>IFERROR(INDEX(Lookup!$BI$9:$BI$2401,MATCH($A790,Lookup!$A$9:$A$2401,0)),0)</f>
        <v>0</v>
      </c>
      <c r="K790" s="205">
        <f>IFERROR(INDEX(Lookup!$BH$9:$BH$2401,MATCH($A790,Lookup!$A$9:$A$2401,0)),0)</f>
        <v>0</v>
      </c>
      <c r="L790" s="205">
        <f t="shared" si="39"/>
        <v>0</v>
      </c>
      <c r="O790" s="182">
        <f t="shared" si="38"/>
        <v>0</v>
      </c>
    </row>
    <row r="791" spans="1:15" hidden="1" x14ac:dyDescent="0.2">
      <c r="A791" s="182">
        <f>'13'!A38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5">
        <f>IFERROR(INDEX(Lookup!$BG$9:$BG$2401,MATCH($A791,Lookup!$A$9:$A$2401,0)),0)</f>
        <v>0</v>
      </c>
      <c r="E791" s="205">
        <f>IFERROR(INDEX(Lookup!$BF$9:$BF$2401,MATCH($A791,Lookup!$A$9:$A$2401,0)),0)</f>
        <v>0</v>
      </c>
      <c r="F791" s="205">
        <f>IFERROR(INDEX(Lookup!$BE$9:$BE$2401,MATCH($A791,Lookup!$A$9:$A$2401,0)),0)</f>
        <v>0</v>
      </c>
      <c r="G791" s="206"/>
      <c r="H791" s="206"/>
      <c r="I791" s="205">
        <f>IFERROR(INDEX(Lookup!$BJ$9:$BJ$2401,MATCH($A791,Lookup!$A$9:$A$2401,0)),0)</f>
        <v>0</v>
      </c>
      <c r="J791" s="205">
        <f>IFERROR(INDEX(Lookup!$BI$9:$BI$2401,MATCH($A791,Lookup!$A$9:$A$2401,0)),0)</f>
        <v>0</v>
      </c>
      <c r="K791" s="205">
        <f>IFERROR(INDEX(Lookup!$BH$9:$BH$2401,MATCH($A791,Lookup!$A$9:$A$2401,0)),0)</f>
        <v>0</v>
      </c>
      <c r="L791" s="205">
        <f t="shared" si="39"/>
        <v>0</v>
      </c>
      <c r="O791" s="182">
        <f t="shared" si="38"/>
        <v>0</v>
      </c>
    </row>
    <row r="792" spans="1:15" hidden="1" x14ac:dyDescent="0.2">
      <c r="A792" s="182">
        <f>'13'!A39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5">
        <f>IFERROR(INDEX(Lookup!$BG$9:$BG$2401,MATCH($A792,Lookup!$A$9:$A$2401,0)),0)</f>
        <v>0</v>
      </c>
      <c r="E792" s="205">
        <f>IFERROR(INDEX(Lookup!$BF$9:$BF$2401,MATCH($A792,Lookup!$A$9:$A$2401,0)),0)</f>
        <v>0</v>
      </c>
      <c r="F792" s="205">
        <f>IFERROR(INDEX(Lookup!$BE$9:$BE$2401,MATCH($A792,Lookup!$A$9:$A$2401,0)),0)</f>
        <v>0</v>
      </c>
      <c r="G792" s="206"/>
      <c r="H792" s="206"/>
      <c r="I792" s="205">
        <f>IFERROR(INDEX(Lookup!$BJ$9:$BJ$2401,MATCH($A792,Lookup!$A$9:$A$2401,0)),0)</f>
        <v>0</v>
      </c>
      <c r="J792" s="205">
        <f>IFERROR(INDEX(Lookup!$BI$9:$BI$2401,MATCH($A792,Lookup!$A$9:$A$2401,0)),0)</f>
        <v>0</v>
      </c>
      <c r="K792" s="205">
        <f>IFERROR(INDEX(Lookup!$BH$9:$BH$2401,MATCH($A792,Lookup!$A$9:$A$2401,0)),0)</f>
        <v>0</v>
      </c>
      <c r="L792" s="205">
        <f t="shared" si="39"/>
        <v>0</v>
      </c>
      <c r="O792" s="182">
        <f t="shared" si="38"/>
        <v>0</v>
      </c>
    </row>
    <row r="793" spans="1:15" hidden="1" x14ac:dyDescent="0.2">
      <c r="A793" s="182">
        <f>'13'!A40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5">
        <f>IFERROR(INDEX(Lookup!$BG$9:$BG$2401,MATCH($A793,Lookup!$A$9:$A$2401,0)),0)</f>
        <v>0</v>
      </c>
      <c r="E793" s="205">
        <f>IFERROR(INDEX(Lookup!$BF$9:$BF$2401,MATCH($A793,Lookup!$A$9:$A$2401,0)),0)</f>
        <v>0</v>
      </c>
      <c r="F793" s="205">
        <f>IFERROR(INDEX(Lookup!$BE$9:$BE$2401,MATCH($A793,Lookup!$A$9:$A$2401,0)),0)</f>
        <v>0</v>
      </c>
      <c r="G793" s="206"/>
      <c r="H793" s="206"/>
      <c r="I793" s="205">
        <f>IFERROR(INDEX(Lookup!$BJ$9:$BJ$2401,MATCH($A793,Lookup!$A$9:$A$2401,0)),0)</f>
        <v>0</v>
      </c>
      <c r="J793" s="205">
        <f>IFERROR(INDEX(Lookup!$BI$9:$BI$2401,MATCH($A793,Lookup!$A$9:$A$2401,0)),0)</f>
        <v>0</v>
      </c>
      <c r="K793" s="205">
        <f>IFERROR(INDEX(Lookup!$BH$9:$BH$2401,MATCH($A793,Lookup!$A$9:$A$2401,0)),0)</f>
        <v>0</v>
      </c>
      <c r="L793" s="205">
        <f t="shared" si="39"/>
        <v>0</v>
      </c>
      <c r="O793" s="182">
        <f t="shared" si="38"/>
        <v>0</v>
      </c>
    </row>
    <row r="794" spans="1:15" hidden="1" x14ac:dyDescent="0.2">
      <c r="A794" s="182">
        <f>'13'!A41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5">
        <f>IFERROR(INDEX(Lookup!$BG$9:$BG$2401,MATCH($A794,Lookup!$A$9:$A$2401,0)),0)</f>
        <v>0</v>
      </c>
      <c r="E794" s="205">
        <f>IFERROR(INDEX(Lookup!$BF$9:$BF$2401,MATCH($A794,Lookup!$A$9:$A$2401,0)),0)</f>
        <v>0</v>
      </c>
      <c r="F794" s="205">
        <f>IFERROR(INDEX(Lookup!$BE$9:$BE$2401,MATCH($A794,Lookup!$A$9:$A$2401,0)),0)</f>
        <v>0</v>
      </c>
      <c r="G794" s="206"/>
      <c r="H794" s="206"/>
      <c r="I794" s="205">
        <f>IFERROR(INDEX(Lookup!$BJ$9:$BJ$2401,MATCH($A794,Lookup!$A$9:$A$2401,0)),0)</f>
        <v>0</v>
      </c>
      <c r="J794" s="205">
        <f>IFERROR(INDEX(Lookup!$BI$9:$BI$2401,MATCH($A794,Lookup!$A$9:$A$2401,0)),0)</f>
        <v>0</v>
      </c>
      <c r="K794" s="205">
        <f>IFERROR(INDEX(Lookup!$BH$9:$BH$2401,MATCH($A794,Lookup!$A$9:$A$2401,0)),0)</f>
        <v>0</v>
      </c>
      <c r="L794" s="205">
        <f t="shared" si="39"/>
        <v>0</v>
      </c>
      <c r="O794" s="182">
        <f t="shared" si="38"/>
        <v>0</v>
      </c>
    </row>
    <row r="795" spans="1:15" hidden="1" x14ac:dyDescent="0.2">
      <c r="A795" s="182">
        <f>'13'!A42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5">
        <f>IFERROR(INDEX(Lookup!$BG$9:$BG$2401,MATCH($A795,Lookup!$A$9:$A$2401,0)),0)</f>
        <v>0</v>
      </c>
      <c r="E795" s="205">
        <f>IFERROR(INDEX(Lookup!$BF$9:$BF$2401,MATCH($A795,Lookup!$A$9:$A$2401,0)),0)</f>
        <v>0</v>
      </c>
      <c r="F795" s="205">
        <f>IFERROR(INDEX(Lookup!$BE$9:$BE$2401,MATCH($A795,Lookup!$A$9:$A$2401,0)),0)</f>
        <v>0</v>
      </c>
      <c r="G795" s="206"/>
      <c r="H795" s="206"/>
      <c r="I795" s="205">
        <f>IFERROR(INDEX(Lookup!$BJ$9:$BJ$2401,MATCH($A795,Lookup!$A$9:$A$2401,0)),0)</f>
        <v>0</v>
      </c>
      <c r="J795" s="205">
        <f>IFERROR(INDEX(Lookup!$BI$9:$BI$2401,MATCH($A795,Lookup!$A$9:$A$2401,0)),0)</f>
        <v>0</v>
      </c>
      <c r="K795" s="205">
        <f>IFERROR(INDEX(Lookup!$BH$9:$BH$2401,MATCH($A795,Lookup!$A$9:$A$2401,0)),0)</f>
        <v>0</v>
      </c>
      <c r="L795" s="205">
        <f t="shared" si="39"/>
        <v>0</v>
      </c>
      <c r="O795" s="182">
        <f t="shared" si="38"/>
        <v>0</v>
      </c>
    </row>
    <row r="796" spans="1:15" hidden="1" x14ac:dyDescent="0.2">
      <c r="A796" s="182">
        <f>'13'!A43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5">
        <f>IFERROR(INDEX(Lookup!$BG$9:$BG$2401,MATCH($A796,Lookup!$A$9:$A$2401,0)),0)</f>
        <v>0</v>
      </c>
      <c r="E796" s="205">
        <f>IFERROR(INDEX(Lookup!$BF$9:$BF$2401,MATCH($A796,Lookup!$A$9:$A$2401,0)),0)</f>
        <v>0</v>
      </c>
      <c r="F796" s="205">
        <f>IFERROR(INDEX(Lookup!$BE$9:$BE$2401,MATCH($A796,Lookup!$A$9:$A$2401,0)),0)</f>
        <v>0</v>
      </c>
      <c r="G796" s="206"/>
      <c r="H796" s="206"/>
      <c r="I796" s="205">
        <f>IFERROR(INDEX(Lookup!$BJ$9:$BJ$2401,MATCH($A796,Lookup!$A$9:$A$2401,0)),0)</f>
        <v>0</v>
      </c>
      <c r="J796" s="205">
        <f>IFERROR(INDEX(Lookup!$BI$9:$BI$2401,MATCH($A796,Lookup!$A$9:$A$2401,0)),0)</f>
        <v>0</v>
      </c>
      <c r="K796" s="205">
        <f>IFERROR(INDEX(Lookup!$BH$9:$BH$2401,MATCH($A796,Lookup!$A$9:$A$2401,0)),0)</f>
        <v>0</v>
      </c>
      <c r="L796" s="205">
        <f t="shared" si="39"/>
        <v>0</v>
      </c>
      <c r="O796" s="182">
        <f t="shared" si="38"/>
        <v>0</v>
      </c>
    </row>
    <row r="797" spans="1:15" hidden="1" x14ac:dyDescent="0.2">
      <c r="A797" s="182">
        <f>'13'!A44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5">
        <f>IFERROR(INDEX(Lookup!$BG$9:$BG$2401,MATCH($A797,Lookup!$A$9:$A$2401,0)),0)</f>
        <v>0</v>
      </c>
      <c r="E797" s="205">
        <f>IFERROR(INDEX(Lookup!$BF$9:$BF$2401,MATCH($A797,Lookup!$A$9:$A$2401,0)),0)</f>
        <v>0</v>
      </c>
      <c r="F797" s="205">
        <f>IFERROR(INDEX(Lookup!$BE$9:$BE$2401,MATCH($A797,Lookup!$A$9:$A$2401,0)),0)</f>
        <v>0</v>
      </c>
      <c r="G797" s="206"/>
      <c r="H797" s="206"/>
      <c r="I797" s="205">
        <f>IFERROR(INDEX(Lookup!$BJ$9:$BJ$2401,MATCH($A797,Lookup!$A$9:$A$2401,0)),0)</f>
        <v>0</v>
      </c>
      <c r="J797" s="205">
        <f>IFERROR(INDEX(Lookup!$BI$9:$BI$2401,MATCH($A797,Lookup!$A$9:$A$2401,0)),0)</f>
        <v>0</v>
      </c>
      <c r="K797" s="205">
        <f>IFERROR(INDEX(Lookup!$BH$9:$BH$2401,MATCH($A797,Lookup!$A$9:$A$2401,0)),0)</f>
        <v>0</v>
      </c>
      <c r="L797" s="205">
        <f t="shared" si="39"/>
        <v>0</v>
      </c>
      <c r="O797" s="182">
        <f t="shared" si="38"/>
        <v>0</v>
      </c>
    </row>
    <row r="798" spans="1:15" hidden="1" x14ac:dyDescent="0.2">
      <c r="A798" s="182">
        <f>'13'!A45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5">
        <f>IFERROR(INDEX(Lookup!$BG$9:$BG$2401,MATCH($A798,Lookup!$A$9:$A$2401,0)),0)</f>
        <v>0</v>
      </c>
      <c r="E798" s="205">
        <f>IFERROR(INDEX(Lookup!$BF$9:$BF$2401,MATCH($A798,Lookup!$A$9:$A$2401,0)),0)</f>
        <v>0</v>
      </c>
      <c r="F798" s="205">
        <f>IFERROR(INDEX(Lookup!$BE$9:$BE$2401,MATCH($A798,Lookup!$A$9:$A$2401,0)),0)</f>
        <v>0</v>
      </c>
      <c r="G798" s="206"/>
      <c r="H798" s="206"/>
      <c r="I798" s="205">
        <f>IFERROR(INDEX(Lookup!$BJ$9:$BJ$2401,MATCH($A798,Lookup!$A$9:$A$2401,0)),0)</f>
        <v>0</v>
      </c>
      <c r="J798" s="205">
        <f>IFERROR(INDEX(Lookup!$BI$9:$BI$2401,MATCH($A798,Lookup!$A$9:$A$2401,0)),0)</f>
        <v>0</v>
      </c>
      <c r="K798" s="205">
        <f>IFERROR(INDEX(Lookup!$BH$9:$BH$2401,MATCH($A798,Lookup!$A$9:$A$2401,0)),0)</f>
        <v>0</v>
      </c>
      <c r="L798" s="205">
        <f t="shared" si="39"/>
        <v>0</v>
      </c>
      <c r="O798" s="182">
        <f t="shared" si="38"/>
        <v>0</v>
      </c>
    </row>
    <row r="799" spans="1:15" hidden="1" x14ac:dyDescent="0.2">
      <c r="A799" s="182">
        <f>'13'!A46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5">
        <f>IFERROR(INDEX(Lookup!$BG$9:$BG$2401,MATCH($A799,Lookup!$A$9:$A$2401,0)),0)</f>
        <v>0</v>
      </c>
      <c r="E799" s="205">
        <f>IFERROR(INDEX(Lookup!$BF$9:$BF$2401,MATCH($A799,Lookup!$A$9:$A$2401,0)),0)</f>
        <v>0</v>
      </c>
      <c r="F799" s="205">
        <f>IFERROR(INDEX(Lookup!$BE$9:$BE$2401,MATCH($A799,Lookup!$A$9:$A$2401,0)),0)</f>
        <v>0</v>
      </c>
      <c r="G799" s="206"/>
      <c r="H799" s="206"/>
      <c r="I799" s="205">
        <f>IFERROR(INDEX(Lookup!$BJ$9:$BJ$2401,MATCH($A799,Lookup!$A$9:$A$2401,0)),0)</f>
        <v>0</v>
      </c>
      <c r="J799" s="205">
        <f>IFERROR(INDEX(Lookup!$BI$9:$BI$2401,MATCH($A799,Lookup!$A$9:$A$2401,0)),0)</f>
        <v>0</v>
      </c>
      <c r="K799" s="205">
        <f>IFERROR(INDEX(Lookup!$BH$9:$BH$2401,MATCH($A799,Lookup!$A$9:$A$2401,0)),0)</f>
        <v>0</v>
      </c>
      <c r="L799" s="205">
        <f t="shared" si="39"/>
        <v>0</v>
      </c>
      <c r="O799" s="182">
        <f t="shared" si="38"/>
        <v>0</v>
      </c>
    </row>
    <row r="800" spans="1:15" hidden="1" x14ac:dyDescent="0.2">
      <c r="A800" s="182">
        <f>'13'!A47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5">
        <f>IFERROR(INDEX(Lookup!$BG$9:$BG$2401,MATCH($A800,Lookup!$A$9:$A$2401,0)),0)</f>
        <v>0</v>
      </c>
      <c r="E800" s="205">
        <f>IFERROR(INDEX(Lookup!$BF$9:$BF$2401,MATCH($A800,Lookup!$A$9:$A$2401,0)),0)</f>
        <v>0</v>
      </c>
      <c r="F800" s="205">
        <f>IFERROR(INDEX(Lookup!$BE$9:$BE$2401,MATCH($A800,Lookup!$A$9:$A$2401,0)),0)</f>
        <v>0</v>
      </c>
      <c r="G800" s="206"/>
      <c r="H800" s="206"/>
      <c r="I800" s="205">
        <f>IFERROR(INDEX(Lookup!$BJ$9:$BJ$2401,MATCH($A800,Lookup!$A$9:$A$2401,0)),0)</f>
        <v>0</v>
      </c>
      <c r="J800" s="205">
        <f>IFERROR(INDEX(Lookup!$BI$9:$BI$2401,MATCH($A800,Lookup!$A$9:$A$2401,0)),0)</f>
        <v>0</v>
      </c>
      <c r="K800" s="205">
        <f>IFERROR(INDEX(Lookup!$BH$9:$BH$2401,MATCH($A800,Lookup!$A$9:$A$2401,0)),0)</f>
        <v>0</v>
      </c>
      <c r="L800" s="205">
        <f t="shared" si="39"/>
        <v>0</v>
      </c>
      <c r="O800" s="182">
        <f t="shared" si="38"/>
        <v>0</v>
      </c>
    </row>
    <row r="801" spans="1:15" hidden="1" x14ac:dyDescent="0.2">
      <c r="A801" s="182">
        <f>'13'!A48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5">
        <f>IFERROR(INDEX(Lookup!$BG$9:$BG$2401,MATCH($A801,Lookup!$A$9:$A$2401,0)),0)</f>
        <v>0</v>
      </c>
      <c r="E801" s="205">
        <f>IFERROR(INDEX(Lookup!$BF$9:$BF$2401,MATCH($A801,Lookup!$A$9:$A$2401,0)),0)</f>
        <v>0</v>
      </c>
      <c r="F801" s="205">
        <f>IFERROR(INDEX(Lookup!$BE$9:$BE$2401,MATCH($A801,Lookup!$A$9:$A$2401,0)),0)</f>
        <v>0</v>
      </c>
      <c r="G801" s="206"/>
      <c r="H801" s="206"/>
      <c r="I801" s="205">
        <f>IFERROR(INDEX(Lookup!$BJ$9:$BJ$2401,MATCH($A801,Lookup!$A$9:$A$2401,0)),0)</f>
        <v>0</v>
      </c>
      <c r="J801" s="205">
        <f>IFERROR(INDEX(Lookup!$BI$9:$BI$2401,MATCH($A801,Lookup!$A$9:$A$2401,0)),0)</f>
        <v>0</v>
      </c>
      <c r="K801" s="205">
        <f>IFERROR(INDEX(Lookup!$BH$9:$BH$2401,MATCH($A801,Lookup!$A$9:$A$2401,0)),0)</f>
        <v>0</v>
      </c>
      <c r="L801" s="205">
        <f t="shared" si="39"/>
        <v>0</v>
      </c>
      <c r="O801" s="182">
        <f t="shared" si="38"/>
        <v>0</v>
      </c>
    </row>
    <row r="802" spans="1:15" hidden="1" x14ac:dyDescent="0.2">
      <c r="A802" s="182">
        <f>'13'!A49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5">
        <f>IFERROR(INDEX(Lookup!$BG$9:$BG$2401,MATCH($A802,Lookup!$A$9:$A$2401,0)),0)</f>
        <v>0</v>
      </c>
      <c r="E802" s="205">
        <f>IFERROR(INDEX(Lookup!$BF$9:$BF$2401,MATCH($A802,Lookup!$A$9:$A$2401,0)),0)</f>
        <v>0</v>
      </c>
      <c r="F802" s="205">
        <f>IFERROR(INDEX(Lookup!$BE$9:$BE$2401,MATCH($A802,Lookup!$A$9:$A$2401,0)),0)</f>
        <v>0</v>
      </c>
      <c r="G802" s="206"/>
      <c r="H802" s="206"/>
      <c r="I802" s="205">
        <f>IFERROR(INDEX(Lookup!$BJ$9:$BJ$2401,MATCH($A802,Lookup!$A$9:$A$2401,0)),0)</f>
        <v>0</v>
      </c>
      <c r="J802" s="205">
        <f>IFERROR(INDEX(Lookup!$BI$9:$BI$2401,MATCH($A802,Lookup!$A$9:$A$2401,0)),0)</f>
        <v>0</v>
      </c>
      <c r="K802" s="205">
        <f>IFERROR(INDEX(Lookup!$BH$9:$BH$2401,MATCH($A802,Lookup!$A$9:$A$2401,0)),0)</f>
        <v>0</v>
      </c>
      <c r="L802" s="205">
        <f t="shared" si="39"/>
        <v>0</v>
      </c>
      <c r="O802" s="182">
        <f t="shared" si="38"/>
        <v>0</v>
      </c>
    </row>
    <row r="803" spans="1:15" hidden="1" x14ac:dyDescent="0.2">
      <c r="A803" s="182">
        <f>'13'!A50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5">
        <f>IFERROR(INDEX(Lookup!$BG$9:$BG$2401,MATCH($A803,Lookup!$A$9:$A$2401,0)),0)</f>
        <v>0</v>
      </c>
      <c r="E803" s="205">
        <f>IFERROR(INDEX(Lookup!$BF$9:$BF$2401,MATCH($A803,Lookup!$A$9:$A$2401,0)),0)</f>
        <v>0</v>
      </c>
      <c r="F803" s="205">
        <f>IFERROR(INDEX(Lookup!$BE$9:$BE$2401,MATCH($A803,Lookup!$A$9:$A$2401,0)),0)</f>
        <v>0</v>
      </c>
      <c r="G803" s="206"/>
      <c r="H803" s="206"/>
      <c r="I803" s="205">
        <f>IFERROR(INDEX(Lookup!$BJ$9:$BJ$2401,MATCH($A803,Lookup!$A$9:$A$2401,0)),0)</f>
        <v>0</v>
      </c>
      <c r="J803" s="205">
        <f>IFERROR(INDEX(Lookup!$BI$9:$BI$2401,MATCH($A803,Lookup!$A$9:$A$2401,0)),0)</f>
        <v>0</v>
      </c>
      <c r="K803" s="205">
        <f>IFERROR(INDEX(Lookup!$BH$9:$BH$2401,MATCH($A803,Lookup!$A$9:$A$2401,0)),0)</f>
        <v>0</v>
      </c>
      <c r="L803" s="205">
        <f t="shared" si="39"/>
        <v>0</v>
      </c>
      <c r="O803" s="182">
        <f t="shared" si="38"/>
        <v>0</v>
      </c>
    </row>
    <row r="804" spans="1:15" hidden="1" x14ac:dyDescent="0.2">
      <c r="A804" s="182">
        <f>'13'!A51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5">
        <f>IFERROR(INDEX(Lookup!$BG$9:$BG$2401,MATCH($A804,Lookup!$A$9:$A$2401,0)),0)</f>
        <v>0</v>
      </c>
      <c r="E804" s="205">
        <f>IFERROR(INDEX(Lookup!$BF$9:$BF$2401,MATCH($A804,Lookup!$A$9:$A$2401,0)),0)</f>
        <v>0</v>
      </c>
      <c r="F804" s="205">
        <f>IFERROR(INDEX(Lookup!$BE$9:$BE$2401,MATCH($A804,Lookup!$A$9:$A$2401,0)),0)</f>
        <v>0</v>
      </c>
      <c r="G804" s="206"/>
      <c r="H804" s="206"/>
      <c r="I804" s="205">
        <f>IFERROR(INDEX(Lookup!$BJ$9:$BJ$2401,MATCH($A804,Lookup!$A$9:$A$2401,0)),0)</f>
        <v>0</v>
      </c>
      <c r="J804" s="205">
        <f>IFERROR(INDEX(Lookup!$BI$9:$BI$2401,MATCH($A804,Lookup!$A$9:$A$2401,0)),0)</f>
        <v>0</v>
      </c>
      <c r="K804" s="205">
        <f>IFERROR(INDEX(Lookup!$BH$9:$BH$2401,MATCH($A804,Lookup!$A$9:$A$2401,0)),0)</f>
        <v>0</v>
      </c>
      <c r="L804" s="205">
        <f t="shared" si="39"/>
        <v>0</v>
      </c>
      <c r="O804" s="182">
        <f t="shared" si="38"/>
        <v>0</v>
      </c>
    </row>
    <row r="805" spans="1:15" hidden="1" x14ac:dyDescent="0.2">
      <c r="A805" s="182">
        <f>'13'!A52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5">
        <f>IFERROR(INDEX(Lookup!$BG$9:$BG$2401,MATCH($A805,Lookup!$A$9:$A$2401,0)),0)</f>
        <v>0</v>
      </c>
      <c r="E805" s="205">
        <f>IFERROR(INDEX(Lookup!$BF$9:$BF$2401,MATCH($A805,Lookup!$A$9:$A$2401,0)),0)</f>
        <v>0</v>
      </c>
      <c r="F805" s="205">
        <f>IFERROR(INDEX(Lookup!$BE$9:$BE$2401,MATCH($A805,Lookup!$A$9:$A$2401,0)),0)</f>
        <v>0</v>
      </c>
      <c r="G805" s="206"/>
      <c r="H805" s="206"/>
      <c r="I805" s="205">
        <f>IFERROR(INDEX(Lookup!$BJ$9:$BJ$2401,MATCH($A805,Lookup!$A$9:$A$2401,0)),0)</f>
        <v>0</v>
      </c>
      <c r="J805" s="205">
        <f>IFERROR(INDEX(Lookup!$BI$9:$BI$2401,MATCH($A805,Lookup!$A$9:$A$2401,0)),0)</f>
        <v>0</v>
      </c>
      <c r="K805" s="205">
        <f>IFERROR(INDEX(Lookup!$BH$9:$BH$2401,MATCH($A805,Lookup!$A$9:$A$2401,0)),0)</f>
        <v>0</v>
      </c>
      <c r="L805" s="205">
        <f t="shared" si="39"/>
        <v>0</v>
      </c>
      <c r="O805" s="182">
        <f t="shared" si="38"/>
        <v>0</v>
      </c>
    </row>
    <row r="806" spans="1:15" hidden="1" x14ac:dyDescent="0.2">
      <c r="A806" s="182">
        <f>'13'!A53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5">
        <f>IFERROR(INDEX(Lookup!$BG$9:$BG$2401,MATCH($A806,Lookup!$A$9:$A$2401,0)),0)</f>
        <v>0</v>
      </c>
      <c r="E806" s="205">
        <f>IFERROR(INDEX(Lookup!$BF$9:$BF$2401,MATCH($A806,Lookup!$A$9:$A$2401,0)),0)</f>
        <v>0</v>
      </c>
      <c r="F806" s="205">
        <f>IFERROR(INDEX(Lookup!$BE$9:$BE$2401,MATCH($A806,Lookup!$A$9:$A$2401,0)),0)</f>
        <v>0</v>
      </c>
      <c r="G806" s="206"/>
      <c r="H806" s="206"/>
      <c r="I806" s="205">
        <f>IFERROR(INDEX(Lookup!$BJ$9:$BJ$2401,MATCH($A806,Lookup!$A$9:$A$2401,0)),0)</f>
        <v>0</v>
      </c>
      <c r="J806" s="205">
        <f>IFERROR(INDEX(Lookup!$BI$9:$BI$2401,MATCH($A806,Lookup!$A$9:$A$2401,0)),0)</f>
        <v>0</v>
      </c>
      <c r="K806" s="205">
        <f>IFERROR(INDEX(Lookup!$BH$9:$BH$2401,MATCH($A806,Lookup!$A$9:$A$2401,0)),0)</f>
        <v>0</v>
      </c>
      <c r="L806" s="205">
        <f t="shared" si="39"/>
        <v>0</v>
      </c>
      <c r="O806" s="182">
        <f t="shared" si="38"/>
        <v>0</v>
      </c>
    </row>
    <row r="807" spans="1:15" hidden="1" x14ac:dyDescent="0.2">
      <c r="A807" s="182">
        <f>'13'!A54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5">
        <f>IFERROR(INDEX(Lookup!$BG$9:$BG$2401,MATCH($A807,Lookup!$A$9:$A$2401,0)),0)</f>
        <v>0</v>
      </c>
      <c r="E807" s="205">
        <f>IFERROR(INDEX(Lookup!$BF$9:$BF$2401,MATCH($A807,Lookup!$A$9:$A$2401,0)),0)</f>
        <v>0</v>
      </c>
      <c r="F807" s="205">
        <f>IFERROR(INDEX(Lookup!$BE$9:$BE$2401,MATCH($A807,Lookup!$A$9:$A$2401,0)),0)</f>
        <v>0</v>
      </c>
      <c r="G807" s="206"/>
      <c r="H807" s="206"/>
      <c r="I807" s="205">
        <f>IFERROR(INDEX(Lookup!$BJ$9:$BJ$2401,MATCH($A807,Lookup!$A$9:$A$2401,0)),0)</f>
        <v>0</v>
      </c>
      <c r="J807" s="205">
        <f>IFERROR(INDEX(Lookup!$BI$9:$BI$2401,MATCH($A807,Lookup!$A$9:$A$2401,0)),0)</f>
        <v>0</v>
      </c>
      <c r="K807" s="205">
        <f>IFERROR(INDEX(Lookup!$BH$9:$BH$2401,MATCH($A807,Lookup!$A$9:$A$2401,0)),0)</f>
        <v>0</v>
      </c>
      <c r="L807" s="205">
        <f t="shared" si="39"/>
        <v>0</v>
      </c>
      <c r="O807" s="182">
        <f t="shared" si="38"/>
        <v>0</v>
      </c>
    </row>
    <row r="808" spans="1:15" hidden="1" x14ac:dyDescent="0.2">
      <c r="A808" s="182">
        <f>'13'!A55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5">
        <f>IFERROR(INDEX(Lookup!$BG$9:$BG$2401,MATCH($A808,Lookup!$A$9:$A$2401,0)),0)</f>
        <v>0</v>
      </c>
      <c r="E808" s="205">
        <f>IFERROR(INDEX(Lookup!$BF$9:$BF$2401,MATCH($A808,Lookup!$A$9:$A$2401,0)),0)</f>
        <v>0</v>
      </c>
      <c r="F808" s="205">
        <f>IFERROR(INDEX(Lookup!$BE$9:$BE$2401,MATCH($A808,Lookup!$A$9:$A$2401,0)),0)</f>
        <v>0</v>
      </c>
      <c r="G808" s="206"/>
      <c r="H808" s="206"/>
      <c r="I808" s="205">
        <f>IFERROR(INDEX(Lookup!$BJ$9:$BJ$2401,MATCH($A808,Lookup!$A$9:$A$2401,0)),0)</f>
        <v>0</v>
      </c>
      <c r="J808" s="205">
        <f>IFERROR(INDEX(Lookup!$BI$9:$BI$2401,MATCH($A808,Lookup!$A$9:$A$2401,0)),0)</f>
        <v>0</v>
      </c>
      <c r="K808" s="205">
        <f>IFERROR(INDEX(Lookup!$BH$9:$BH$2401,MATCH($A808,Lookup!$A$9:$A$2401,0)),0)</f>
        <v>0</v>
      </c>
      <c r="L808" s="205">
        <f t="shared" si="39"/>
        <v>0</v>
      </c>
      <c r="O808" s="182">
        <f t="shared" si="38"/>
        <v>0</v>
      </c>
    </row>
    <row r="809" spans="1:15" hidden="1" x14ac:dyDescent="0.2">
      <c r="A809" s="182">
        <f>'13'!A56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5">
        <f>IFERROR(INDEX(Lookup!$BG$9:$BG$2401,MATCH($A809,Lookup!$A$9:$A$2401,0)),0)</f>
        <v>0</v>
      </c>
      <c r="E809" s="205">
        <f>IFERROR(INDEX(Lookup!$BF$9:$BF$2401,MATCH($A809,Lookup!$A$9:$A$2401,0)),0)</f>
        <v>0</v>
      </c>
      <c r="F809" s="205">
        <f>IFERROR(INDEX(Lookup!$BE$9:$BE$2401,MATCH($A809,Lookup!$A$9:$A$2401,0)),0)</f>
        <v>0</v>
      </c>
      <c r="G809" s="206"/>
      <c r="H809" s="206"/>
      <c r="I809" s="205">
        <f>IFERROR(INDEX(Lookup!$BJ$9:$BJ$2401,MATCH($A809,Lookup!$A$9:$A$2401,0)),0)</f>
        <v>0</v>
      </c>
      <c r="J809" s="205">
        <f>IFERROR(INDEX(Lookup!$BI$9:$BI$2401,MATCH($A809,Lookup!$A$9:$A$2401,0)),0)</f>
        <v>0</v>
      </c>
      <c r="K809" s="205">
        <f>IFERROR(INDEX(Lookup!$BH$9:$BH$2401,MATCH($A809,Lookup!$A$9:$A$2401,0)),0)</f>
        <v>0</v>
      </c>
      <c r="L809" s="205">
        <f t="shared" si="39"/>
        <v>0</v>
      </c>
      <c r="O809" s="182">
        <f t="shared" si="38"/>
        <v>0</v>
      </c>
    </row>
    <row r="810" spans="1:15" hidden="1" x14ac:dyDescent="0.2">
      <c r="A810" s="182">
        <f>'13'!A57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5">
        <f>IFERROR(INDEX(Lookup!$BG$9:$BG$2401,MATCH($A810,Lookup!$A$9:$A$2401,0)),0)</f>
        <v>0</v>
      </c>
      <c r="E810" s="205">
        <f>IFERROR(INDEX(Lookup!$BF$9:$BF$2401,MATCH($A810,Lookup!$A$9:$A$2401,0)),0)</f>
        <v>0</v>
      </c>
      <c r="F810" s="205">
        <f>IFERROR(INDEX(Lookup!$BE$9:$BE$2401,MATCH($A810,Lookup!$A$9:$A$2401,0)),0)</f>
        <v>0</v>
      </c>
      <c r="G810" s="206"/>
      <c r="H810" s="206"/>
      <c r="I810" s="205">
        <f>IFERROR(INDEX(Lookup!$BJ$9:$BJ$2401,MATCH($A810,Lookup!$A$9:$A$2401,0)),0)</f>
        <v>0</v>
      </c>
      <c r="J810" s="205">
        <f>IFERROR(INDEX(Lookup!$BI$9:$BI$2401,MATCH($A810,Lookup!$A$9:$A$2401,0)),0)</f>
        <v>0</v>
      </c>
      <c r="K810" s="205">
        <f>IFERROR(INDEX(Lookup!$BH$9:$BH$2401,MATCH($A810,Lookup!$A$9:$A$2401,0)),0)</f>
        <v>0</v>
      </c>
      <c r="L810" s="205">
        <f t="shared" si="39"/>
        <v>0</v>
      </c>
      <c r="O810" s="182">
        <f t="shared" si="38"/>
        <v>0</v>
      </c>
    </row>
    <row r="811" spans="1:15" hidden="1" x14ac:dyDescent="0.2">
      <c r="A811" s="182">
        <f>'13'!A58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5">
        <f>IFERROR(INDEX(Lookup!$BG$9:$BG$2401,MATCH($A811,Lookup!$A$9:$A$2401,0)),0)</f>
        <v>0</v>
      </c>
      <c r="E811" s="205">
        <f>IFERROR(INDEX(Lookup!$BF$9:$BF$2401,MATCH($A811,Lookup!$A$9:$A$2401,0)),0)</f>
        <v>0</v>
      </c>
      <c r="F811" s="205">
        <f>IFERROR(INDEX(Lookup!$BE$9:$BE$2401,MATCH($A811,Lookup!$A$9:$A$2401,0)),0)</f>
        <v>0</v>
      </c>
      <c r="G811" s="206"/>
      <c r="H811" s="206"/>
      <c r="I811" s="205">
        <f>IFERROR(INDEX(Lookup!$BJ$9:$BJ$2401,MATCH($A811,Lookup!$A$9:$A$2401,0)),0)</f>
        <v>0</v>
      </c>
      <c r="J811" s="205">
        <f>IFERROR(INDEX(Lookup!$BI$9:$BI$2401,MATCH($A811,Lookup!$A$9:$A$2401,0)),0)</f>
        <v>0</v>
      </c>
      <c r="K811" s="205">
        <f>IFERROR(INDEX(Lookup!$BH$9:$BH$2401,MATCH($A811,Lookup!$A$9:$A$2401,0)),0)</f>
        <v>0</v>
      </c>
      <c r="L811" s="205">
        <f t="shared" si="39"/>
        <v>0</v>
      </c>
      <c r="O811" s="182">
        <f t="shared" si="38"/>
        <v>0</v>
      </c>
    </row>
    <row r="812" spans="1:15" hidden="1" x14ac:dyDescent="0.2">
      <c r="A812" s="182">
        <f>'13'!A59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5">
        <f>IFERROR(INDEX(Lookup!$BG$9:$BG$2401,MATCH($A812,Lookup!$A$9:$A$2401,0)),0)</f>
        <v>0</v>
      </c>
      <c r="E812" s="205">
        <f>IFERROR(INDEX(Lookup!$BF$9:$BF$2401,MATCH($A812,Lookup!$A$9:$A$2401,0)),0)</f>
        <v>0</v>
      </c>
      <c r="F812" s="205">
        <f>IFERROR(INDEX(Lookup!$BE$9:$BE$2401,MATCH($A812,Lookup!$A$9:$A$2401,0)),0)</f>
        <v>0</v>
      </c>
      <c r="G812" s="206"/>
      <c r="H812" s="206"/>
      <c r="I812" s="205">
        <f>IFERROR(INDEX(Lookup!$BJ$9:$BJ$2401,MATCH($A812,Lookup!$A$9:$A$2401,0)),0)</f>
        <v>0</v>
      </c>
      <c r="J812" s="205">
        <f>IFERROR(INDEX(Lookup!$BI$9:$BI$2401,MATCH($A812,Lookup!$A$9:$A$2401,0)),0)</f>
        <v>0</v>
      </c>
      <c r="K812" s="205">
        <f>IFERROR(INDEX(Lookup!$BH$9:$BH$2401,MATCH($A812,Lookup!$A$9:$A$2401,0)),0)</f>
        <v>0</v>
      </c>
      <c r="L812" s="205">
        <f t="shared" si="39"/>
        <v>0</v>
      </c>
      <c r="O812" s="182">
        <f t="shared" si="38"/>
        <v>0</v>
      </c>
    </row>
    <row r="813" spans="1:15" hidden="1" x14ac:dyDescent="0.2">
      <c r="A813" s="182">
        <f>'13'!A60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5">
        <f>IFERROR(INDEX(Lookup!$BG$9:$BG$2401,MATCH($A813,Lookup!$A$9:$A$2401,0)),0)</f>
        <v>0</v>
      </c>
      <c r="E813" s="205">
        <f>IFERROR(INDEX(Lookup!$BF$9:$BF$2401,MATCH($A813,Lookup!$A$9:$A$2401,0)),0)</f>
        <v>0</v>
      </c>
      <c r="F813" s="205">
        <f>IFERROR(INDEX(Lookup!$BE$9:$BE$2401,MATCH($A813,Lookup!$A$9:$A$2401,0)),0)</f>
        <v>0</v>
      </c>
      <c r="G813" s="206"/>
      <c r="H813" s="206"/>
      <c r="I813" s="205">
        <f>IFERROR(INDEX(Lookup!$BJ$9:$BJ$2401,MATCH($A813,Lookup!$A$9:$A$2401,0)),0)</f>
        <v>0</v>
      </c>
      <c r="J813" s="205">
        <f>IFERROR(INDEX(Lookup!$BI$9:$BI$2401,MATCH($A813,Lookup!$A$9:$A$2401,0)),0)</f>
        <v>0</v>
      </c>
      <c r="K813" s="205">
        <f>IFERROR(INDEX(Lookup!$BH$9:$BH$2401,MATCH($A813,Lookup!$A$9:$A$2401,0)),0)</f>
        <v>0</v>
      </c>
      <c r="L813" s="205">
        <f t="shared" si="39"/>
        <v>0</v>
      </c>
      <c r="O813" s="182">
        <f t="shared" si="38"/>
        <v>0</v>
      </c>
    </row>
    <row r="814" spans="1:15" hidden="1" x14ac:dyDescent="0.2">
      <c r="A814" s="182">
        <f>'13'!A61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5">
        <f>IFERROR(INDEX(Lookup!$BG$9:$BG$2401,MATCH($A814,Lookup!$A$9:$A$2401,0)),0)</f>
        <v>0</v>
      </c>
      <c r="E814" s="205">
        <f>IFERROR(INDEX(Lookup!$BF$9:$BF$2401,MATCH($A814,Lookup!$A$9:$A$2401,0)),0)</f>
        <v>0</v>
      </c>
      <c r="F814" s="205">
        <f>IFERROR(INDEX(Lookup!$BE$9:$BE$2401,MATCH($A814,Lookup!$A$9:$A$2401,0)),0)</f>
        <v>0</v>
      </c>
      <c r="G814" s="206"/>
      <c r="H814" s="206"/>
      <c r="I814" s="205">
        <f>IFERROR(INDEX(Lookup!$BJ$9:$BJ$2401,MATCH($A814,Lookup!$A$9:$A$2401,0)),0)</f>
        <v>0</v>
      </c>
      <c r="J814" s="205">
        <f>IFERROR(INDEX(Lookup!$BI$9:$BI$2401,MATCH($A814,Lookup!$A$9:$A$2401,0)),0)</f>
        <v>0</v>
      </c>
      <c r="K814" s="205">
        <f>IFERROR(INDEX(Lookup!$BH$9:$BH$2401,MATCH($A814,Lookup!$A$9:$A$2401,0)),0)</f>
        <v>0</v>
      </c>
      <c r="L814" s="205">
        <f t="shared" si="39"/>
        <v>0</v>
      </c>
      <c r="O814" s="182">
        <f t="shared" si="38"/>
        <v>0</v>
      </c>
    </row>
    <row r="815" spans="1:15" hidden="1" x14ac:dyDescent="0.2">
      <c r="A815" s="182">
        <f>'13'!A62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5">
        <f>IFERROR(INDEX(Lookup!$BG$9:$BG$2401,MATCH($A815,Lookup!$A$9:$A$2401,0)),0)</f>
        <v>0</v>
      </c>
      <c r="E815" s="205">
        <f>IFERROR(INDEX(Lookup!$BF$9:$BF$2401,MATCH($A815,Lookup!$A$9:$A$2401,0)),0)</f>
        <v>0</v>
      </c>
      <c r="F815" s="205">
        <f>IFERROR(INDEX(Lookup!$BE$9:$BE$2401,MATCH($A815,Lookup!$A$9:$A$2401,0)),0)</f>
        <v>0</v>
      </c>
      <c r="G815" s="206"/>
      <c r="H815" s="206"/>
      <c r="I815" s="205">
        <f>IFERROR(INDEX(Lookup!$BJ$9:$BJ$2401,MATCH($A815,Lookup!$A$9:$A$2401,0)),0)</f>
        <v>0</v>
      </c>
      <c r="J815" s="205">
        <f>IFERROR(INDEX(Lookup!$BI$9:$BI$2401,MATCH($A815,Lookup!$A$9:$A$2401,0)),0)</f>
        <v>0</v>
      </c>
      <c r="K815" s="205">
        <f>IFERROR(INDEX(Lookup!$BH$9:$BH$2401,MATCH($A815,Lookup!$A$9:$A$2401,0)),0)</f>
        <v>0</v>
      </c>
      <c r="L815" s="205">
        <f t="shared" si="39"/>
        <v>0</v>
      </c>
      <c r="O815" s="182">
        <f t="shared" si="38"/>
        <v>0</v>
      </c>
    </row>
    <row r="816" spans="1:15" hidden="1" x14ac:dyDescent="0.2">
      <c r="A816" s="182">
        <f>'13'!A63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5">
        <f>IFERROR(INDEX(Lookup!$BG$9:$BG$2401,MATCH($A816,Lookup!$A$9:$A$2401,0)),0)</f>
        <v>0</v>
      </c>
      <c r="E816" s="205">
        <f>IFERROR(INDEX(Lookup!$BF$9:$BF$2401,MATCH($A816,Lookup!$A$9:$A$2401,0)),0)</f>
        <v>0</v>
      </c>
      <c r="F816" s="205">
        <f>IFERROR(INDEX(Lookup!$BE$9:$BE$2401,MATCH($A816,Lookup!$A$9:$A$2401,0)),0)</f>
        <v>0</v>
      </c>
      <c r="G816" s="206"/>
      <c r="H816" s="206"/>
      <c r="I816" s="205">
        <f>IFERROR(INDEX(Lookup!$BJ$9:$BJ$2401,MATCH($A816,Lookup!$A$9:$A$2401,0)),0)</f>
        <v>0</v>
      </c>
      <c r="J816" s="205">
        <f>IFERROR(INDEX(Lookup!$BI$9:$BI$2401,MATCH($A816,Lookup!$A$9:$A$2401,0)),0)</f>
        <v>0</v>
      </c>
      <c r="K816" s="205">
        <f>IFERROR(INDEX(Lookup!$BH$9:$BH$2401,MATCH($A816,Lookup!$A$9:$A$2401,0)),0)</f>
        <v>0</v>
      </c>
      <c r="L816" s="205">
        <f t="shared" si="39"/>
        <v>0</v>
      </c>
      <c r="O816" s="182">
        <f t="shared" si="38"/>
        <v>0</v>
      </c>
    </row>
    <row r="817" spans="1:15" hidden="1" x14ac:dyDescent="0.2">
      <c r="A817" s="182">
        <f>'13'!A64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5">
        <f>IFERROR(INDEX(Lookup!$BG$9:$BG$2401,MATCH($A817,Lookup!$A$9:$A$2401,0)),0)</f>
        <v>0</v>
      </c>
      <c r="E817" s="205">
        <f>IFERROR(INDEX(Lookup!$BF$9:$BF$2401,MATCH($A817,Lookup!$A$9:$A$2401,0)),0)</f>
        <v>0</v>
      </c>
      <c r="F817" s="205">
        <f>IFERROR(INDEX(Lookup!$BE$9:$BE$2401,MATCH($A817,Lookup!$A$9:$A$2401,0)),0)</f>
        <v>0</v>
      </c>
      <c r="G817" s="206"/>
      <c r="H817" s="206"/>
      <c r="I817" s="205">
        <f>IFERROR(INDEX(Lookup!$BJ$9:$BJ$2401,MATCH($A817,Lookup!$A$9:$A$2401,0)),0)</f>
        <v>0</v>
      </c>
      <c r="J817" s="205">
        <f>IFERROR(INDEX(Lookup!$BI$9:$BI$2401,MATCH($A817,Lookup!$A$9:$A$2401,0)),0)</f>
        <v>0</v>
      </c>
      <c r="K817" s="205">
        <f>IFERROR(INDEX(Lookup!$BH$9:$BH$2401,MATCH($A817,Lookup!$A$9:$A$2401,0)),0)</f>
        <v>0</v>
      </c>
      <c r="L817" s="205">
        <f t="shared" si="39"/>
        <v>0</v>
      </c>
      <c r="O817" s="182">
        <f t="shared" si="38"/>
        <v>0</v>
      </c>
    </row>
    <row r="818" spans="1:15" hidden="1" x14ac:dyDescent="0.2">
      <c r="A818" s="182">
        <f>'13'!A65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5">
        <f>IFERROR(INDEX(Lookup!$BG$9:$BG$2401,MATCH($A818,Lookup!$A$9:$A$2401,0)),0)</f>
        <v>0</v>
      </c>
      <c r="E818" s="205">
        <f>IFERROR(INDEX(Lookup!$BF$9:$BF$2401,MATCH($A818,Lookup!$A$9:$A$2401,0)),0)</f>
        <v>0</v>
      </c>
      <c r="F818" s="205">
        <f>IFERROR(INDEX(Lookup!$BE$9:$BE$2401,MATCH($A818,Lookup!$A$9:$A$2401,0)),0)</f>
        <v>0</v>
      </c>
      <c r="G818" s="206"/>
      <c r="H818" s="206"/>
      <c r="I818" s="205">
        <f>IFERROR(INDEX(Lookup!$BJ$9:$BJ$2401,MATCH($A818,Lookup!$A$9:$A$2401,0)),0)</f>
        <v>0</v>
      </c>
      <c r="J818" s="205">
        <f>IFERROR(INDEX(Lookup!$BI$9:$BI$2401,MATCH($A818,Lookup!$A$9:$A$2401,0)),0)</f>
        <v>0</v>
      </c>
      <c r="K818" s="205">
        <f>IFERROR(INDEX(Lookup!$BH$9:$BH$2401,MATCH($A818,Lookup!$A$9:$A$2401,0)),0)</f>
        <v>0</v>
      </c>
      <c r="L818" s="205">
        <f t="shared" si="39"/>
        <v>0</v>
      </c>
      <c r="O818" s="182">
        <f t="shared" si="38"/>
        <v>0</v>
      </c>
    </row>
    <row r="819" spans="1:15" hidden="1" x14ac:dyDescent="0.2">
      <c r="A819" s="182">
        <f>'13'!A66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5">
        <f>IFERROR(INDEX(Lookup!$BG$9:$BG$2401,MATCH($A819,Lookup!$A$9:$A$2401,0)),0)</f>
        <v>0</v>
      </c>
      <c r="E819" s="205">
        <f>IFERROR(INDEX(Lookup!$BF$9:$BF$2401,MATCH($A819,Lookup!$A$9:$A$2401,0)),0)</f>
        <v>0</v>
      </c>
      <c r="F819" s="205">
        <f>IFERROR(INDEX(Lookup!$BE$9:$BE$2401,MATCH($A819,Lookup!$A$9:$A$2401,0)),0)</f>
        <v>0</v>
      </c>
      <c r="G819" s="206"/>
      <c r="H819" s="206"/>
      <c r="I819" s="205">
        <f>IFERROR(INDEX(Lookup!$BJ$9:$BJ$2401,MATCH($A819,Lookup!$A$9:$A$2401,0)),0)</f>
        <v>0</v>
      </c>
      <c r="J819" s="205">
        <f>IFERROR(INDEX(Lookup!$BI$9:$BI$2401,MATCH($A819,Lookup!$A$9:$A$2401,0)),0)</f>
        <v>0</v>
      </c>
      <c r="K819" s="205">
        <f>IFERROR(INDEX(Lookup!$BH$9:$BH$2401,MATCH($A819,Lookup!$A$9:$A$2401,0)),0)</f>
        <v>0</v>
      </c>
      <c r="L819" s="205">
        <f t="shared" si="39"/>
        <v>0</v>
      </c>
      <c r="O819" s="182">
        <f t="shared" ref="O819:O882" si="40">+IF(A819&gt;0,1,0)</f>
        <v>0</v>
      </c>
    </row>
    <row r="820" spans="1:15" hidden="1" x14ac:dyDescent="0.2">
      <c r="A820" s="182">
        <f>'13'!A67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5">
        <f>IFERROR(INDEX(Lookup!$BG$9:$BG$2401,MATCH($A820,Lookup!$A$9:$A$2401,0)),0)</f>
        <v>0</v>
      </c>
      <c r="E820" s="205">
        <f>IFERROR(INDEX(Lookup!$BF$9:$BF$2401,MATCH($A820,Lookup!$A$9:$A$2401,0)),0)</f>
        <v>0</v>
      </c>
      <c r="F820" s="205">
        <f>IFERROR(INDEX(Lookup!$BE$9:$BE$2401,MATCH($A820,Lookup!$A$9:$A$2401,0)),0)</f>
        <v>0</v>
      </c>
      <c r="G820" s="206"/>
      <c r="H820" s="206"/>
      <c r="I820" s="205">
        <f>IFERROR(INDEX(Lookup!$BJ$9:$BJ$2401,MATCH($A820,Lookup!$A$9:$A$2401,0)),0)</f>
        <v>0</v>
      </c>
      <c r="J820" s="205">
        <f>IFERROR(INDEX(Lookup!$BI$9:$BI$2401,MATCH($A820,Lookup!$A$9:$A$2401,0)),0)</f>
        <v>0</v>
      </c>
      <c r="K820" s="205">
        <f>IFERROR(INDEX(Lookup!$BH$9:$BH$2401,MATCH($A820,Lookup!$A$9:$A$2401,0)),0)</f>
        <v>0</v>
      </c>
      <c r="L820" s="205">
        <f t="shared" ref="L820:L883" si="41">K820-J820</f>
        <v>0</v>
      </c>
      <c r="O820" s="182">
        <f t="shared" si="40"/>
        <v>0</v>
      </c>
    </row>
    <row r="821" spans="1:15" hidden="1" x14ac:dyDescent="0.2">
      <c r="A821" s="182">
        <f>'13'!A68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5">
        <f>IFERROR(INDEX(Lookup!$BG$9:$BG$2401,MATCH($A821,Lookup!$A$9:$A$2401,0)),0)</f>
        <v>0</v>
      </c>
      <c r="E821" s="205">
        <f>IFERROR(INDEX(Lookup!$BF$9:$BF$2401,MATCH($A821,Lookup!$A$9:$A$2401,0)),0)</f>
        <v>0</v>
      </c>
      <c r="F821" s="205">
        <f>IFERROR(INDEX(Lookup!$BE$9:$BE$2401,MATCH($A821,Lookup!$A$9:$A$2401,0)),0)</f>
        <v>0</v>
      </c>
      <c r="G821" s="206"/>
      <c r="H821" s="206"/>
      <c r="I821" s="205">
        <f>IFERROR(INDEX(Lookup!$BJ$9:$BJ$2401,MATCH($A821,Lookup!$A$9:$A$2401,0)),0)</f>
        <v>0</v>
      </c>
      <c r="J821" s="205">
        <f>IFERROR(INDEX(Lookup!$BI$9:$BI$2401,MATCH($A821,Lookup!$A$9:$A$2401,0)),0)</f>
        <v>0</v>
      </c>
      <c r="K821" s="205">
        <f>IFERROR(INDEX(Lookup!$BH$9:$BH$2401,MATCH($A821,Lookup!$A$9:$A$2401,0)),0)</f>
        <v>0</v>
      </c>
      <c r="L821" s="205">
        <f t="shared" si="41"/>
        <v>0</v>
      </c>
      <c r="O821" s="182">
        <f t="shared" si="40"/>
        <v>0</v>
      </c>
    </row>
    <row r="822" spans="1:15" hidden="1" x14ac:dyDescent="0.2">
      <c r="A822" s="182">
        <f>'13'!A69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5">
        <f>IFERROR(INDEX(Lookup!$BG$9:$BG$2401,MATCH($A822,Lookup!$A$9:$A$2401,0)),0)</f>
        <v>0</v>
      </c>
      <c r="E822" s="205">
        <f>IFERROR(INDEX(Lookup!$BF$9:$BF$2401,MATCH($A822,Lookup!$A$9:$A$2401,0)),0)</f>
        <v>0</v>
      </c>
      <c r="F822" s="205">
        <f>IFERROR(INDEX(Lookup!$BE$9:$BE$2401,MATCH($A822,Lookup!$A$9:$A$2401,0)),0)</f>
        <v>0</v>
      </c>
      <c r="G822" s="206"/>
      <c r="H822" s="206"/>
      <c r="I822" s="205">
        <f>IFERROR(INDEX(Lookup!$BJ$9:$BJ$2401,MATCH($A822,Lookup!$A$9:$A$2401,0)),0)</f>
        <v>0</v>
      </c>
      <c r="J822" s="205">
        <f>IFERROR(INDEX(Lookup!$BI$9:$BI$2401,MATCH($A822,Lookup!$A$9:$A$2401,0)),0)</f>
        <v>0</v>
      </c>
      <c r="K822" s="205">
        <f>IFERROR(INDEX(Lookup!$BH$9:$BH$2401,MATCH($A822,Lookup!$A$9:$A$2401,0)),0)</f>
        <v>0</v>
      </c>
      <c r="L822" s="205">
        <f t="shared" si="41"/>
        <v>0</v>
      </c>
      <c r="O822" s="182">
        <f t="shared" si="40"/>
        <v>0</v>
      </c>
    </row>
    <row r="823" spans="1:15" hidden="1" x14ac:dyDescent="0.2">
      <c r="A823" s="182">
        <f>'13'!A70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5">
        <f>IFERROR(INDEX(Lookup!$BG$9:$BG$2401,MATCH($A823,Lookup!$A$9:$A$2401,0)),0)</f>
        <v>0</v>
      </c>
      <c r="E823" s="205">
        <f>IFERROR(INDEX(Lookup!$BF$9:$BF$2401,MATCH($A823,Lookup!$A$9:$A$2401,0)),0)</f>
        <v>0</v>
      </c>
      <c r="F823" s="205">
        <f>IFERROR(INDEX(Lookup!$BE$9:$BE$2401,MATCH($A823,Lookup!$A$9:$A$2401,0)),0)</f>
        <v>0</v>
      </c>
      <c r="G823" s="206"/>
      <c r="H823" s="206"/>
      <c r="I823" s="205">
        <f>IFERROR(INDEX(Lookup!$BJ$9:$BJ$2401,MATCH($A823,Lookup!$A$9:$A$2401,0)),0)</f>
        <v>0</v>
      </c>
      <c r="J823" s="205">
        <f>IFERROR(INDEX(Lookup!$BI$9:$BI$2401,MATCH($A823,Lookup!$A$9:$A$2401,0)),0)</f>
        <v>0</v>
      </c>
      <c r="K823" s="205">
        <f>IFERROR(INDEX(Lookup!$BH$9:$BH$2401,MATCH($A823,Lookup!$A$9:$A$2401,0)),0)</f>
        <v>0</v>
      </c>
      <c r="L823" s="205">
        <f t="shared" si="41"/>
        <v>0</v>
      </c>
      <c r="O823" s="182">
        <f t="shared" si="40"/>
        <v>0</v>
      </c>
    </row>
    <row r="824" spans="1:15" hidden="1" x14ac:dyDescent="0.2">
      <c r="A824" s="182">
        <f>'13'!A71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5">
        <f>IFERROR(INDEX(Lookup!$BG$9:$BG$2401,MATCH($A824,Lookup!$A$9:$A$2401,0)),0)</f>
        <v>0</v>
      </c>
      <c r="E824" s="205">
        <f>IFERROR(INDEX(Lookup!$BF$9:$BF$2401,MATCH($A824,Lookup!$A$9:$A$2401,0)),0)</f>
        <v>0</v>
      </c>
      <c r="F824" s="205">
        <f>IFERROR(INDEX(Lookup!$BE$9:$BE$2401,MATCH($A824,Lookup!$A$9:$A$2401,0)),0)</f>
        <v>0</v>
      </c>
      <c r="G824" s="206"/>
      <c r="H824" s="206"/>
      <c r="I824" s="205">
        <f>IFERROR(INDEX(Lookup!$BJ$9:$BJ$2401,MATCH($A824,Lookup!$A$9:$A$2401,0)),0)</f>
        <v>0</v>
      </c>
      <c r="J824" s="205">
        <f>IFERROR(INDEX(Lookup!$BI$9:$BI$2401,MATCH($A824,Lookup!$A$9:$A$2401,0)),0)</f>
        <v>0</v>
      </c>
      <c r="K824" s="205">
        <f>IFERROR(INDEX(Lookup!$BH$9:$BH$2401,MATCH($A824,Lookup!$A$9:$A$2401,0)),0)</f>
        <v>0</v>
      </c>
      <c r="L824" s="205">
        <f t="shared" si="41"/>
        <v>0</v>
      </c>
      <c r="O824" s="182">
        <f t="shared" si="40"/>
        <v>0</v>
      </c>
    </row>
    <row r="825" spans="1:15" hidden="1" x14ac:dyDescent="0.2">
      <c r="A825" s="182">
        <f>'13'!A72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5">
        <f>IFERROR(INDEX(Lookup!$BG$9:$BG$2401,MATCH($A825,Lookup!$A$9:$A$2401,0)),0)</f>
        <v>0</v>
      </c>
      <c r="E825" s="205">
        <f>IFERROR(INDEX(Lookup!$BF$9:$BF$2401,MATCH($A825,Lookup!$A$9:$A$2401,0)),0)</f>
        <v>0</v>
      </c>
      <c r="F825" s="205">
        <f>IFERROR(INDEX(Lookup!$BE$9:$BE$2401,MATCH($A825,Lookup!$A$9:$A$2401,0)),0)</f>
        <v>0</v>
      </c>
      <c r="G825" s="206"/>
      <c r="H825" s="206"/>
      <c r="I825" s="205">
        <f>IFERROR(INDEX(Lookup!$BJ$9:$BJ$2401,MATCH($A825,Lookup!$A$9:$A$2401,0)),0)</f>
        <v>0</v>
      </c>
      <c r="J825" s="205">
        <f>IFERROR(INDEX(Lookup!$BI$9:$BI$2401,MATCH($A825,Lookup!$A$9:$A$2401,0)),0)</f>
        <v>0</v>
      </c>
      <c r="K825" s="205">
        <f>IFERROR(INDEX(Lookup!$BH$9:$BH$2401,MATCH($A825,Lookup!$A$9:$A$2401,0)),0)</f>
        <v>0</v>
      </c>
      <c r="L825" s="205">
        <f t="shared" si="41"/>
        <v>0</v>
      </c>
      <c r="O825" s="182">
        <f t="shared" si="40"/>
        <v>0</v>
      </c>
    </row>
    <row r="826" spans="1:15" hidden="1" x14ac:dyDescent="0.2">
      <c r="A826" s="182">
        <f>'13'!A73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5">
        <f>IFERROR(INDEX(Lookup!$BG$9:$BG$2401,MATCH($A826,Lookup!$A$9:$A$2401,0)),0)</f>
        <v>0</v>
      </c>
      <c r="E826" s="205">
        <f>IFERROR(INDEX(Lookup!$BF$9:$BF$2401,MATCH($A826,Lookup!$A$9:$A$2401,0)),0)</f>
        <v>0</v>
      </c>
      <c r="F826" s="205">
        <f>IFERROR(INDEX(Lookup!$BE$9:$BE$2401,MATCH($A826,Lookup!$A$9:$A$2401,0)),0)</f>
        <v>0</v>
      </c>
      <c r="G826" s="206"/>
      <c r="H826" s="206"/>
      <c r="I826" s="205">
        <f>IFERROR(INDEX(Lookup!$BJ$9:$BJ$2401,MATCH($A826,Lookup!$A$9:$A$2401,0)),0)</f>
        <v>0</v>
      </c>
      <c r="J826" s="205">
        <f>IFERROR(INDEX(Lookup!$BI$9:$BI$2401,MATCH($A826,Lookup!$A$9:$A$2401,0)),0)</f>
        <v>0</v>
      </c>
      <c r="K826" s="205">
        <f>IFERROR(INDEX(Lookup!$BH$9:$BH$2401,MATCH($A826,Lookup!$A$9:$A$2401,0)),0)</f>
        <v>0</v>
      </c>
      <c r="L826" s="205">
        <f t="shared" si="41"/>
        <v>0</v>
      </c>
      <c r="O826" s="182">
        <f t="shared" si="40"/>
        <v>0</v>
      </c>
    </row>
    <row r="827" spans="1:15" hidden="1" x14ac:dyDescent="0.2">
      <c r="A827" s="182">
        <f>'13'!A74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5">
        <f>IFERROR(INDEX(Lookup!$BG$9:$BG$2401,MATCH($A827,Lookup!$A$9:$A$2401,0)),0)</f>
        <v>0</v>
      </c>
      <c r="E827" s="205">
        <f>IFERROR(INDEX(Lookup!$BF$9:$BF$2401,MATCH($A827,Lookup!$A$9:$A$2401,0)),0)</f>
        <v>0</v>
      </c>
      <c r="F827" s="205">
        <f>IFERROR(INDEX(Lookup!$BE$9:$BE$2401,MATCH($A827,Lookup!$A$9:$A$2401,0)),0)</f>
        <v>0</v>
      </c>
      <c r="G827" s="206"/>
      <c r="H827" s="206"/>
      <c r="I827" s="205">
        <f>IFERROR(INDEX(Lookup!$BJ$9:$BJ$2401,MATCH($A827,Lookup!$A$9:$A$2401,0)),0)</f>
        <v>0</v>
      </c>
      <c r="J827" s="205">
        <f>IFERROR(INDEX(Lookup!$BI$9:$BI$2401,MATCH($A827,Lookup!$A$9:$A$2401,0)),0)</f>
        <v>0</v>
      </c>
      <c r="K827" s="205">
        <f>IFERROR(INDEX(Lookup!$BH$9:$BH$2401,MATCH($A827,Lookup!$A$9:$A$2401,0)),0)</f>
        <v>0</v>
      </c>
      <c r="L827" s="205">
        <f t="shared" si="41"/>
        <v>0</v>
      </c>
      <c r="O827" s="182">
        <f t="shared" si="40"/>
        <v>0</v>
      </c>
    </row>
    <row r="828" spans="1:15" hidden="1" x14ac:dyDescent="0.2">
      <c r="A828" s="182">
        <f>'13'!A75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5">
        <f>IFERROR(INDEX(Lookup!$BG$9:$BG$2401,MATCH($A828,Lookup!$A$9:$A$2401,0)),0)</f>
        <v>0</v>
      </c>
      <c r="E828" s="205">
        <f>IFERROR(INDEX(Lookup!$BF$9:$BF$2401,MATCH($A828,Lookup!$A$9:$A$2401,0)),0)</f>
        <v>0</v>
      </c>
      <c r="F828" s="205">
        <f>IFERROR(INDEX(Lookup!$BE$9:$BE$2401,MATCH($A828,Lookup!$A$9:$A$2401,0)),0)</f>
        <v>0</v>
      </c>
      <c r="G828" s="206"/>
      <c r="H828" s="206"/>
      <c r="I828" s="205">
        <f>IFERROR(INDEX(Lookup!$BJ$9:$BJ$2401,MATCH($A828,Lookup!$A$9:$A$2401,0)),0)</f>
        <v>0</v>
      </c>
      <c r="J828" s="205">
        <f>IFERROR(INDEX(Lookup!$BI$9:$BI$2401,MATCH($A828,Lookup!$A$9:$A$2401,0)),0)</f>
        <v>0</v>
      </c>
      <c r="K828" s="205">
        <f>IFERROR(INDEX(Lookup!$BH$9:$BH$2401,MATCH($A828,Lookup!$A$9:$A$2401,0)),0)</f>
        <v>0</v>
      </c>
      <c r="L828" s="205">
        <f t="shared" si="41"/>
        <v>0</v>
      </c>
      <c r="O828" s="182">
        <f t="shared" si="40"/>
        <v>0</v>
      </c>
    </row>
    <row r="829" spans="1:15" hidden="1" x14ac:dyDescent="0.2">
      <c r="A829" s="182">
        <f>'13'!A76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5">
        <f>IFERROR(INDEX(Lookup!$BG$9:$BG$2401,MATCH($A829,Lookup!$A$9:$A$2401,0)),0)</f>
        <v>0</v>
      </c>
      <c r="E829" s="205">
        <f>IFERROR(INDEX(Lookup!$BF$9:$BF$2401,MATCH($A829,Lookup!$A$9:$A$2401,0)),0)</f>
        <v>0</v>
      </c>
      <c r="F829" s="205">
        <f>IFERROR(INDEX(Lookup!$BE$9:$BE$2401,MATCH($A829,Lookup!$A$9:$A$2401,0)),0)</f>
        <v>0</v>
      </c>
      <c r="G829" s="206"/>
      <c r="H829" s="206"/>
      <c r="I829" s="205">
        <f>IFERROR(INDEX(Lookup!$BJ$9:$BJ$2401,MATCH($A829,Lookup!$A$9:$A$2401,0)),0)</f>
        <v>0</v>
      </c>
      <c r="J829" s="205">
        <f>IFERROR(INDEX(Lookup!$BI$9:$BI$2401,MATCH($A829,Lookup!$A$9:$A$2401,0)),0)</f>
        <v>0</v>
      </c>
      <c r="K829" s="205">
        <f>IFERROR(INDEX(Lookup!$BH$9:$BH$2401,MATCH($A829,Lookup!$A$9:$A$2401,0)),0)</f>
        <v>0</v>
      </c>
      <c r="L829" s="205">
        <f t="shared" si="41"/>
        <v>0</v>
      </c>
      <c r="O829" s="182">
        <f t="shared" si="40"/>
        <v>0</v>
      </c>
    </row>
    <row r="830" spans="1:15" hidden="1" x14ac:dyDescent="0.2">
      <c r="A830" s="182">
        <f>'13'!A77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5">
        <f>IFERROR(INDEX(Lookup!$BG$9:$BG$2401,MATCH($A830,Lookup!$A$9:$A$2401,0)),0)</f>
        <v>0</v>
      </c>
      <c r="E830" s="205">
        <f>IFERROR(INDEX(Lookup!$BF$9:$BF$2401,MATCH($A830,Lookup!$A$9:$A$2401,0)),0)</f>
        <v>0</v>
      </c>
      <c r="F830" s="205">
        <f>IFERROR(INDEX(Lookup!$BE$9:$BE$2401,MATCH($A830,Lookup!$A$9:$A$2401,0)),0)</f>
        <v>0</v>
      </c>
      <c r="G830" s="206"/>
      <c r="H830" s="206"/>
      <c r="I830" s="205">
        <f>IFERROR(INDEX(Lookup!$BJ$9:$BJ$2401,MATCH($A830,Lookup!$A$9:$A$2401,0)),0)</f>
        <v>0</v>
      </c>
      <c r="J830" s="205">
        <f>IFERROR(INDEX(Lookup!$BI$9:$BI$2401,MATCH($A830,Lookup!$A$9:$A$2401,0)),0)</f>
        <v>0</v>
      </c>
      <c r="K830" s="205">
        <f>IFERROR(INDEX(Lookup!$BH$9:$BH$2401,MATCH($A830,Lookup!$A$9:$A$2401,0)),0)</f>
        <v>0</v>
      </c>
      <c r="L830" s="205">
        <f t="shared" si="41"/>
        <v>0</v>
      </c>
      <c r="O830" s="182">
        <f t="shared" si="40"/>
        <v>0</v>
      </c>
    </row>
    <row r="831" spans="1:15" hidden="1" x14ac:dyDescent="0.2">
      <c r="A831" s="182">
        <f>'13'!A78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5">
        <f>IFERROR(INDEX(Lookup!$BG$9:$BG$2401,MATCH($A831,Lookup!$A$9:$A$2401,0)),0)</f>
        <v>0</v>
      </c>
      <c r="E831" s="205">
        <f>IFERROR(INDEX(Lookup!$BF$9:$BF$2401,MATCH($A831,Lookup!$A$9:$A$2401,0)),0)</f>
        <v>0</v>
      </c>
      <c r="F831" s="205">
        <f>IFERROR(INDEX(Lookup!$BE$9:$BE$2401,MATCH($A831,Lookup!$A$9:$A$2401,0)),0)</f>
        <v>0</v>
      </c>
      <c r="G831" s="206"/>
      <c r="H831" s="206"/>
      <c r="I831" s="205">
        <f>IFERROR(INDEX(Lookup!$BJ$9:$BJ$2401,MATCH($A831,Lookup!$A$9:$A$2401,0)),0)</f>
        <v>0</v>
      </c>
      <c r="J831" s="205">
        <f>IFERROR(INDEX(Lookup!$BI$9:$BI$2401,MATCH($A831,Lookup!$A$9:$A$2401,0)),0)</f>
        <v>0</v>
      </c>
      <c r="K831" s="205">
        <f>IFERROR(INDEX(Lookup!$BH$9:$BH$2401,MATCH($A831,Lookup!$A$9:$A$2401,0)),0)</f>
        <v>0</v>
      </c>
      <c r="L831" s="205">
        <f t="shared" si="41"/>
        <v>0</v>
      </c>
      <c r="O831" s="182">
        <f t="shared" si="40"/>
        <v>0</v>
      </c>
    </row>
    <row r="832" spans="1:15" hidden="1" x14ac:dyDescent="0.2">
      <c r="A832" s="182">
        <f>'13'!A79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5">
        <f>IFERROR(INDEX(Lookup!$BG$9:$BG$2401,MATCH($A832,Lookup!$A$9:$A$2401,0)),0)</f>
        <v>0</v>
      </c>
      <c r="E832" s="205">
        <f>IFERROR(INDEX(Lookup!$BF$9:$BF$2401,MATCH($A832,Lookup!$A$9:$A$2401,0)),0)</f>
        <v>0</v>
      </c>
      <c r="F832" s="205">
        <f>IFERROR(INDEX(Lookup!$BE$9:$BE$2401,MATCH($A832,Lookup!$A$9:$A$2401,0)),0)</f>
        <v>0</v>
      </c>
      <c r="G832" s="206"/>
      <c r="H832" s="206"/>
      <c r="I832" s="205">
        <f>IFERROR(INDEX(Lookup!$BJ$9:$BJ$2401,MATCH($A832,Lookup!$A$9:$A$2401,0)),0)</f>
        <v>0</v>
      </c>
      <c r="J832" s="205">
        <f>IFERROR(INDEX(Lookup!$BI$9:$BI$2401,MATCH($A832,Lookup!$A$9:$A$2401,0)),0)</f>
        <v>0</v>
      </c>
      <c r="K832" s="205">
        <f>IFERROR(INDEX(Lookup!$BH$9:$BH$2401,MATCH($A832,Lookup!$A$9:$A$2401,0)),0)</f>
        <v>0</v>
      </c>
      <c r="L832" s="205">
        <f t="shared" si="41"/>
        <v>0</v>
      </c>
      <c r="O832" s="182">
        <f t="shared" si="40"/>
        <v>0</v>
      </c>
    </row>
    <row r="833" spans="1:15" hidden="1" x14ac:dyDescent="0.2">
      <c r="A833" s="182">
        <f>'13'!A80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5">
        <f>IFERROR(INDEX(Lookup!$BG$9:$BG$2401,MATCH($A833,Lookup!$A$9:$A$2401,0)),0)</f>
        <v>0</v>
      </c>
      <c r="E833" s="205">
        <f>IFERROR(INDEX(Lookup!$BF$9:$BF$2401,MATCH($A833,Lookup!$A$9:$A$2401,0)),0)</f>
        <v>0</v>
      </c>
      <c r="F833" s="205">
        <f>IFERROR(INDEX(Lookup!$BE$9:$BE$2401,MATCH($A833,Lookup!$A$9:$A$2401,0)),0)</f>
        <v>0</v>
      </c>
      <c r="G833" s="206"/>
      <c r="H833" s="206"/>
      <c r="I833" s="205">
        <f>IFERROR(INDEX(Lookup!$BJ$9:$BJ$2401,MATCH($A833,Lookup!$A$9:$A$2401,0)),0)</f>
        <v>0</v>
      </c>
      <c r="J833" s="205">
        <f>IFERROR(INDEX(Lookup!$BI$9:$BI$2401,MATCH($A833,Lookup!$A$9:$A$2401,0)),0)</f>
        <v>0</v>
      </c>
      <c r="K833" s="205">
        <f>IFERROR(INDEX(Lookup!$BH$9:$BH$2401,MATCH($A833,Lookup!$A$9:$A$2401,0)),0)</f>
        <v>0</v>
      </c>
      <c r="L833" s="205">
        <f t="shared" si="41"/>
        <v>0</v>
      </c>
      <c r="O833" s="182">
        <f t="shared" si="40"/>
        <v>0</v>
      </c>
    </row>
    <row r="834" spans="1:15" hidden="1" x14ac:dyDescent="0.2">
      <c r="A834" s="182">
        <f>'13'!A81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5">
        <f>IFERROR(INDEX(Lookup!$BG$9:$BG$2401,MATCH($A834,Lookup!$A$9:$A$2401,0)),0)</f>
        <v>0</v>
      </c>
      <c r="E834" s="205">
        <f>IFERROR(INDEX(Lookup!$BF$9:$BF$2401,MATCH($A834,Lookup!$A$9:$A$2401,0)),0)</f>
        <v>0</v>
      </c>
      <c r="F834" s="205">
        <f>IFERROR(INDEX(Lookup!$BE$9:$BE$2401,MATCH($A834,Lookup!$A$9:$A$2401,0)),0)</f>
        <v>0</v>
      </c>
      <c r="G834" s="206"/>
      <c r="H834" s="206"/>
      <c r="I834" s="205">
        <f>IFERROR(INDEX(Lookup!$BJ$9:$BJ$2401,MATCH($A834,Lookup!$A$9:$A$2401,0)),0)</f>
        <v>0</v>
      </c>
      <c r="J834" s="205">
        <f>IFERROR(INDEX(Lookup!$BI$9:$BI$2401,MATCH($A834,Lookup!$A$9:$A$2401,0)),0)</f>
        <v>0</v>
      </c>
      <c r="K834" s="205">
        <f>IFERROR(INDEX(Lookup!$BH$9:$BH$2401,MATCH($A834,Lookup!$A$9:$A$2401,0)),0)</f>
        <v>0</v>
      </c>
      <c r="L834" s="205">
        <f t="shared" si="41"/>
        <v>0</v>
      </c>
      <c r="O834" s="182">
        <f t="shared" si="40"/>
        <v>0</v>
      </c>
    </row>
    <row r="835" spans="1:15" hidden="1" x14ac:dyDescent="0.2">
      <c r="A835" s="182">
        <f>'13'!A82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5">
        <f>IFERROR(INDEX(Lookup!$BG$9:$BG$2401,MATCH($A835,Lookup!$A$9:$A$2401,0)),0)</f>
        <v>0</v>
      </c>
      <c r="E835" s="205">
        <f>IFERROR(INDEX(Lookup!$BF$9:$BF$2401,MATCH($A835,Lookup!$A$9:$A$2401,0)),0)</f>
        <v>0</v>
      </c>
      <c r="F835" s="205">
        <f>IFERROR(INDEX(Lookup!$BE$9:$BE$2401,MATCH($A835,Lookup!$A$9:$A$2401,0)),0)</f>
        <v>0</v>
      </c>
      <c r="G835" s="206"/>
      <c r="H835" s="206"/>
      <c r="I835" s="205">
        <f>IFERROR(INDEX(Lookup!$BJ$9:$BJ$2401,MATCH($A835,Lookup!$A$9:$A$2401,0)),0)</f>
        <v>0</v>
      </c>
      <c r="J835" s="205">
        <f>IFERROR(INDEX(Lookup!$BI$9:$BI$2401,MATCH($A835,Lookup!$A$9:$A$2401,0)),0)</f>
        <v>0</v>
      </c>
      <c r="K835" s="205">
        <f>IFERROR(INDEX(Lookup!$BH$9:$BH$2401,MATCH($A835,Lookup!$A$9:$A$2401,0)),0)</f>
        <v>0</v>
      </c>
      <c r="L835" s="205">
        <f t="shared" si="41"/>
        <v>0</v>
      </c>
      <c r="O835" s="182">
        <f t="shared" si="40"/>
        <v>0</v>
      </c>
    </row>
    <row r="836" spans="1:15" hidden="1" x14ac:dyDescent="0.2">
      <c r="A836" s="182">
        <f>'13'!A83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5">
        <f>IFERROR(INDEX(Lookup!$BG$9:$BG$2401,MATCH($A836,Lookup!$A$9:$A$2401,0)),0)</f>
        <v>0</v>
      </c>
      <c r="E836" s="205">
        <f>IFERROR(INDEX(Lookup!$BF$9:$BF$2401,MATCH($A836,Lookup!$A$9:$A$2401,0)),0)</f>
        <v>0</v>
      </c>
      <c r="F836" s="205">
        <f>IFERROR(INDEX(Lookup!$BE$9:$BE$2401,MATCH($A836,Lookup!$A$9:$A$2401,0)),0)</f>
        <v>0</v>
      </c>
      <c r="G836" s="206"/>
      <c r="H836" s="206"/>
      <c r="I836" s="205">
        <f>IFERROR(INDEX(Lookup!$BJ$9:$BJ$2401,MATCH($A836,Lookup!$A$9:$A$2401,0)),0)</f>
        <v>0</v>
      </c>
      <c r="J836" s="205">
        <f>IFERROR(INDEX(Lookup!$BI$9:$BI$2401,MATCH($A836,Lookup!$A$9:$A$2401,0)),0)</f>
        <v>0</v>
      </c>
      <c r="K836" s="205">
        <f>IFERROR(INDEX(Lookup!$BH$9:$BH$2401,MATCH($A836,Lookup!$A$9:$A$2401,0)),0)</f>
        <v>0</v>
      </c>
      <c r="L836" s="205">
        <f t="shared" si="41"/>
        <v>0</v>
      </c>
      <c r="O836" s="182">
        <f t="shared" si="40"/>
        <v>0</v>
      </c>
    </row>
    <row r="837" spans="1:15" hidden="1" x14ac:dyDescent="0.2">
      <c r="A837" s="182">
        <f>'13'!A84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5">
        <f>IFERROR(INDEX(Lookup!$BG$9:$BG$2401,MATCH($A837,Lookup!$A$9:$A$2401,0)),0)</f>
        <v>0</v>
      </c>
      <c r="E837" s="205">
        <f>IFERROR(INDEX(Lookup!$BF$9:$BF$2401,MATCH($A837,Lookup!$A$9:$A$2401,0)),0)</f>
        <v>0</v>
      </c>
      <c r="F837" s="205">
        <f>IFERROR(INDEX(Lookup!$BE$9:$BE$2401,MATCH($A837,Lookup!$A$9:$A$2401,0)),0)</f>
        <v>0</v>
      </c>
      <c r="G837" s="206"/>
      <c r="H837" s="206"/>
      <c r="I837" s="205">
        <f>IFERROR(INDEX(Lookup!$BJ$9:$BJ$2401,MATCH($A837,Lookup!$A$9:$A$2401,0)),0)</f>
        <v>0</v>
      </c>
      <c r="J837" s="205">
        <f>IFERROR(INDEX(Lookup!$BI$9:$BI$2401,MATCH($A837,Lookup!$A$9:$A$2401,0)),0)</f>
        <v>0</v>
      </c>
      <c r="K837" s="205">
        <f>IFERROR(INDEX(Lookup!$BH$9:$BH$2401,MATCH($A837,Lookup!$A$9:$A$2401,0)),0)</f>
        <v>0</v>
      </c>
      <c r="L837" s="205">
        <f t="shared" si="41"/>
        <v>0</v>
      </c>
      <c r="O837" s="182">
        <f t="shared" si="40"/>
        <v>0</v>
      </c>
    </row>
    <row r="838" spans="1:15" hidden="1" x14ac:dyDescent="0.2">
      <c r="A838" s="182">
        <f>'13'!A85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5">
        <f>IFERROR(INDEX(Lookup!$BG$9:$BG$2401,MATCH($A838,Lookup!$A$9:$A$2401,0)),0)</f>
        <v>0</v>
      </c>
      <c r="E838" s="205">
        <f>IFERROR(INDEX(Lookup!$BF$9:$BF$2401,MATCH($A838,Lookup!$A$9:$A$2401,0)),0)</f>
        <v>0</v>
      </c>
      <c r="F838" s="205">
        <f>IFERROR(INDEX(Lookup!$BE$9:$BE$2401,MATCH($A838,Lookup!$A$9:$A$2401,0)),0)</f>
        <v>0</v>
      </c>
      <c r="G838" s="206"/>
      <c r="H838" s="206"/>
      <c r="I838" s="205">
        <f>IFERROR(INDEX(Lookup!$BJ$9:$BJ$2401,MATCH($A838,Lookup!$A$9:$A$2401,0)),0)</f>
        <v>0</v>
      </c>
      <c r="J838" s="205">
        <f>IFERROR(INDEX(Lookup!$BI$9:$BI$2401,MATCH($A838,Lookup!$A$9:$A$2401,0)),0)</f>
        <v>0</v>
      </c>
      <c r="K838" s="205">
        <f>IFERROR(INDEX(Lookup!$BH$9:$BH$2401,MATCH($A838,Lookup!$A$9:$A$2401,0)),0)</f>
        <v>0</v>
      </c>
      <c r="L838" s="205">
        <f t="shared" si="41"/>
        <v>0</v>
      </c>
      <c r="O838" s="182">
        <f t="shared" si="40"/>
        <v>0</v>
      </c>
    </row>
    <row r="839" spans="1:15" hidden="1" x14ac:dyDescent="0.2">
      <c r="A839" s="182">
        <f>'13'!A86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5">
        <f>IFERROR(INDEX(Lookup!$BG$9:$BG$2401,MATCH($A839,Lookup!$A$9:$A$2401,0)),0)</f>
        <v>0</v>
      </c>
      <c r="E839" s="205">
        <f>IFERROR(INDEX(Lookup!$BF$9:$BF$2401,MATCH($A839,Lookup!$A$9:$A$2401,0)),0)</f>
        <v>0</v>
      </c>
      <c r="F839" s="205">
        <f>IFERROR(INDEX(Lookup!$BE$9:$BE$2401,MATCH($A839,Lookup!$A$9:$A$2401,0)),0)</f>
        <v>0</v>
      </c>
      <c r="G839" s="206"/>
      <c r="H839" s="206"/>
      <c r="I839" s="205">
        <f>IFERROR(INDEX(Lookup!$BJ$9:$BJ$2401,MATCH($A839,Lookup!$A$9:$A$2401,0)),0)</f>
        <v>0</v>
      </c>
      <c r="J839" s="205">
        <f>IFERROR(INDEX(Lookup!$BI$9:$BI$2401,MATCH($A839,Lookup!$A$9:$A$2401,0)),0)</f>
        <v>0</v>
      </c>
      <c r="K839" s="205">
        <f>IFERROR(INDEX(Lookup!$BH$9:$BH$2401,MATCH($A839,Lookup!$A$9:$A$2401,0)),0)</f>
        <v>0</v>
      </c>
      <c r="L839" s="205">
        <f t="shared" si="41"/>
        <v>0</v>
      </c>
      <c r="O839" s="182">
        <f t="shared" si="40"/>
        <v>0</v>
      </c>
    </row>
    <row r="840" spans="1:15" hidden="1" x14ac:dyDescent="0.2">
      <c r="A840" s="182">
        <f>'13'!A87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5">
        <f>IFERROR(INDEX(Lookup!$BG$9:$BG$2401,MATCH($A840,Lookup!$A$9:$A$2401,0)),0)</f>
        <v>0</v>
      </c>
      <c r="E840" s="205">
        <f>IFERROR(INDEX(Lookup!$BF$9:$BF$2401,MATCH($A840,Lookup!$A$9:$A$2401,0)),0)</f>
        <v>0</v>
      </c>
      <c r="F840" s="205">
        <f>IFERROR(INDEX(Lookup!$BE$9:$BE$2401,MATCH($A840,Lookup!$A$9:$A$2401,0)),0)</f>
        <v>0</v>
      </c>
      <c r="G840" s="206"/>
      <c r="H840" s="206"/>
      <c r="I840" s="205">
        <f>IFERROR(INDEX(Lookup!$BJ$9:$BJ$2401,MATCH($A840,Lookup!$A$9:$A$2401,0)),0)</f>
        <v>0</v>
      </c>
      <c r="J840" s="205">
        <f>IFERROR(INDEX(Lookup!$BI$9:$BI$2401,MATCH($A840,Lookup!$A$9:$A$2401,0)),0)</f>
        <v>0</v>
      </c>
      <c r="K840" s="205">
        <f>IFERROR(INDEX(Lookup!$BH$9:$BH$2401,MATCH($A840,Lookup!$A$9:$A$2401,0)),0)</f>
        <v>0</v>
      </c>
      <c r="L840" s="205">
        <f t="shared" si="41"/>
        <v>0</v>
      </c>
      <c r="O840" s="182">
        <f t="shared" si="40"/>
        <v>0</v>
      </c>
    </row>
    <row r="841" spans="1:15" hidden="1" x14ac:dyDescent="0.2">
      <c r="A841" s="182">
        <f>'13'!A88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5">
        <f>IFERROR(INDEX(Lookup!$BG$9:$BG$2401,MATCH($A841,Lookup!$A$9:$A$2401,0)),0)</f>
        <v>0</v>
      </c>
      <c r="E841" s="205">
        <f>IFERROR(INDEX(Lookup!$BF$9:$BF$2401,MATCH($A841,Lookup!$A$9:$A$2401,0)),0)</f>
        <v>0</v>
      </c>
      <c r="F841" s="205">
        <f>IFERROR(INDEX(Lookup!$BE$9:$BE$2401,MATCH($A841,Lookup!$A$9:$A$2401,0)),0)</f>
        <v>0</v>
      </c>
      <c r="G841" s="206"/>
      <c r="H841" s="206"/>
      <c r="I841" s="205">
        <f>IFERROR(INDEX(Lookup!$BJ$9:$BJ$2401,MATCH($A841,Lookup!$A$9:$A$2401,0)),0)</f>
        <v>0</v>
      </c>
      <c r="J841" s="205">
        <f>IFERROR(INDEX(Lookup!$BI$9:$BI$2401,MATCH($A841,Lookup!$A$9:$A$2401,0)),0)</f>
        <v>0</v>
      </c>
      <c r="K841" s="205">
        <f>IFERROR(INDEX(Lookup!$BH$9:$BH$2401,MATCH($A841,Lookup!$A$9:$A$2401,0)),0)</f>
        <v>0</v>
      </c>
      <c r="L841" s="205">
        <f t="shared" si="41"/>
        <v>0</v>
      </c>
      <c r="O841" s="182">
        <f t="shared" si="40"/>
        <v>0</v>
      </c>
    </row>
    <row r="842" spans="1:15" hidden="1" x14ac:dyDescent="0.2">
      <c r="A842" s="182">
        <f>'13'!A89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5">
        <f>IFERROR(INDEX(Lookup!$BG$9:$BG$2401,MATCH($A842,Lookup!$A$9:$A$2401,0)),0)</f>
        <v>0</v>
      </c>
      <c r="E842" s="205">
        <f>IFERROR(INDEX(Lookup!$BF$9:$BF$2401,MATCH($A842,Lookup!$A$9:$A$2401,0)),0)</f>
        <v>0</v>
      </c>
      <c r="F842" s="205">
        <f>IFERROR(INDEX(Lookup!$BE$9:$BE$2401,MATCH($A842,Lookup!$A$9:$A$2401,0)),0)</f>
        <v>0</v>
      </c>
      <c r="G842" s="206"/>
      <c r="H842" s="206"/>
      <c r="I842" s="205">
        <f>IFERROR(INDEX(Lookup!$BJ$9:$BJ$2401,MATCH($A842,Lookup!$A$9:$A$2401,0)),0)</f>
        <v>0</v>
      </c>
      <c r="J842" s="205">
        <f>IFERROR(INDEX(Lookup!$BI$9:$BI$2401,MATCH($A842,Lookup!$A$9:$A$2401,0)),0)</f>
        <v>0</v>
      </c>
      <c r="K842" s="205">
        <f>IFERROR(INDEX(Lookup!$BH$9:$BH$2401,MATCH($A842,Lookup!$A$9:$A$2401,0)),0)</f>
        <v>0</v>
      </c>
      <c r="L842" s="205">
        <f t="shared" si="41"/>
        <v>0</v>
      </c>
      <c r="O842" s="182">
        <f t="shared" si="40"/>
        <v>0</v>
      </c>
    </row>
    <row r="843" spans="1:15" hidden="1" x14ac:dyDescent="0.2">
      <c r="A843" s="182">
        <f>'13'!A90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5">
        <f>IFERROR(INDEX(Lookup!$BG$9:$BG$2401,MATCH($A843,Lookup!$A$9:$A$2401,0)),0)</f>
        <v>0</v>
      </c>
      <c r="E843" s="205">
        <f>IFERROR(INDEX(Lookup!$BF$9:$BF$2401,MATCH($A843,Lookup!$A$9:$A$2401,0)),0)</f>
        <v>0</v>
      </c>
      <c r="F843" s="205">
        <f>IFERROR(INDEX(Lookup!$BE$9:$BE$2401,MATCH($A843,Lookup!$A$9:$A$2401,0)),0)</f>
        <v>0</v>
      </c>
      <c r="G843" s="206"/>
      <c r="H843" s="206"/>
      <c r="I843" s="205">
        <f>IFERROR(INDEX(Lookup!$BJ$9:$BJ$2401,MATCH($A843,Lookup!$A$9:$A$2401,0)),0)</f>
        <v>0</v>
      </c>
      <c r="J843" s="205">
        <f>IFERROR(INDEX(Lookup!$BI$9:$BI$2401,MATCH($A843,Lookup!$A$9:$A$2401,0)),0)</f>
        <v>0</v>
      </c>
      <c r="K843" s="205">
        <f>IFERROR(INDEX(Lookup!$BH$9:$BH$2401,MATCH($A843,Lookup!$A$9:$A$2401,0)),0)</f>
        <v>0</v>
      </c>
      <c r="L843" s="205">
        <f t="shared" si="41"/>
        <v>0</v>
      </c>
      <c r="O843" s="182">
        <f t="shared" si="40"/>
        <v>0</v>
      </c>
    </row>
    <row r="844" spans="1:15" hidden="1" x14ac:dyDescent="0.2">
      <c r="A844" s="182">
        <f>'13'!A91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5">
        <f>IFERROR(INDEX(Lookup!$BG$9:$BG$2401,MATCH($A844,Lookup!$A$9:$A$2401,0)),0)</f>
        <v>0</v>
      </c>
      <c r="E844" s="205">
        <f>IFERROR(INDEX(Lookup!$BF$9:$BF$2401,MATCH($A844,Lookup!$A$9:$A$2401,0)),0)</f>
        <v>0</v>
      </c>
      <c r="F844" s="205">
        <f>IFERROR(INDEX(Lookup!$BE$9:$BE$2401,MATCH($A844,Lookup!$A$9:$A$2401,0)),0)</f>
        <v>0</v>
      </c>
      <c r="G844" s="206"/>
      <c r="H844" s="206"/>
      <c r="I844" s="205">
        <f>IFERROR(INDEX(Lookup!$BJ$9:$BJ$2401,MATCH($A844,Lookup!$A$9:$A$2401,0)),0)</f>
        <v>0</v>
      </c>
      <c r="J844" s="205">
        <f>IFERROR(INDEX(Lookup!$BI$9:$BI$2401,MATCH($A844,Lookup!$A$9:$A$2401,0)),0)</f>
        <v>0</v>
      </c>
      <c r="K844" s="205">
        <f>IFERROR(INDEX(Lookup!$BH$9:$BH$2401,MATCH($A844,Lookup!$A$9:$A$2401,0)),0)</f>
        <v>0</v>
      </c>
      <c r="L844" s="205">
        <f t="shared" si="41"/>
        <v>0</v>
      </c>
      <c r="O844" s="182">
        <f t="shared" si="40"/>
        <v>0</v>
      </c>
    </row>
    <row r="845" spans="1:15" hidden="1" x14ac:dyDescent="0.2">
      <c r="A845" s="182">
        <f>'13'!A92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5">
        <f>IFERROR(INDEX(Lookup!$BG$9:$BG$2401,MATCH($A845,Lookup!$A$9:$A$2401,0)),0)</f>
        <v>0</v>
      </c>
      <c r="E845" s="205">
        <f>IFERROR(INDEX(Lookup!$BF$9:$BF$2401,MATCH($A845,Lookup!$A$9:$A$2401,0)),0)</f>
        <v>0</v>
      </c>
      <c r="F845" s="205">
        <f>IFERROR(INDEX(Lookup!$BE$9:$BE$2401,MATCH($A845,Lookup!$A$9:$A$2401,0)),0)</f>
        <v>0</v>
      </c>
      <c r="G845" s="206"/>
      <c r="H845" s="206"/>
      <c r="I845" s="205">
        <f>IFERROR(INDEX(Lookup!$BJ$9:$BJ$2401,MATCH($A845,Lookup!$A$9:$A$2401,0)),0)</f>
        <v>0</v>
      </c>
      <c r="J845" s="205">
        <f>IFERROR(INDEX(Lookup!$BI$9:$BI$2401,MATCH($A845,Lookup!$A$9:$A$2401,0)),0)</f>
        <v>0</v>
      </c>
      <c r="K845" s="205">
        <f>IFERROR(INDEX(Lookup!$BH$9:$BH$2401,MATCH($A845,Lookup!$A$9:$A$2401,0)),0)</f>
        <v>0</v>
      </c>
      <c r="L845" s="205">
        <f t="shared" si="41"/>
        <v>0</v>
      </c>
      <c r="O845" s="182">
        <f t="shared" si="40"/>
        <v>0</v>
      </c>
    </row>
    <row r="846" spans="1:15" hidden="1" x14ac:dyDescent="0.2">
      <c r="A846" s="182">
        <f>'13'!A93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5">
        <f>IFERROR(INDEX(Lookup!$BG$9:$BG$2401,MATCH($A846,Lookup!$A$9:$A$2401,0)),0)</f>
        <v>0</v>
      </c>
      <c r="E846" s="205">
        <f>IFERROR(INDEX(Lookup!$BF$9:$BF$2401,MATCH($A846,Lookup!$A$9:$A$2401,0)),0)</f>
        <v>0</v>
      </c>
      <c r="F846" s="205">
        <f>IFERROR(INDEX(Lookup!$BE$9:$BE$2401,MATCH($A846,Lookup!$A$9:$A$2401,0)),0)</f>
        <v>0</v>
      </c>
      <c r="G846" s="206"/>
      <c r="H846" s="206"/>
      <c r="I846" s="205">
        <f>IFERROR(INDEX(Lookup!$BJ$9:$BJ$2401,MATCH($A846,Lookup!$A$9:$A$2401,0)),0)</f>
        <v>0</v>
      </c>
      <c r="J846" s="205">
        <f>IFERROR(INDEX(Lookup!$BI$9:$BI$2401,MATCH($A846,Lookup!$A$9:$A$2401,0)),0)</f>
        <v>0</v>
      </c>
      <c r="K846" s="205">
        <f>IFERROR(INDEX(Lookup!$BH$9:$BH$2401,MATCH($A846,Lookup!$A$9:$A$2401,0)),0)</f>
        <v>0</v>
      </c>
      <c r="L846" s="205">
        <f t="shared" si="41"/>
        <v>0</v>
      </c>
      <c r="O846" s="182">
        <f t="shared" si="40"/>
        <v>0</v>
      </c>
    </row>
    <row r="847" spans="1:15" hidden="1" x14ac:dyDescent="0.2">
      <c r="A847" s="182">
        <f>'13'!A94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5">
        <f>IFERROR(INDEX(Lookup!$BG$9:$BG$2401,MATCH($A847,Lookup!$A$9:$A$2401,0)),0)</f>
        <v>0</v>
      </c>
      <c r="E847" s="205">
        <f>IFERROR(INDEX(Lookup!$BF$9:$BF$2401,MATCH($A847,Lookup!$A$9:$A$2401,0)),0)</f>
        <v>0</v>
      </c>
      <c r="F847" s="205">
        <f>IFERROR(INDEX(Lookup!$BE$9:$BE$2401,MATCH($A847,Lookup!$A$9:$A$2401,0)),0)</f>
        <v>0</v>
      </c>
      <c r="G847" s="206"/>
      <c r="H847" s="206"/>
      <c r="I847" s="205">
        <f>IFERROR(INDEX(Lookup!$BJ$9:$BJ$2401,MATCH($A847,Lookup!$A$9:$A$2401,0)),0)</f>
        <v>0</v>
      </c>
      <c r="J847" s="205">
        <f>IFERROR(INDEX(Lookup!$BI$9:$BI$2401,MATCH($A847,Lookup!$A$9:$A$2401,0)),0)</f>
        <v>0</v>
      </c>
      <c r="K847" s="205">
        <f>IFERROR(INDEX(Lookup!$BH$9:$BH$2401,MATCH($A847,Lookup!$A$9:$A$2401,0)),0)</f>
        <v>0</v>
      </c>
      <c r="L847" s="205">
        <f t="shared" si="41"/>
        <v>0</v>
      </c>
      <c r="O847" s="182">
        <f t="shared" si="40"/>
        <v>0</v>
      </c>
    </row>
    <row r="848" spans="1:15" hidden="1" x14ac:dyDescent="0.2">
      <c r="A848" s="182">
        <f>'13'!A95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5">
        <f>IFERROR(INDEX(Lookup!$BG$9:$BG$2401,MATCH($A848,Lookup!$A$9:$A$2401,0)),0)</f>
        <v>0</v>
      </c>
      <c r="E848" s="205">
        <f>IFERROR(INDEX(Lookup!$BF$9:$BF$2401,MATCH($A848,Lookup!$A$9:$A$2401,0)),0)</f>
        <v>0</v>
      </c>
      <c r="F848" s="205">
        <f>IFERROR(INDEX(Lookup!$BE$9:$BE$2401,MATCH($A848,Lookup!$A$9:$A$2401,0)),0)</f>
        <v>0</v>
      </c>
      <c r="G848" s="206"/>
      <c r="H848" s="206"/>
      <c r="I848" s="205">
        <f>IFERROR(INDEX(Lookup!$BJ$9:$BJ$2401,MATCH($A848,Lookup!$A$9:$A$2401,0)),0)</f>
        <v>0</v>
      </c>
      <c r="J848" s="205">
        <f>IFERROR(INDEX(Lookup!$BI$9:$BI$2401,MATCH($A848,Lookup!$A$9:$A$2401,0)),0)</f>
        <v>0</v>
      </c>
      <c r="K848" s="205">
        <f>IFERROR(INDEX(Lookup!$BH$9:$BH$2401,MATCH($A848,Lookup!$A$9:$A$2401,0)),0)</f>
        <v>0</v>
      </c>
      <c r="L848" s="205">
        <f t="shared" si="41"/>
        <v>0</v>
      </c>
      <c r="O848" s="182">
        <f t="shared" si="40"/>
        <v>0</v>
      </c>
    </row>
    <row r="849" spans="1:15" hidden="1" x14ac:dyDescent="0.2">
      <c r="A849" s="182">
        <f>'13'!A96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5">
        <f>IFERROR(INDEX(Lookup!$BG$9:$BG$2401,MATCH($A849,Lookup!$A$9:$A$2401,0)),0)</f>
        <v>0</v>
      </c>
      <c r="E849" s="205">
        <f>IFERROR(INDEX(Lookup!$BF$9:$BF$2401,MATCH($A849,Lookup!$A$9:$A$2401,0)),0)</f>
        <v>0</v>
      </c>
      <c r="F849" s="205">
        <f>IFERROR(INDEX(Lookup!$BE$9:$BE$2401,MATCH($A849,Lookup!$A$9:$A$2401,0)),0)</f>
        <v>0</v>
      </c>
      <c r="G849" s="206"/>
      <c r="H849" s="206"/>
      <c r="I849" s="205">
        <f>IFERROR(INDEX(Lookup!$BJ$9:$BJ$2401,MATCH($A849,Lookup!$A$9:$A$2401,0)),0)</f>
        <v>0</v>
      </c>
      <c r="J849" s="205">
        <f>IFERROR(INDEX(Lookup!$BI$9:$BI$2401,MATCH($A849,Lookup!$A$9:$A$2401,0)),0)</f>
        <v>0</v>
      </c>
      <c r="K849" s="205">
        <f>IFERROR(INDEX(Lookup!$BH$9:$BH$2401,MATCH($A849,Lookup!$A$9:$A$2401,0)),0)</f>
        <v>0</v>
      </c>
      <c r="L849" s="205">
        <f t="shared" si="41"/>
        <v>0</v>
      </c>
      <c r="O849" s="182">
        <f t="shared" si="40"/>
        <v>0</v>
      </c>
    </row>
    <row r="850" spans="1:15" hidden="1" x14ac:dyDescent="0.2">
      <c r="A850" s="182">
        <f>'13'!A97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5">
        <f>IFERROR(INDEX(Lookup!$BG$9:$BG$2401,MATCH($A850,Lookup!$A$9:$A$2401,0)),0)</f>
        <v>0</v>
      </c>
      <c r="E850" s="205">
        <f>IFERROR(INDEX(Lookup!$BF$9:$BF$2401,MATCH($A850,Lookup!$A$9:$A$2401,0)),0)</f>
        <v>0</v>
      </c>
      <c r="F850" s="205">
        <f>IFERROR(INDEX(Lookup!$BE$9:$BE$2401,MATCH($A850,Lookup!$A$9:$A$2401,0)),0)</f>
        <v>0</v>
      </c>
      <c r="G850" s="206"/>
      <c r="H850" s="206"/>
      <c r="I850" s="205">
        <f>IFERROR(INDEX(Lookup!$BJ$9:$BJ$2401,MATCH($A850,Lookup!$A$9:$A$2401,0)),0)</f>
        <v>0</v>
      </c>
      <c r="J850" s="205">
        <f>IFERROR(INDEX(Lookup!$BI$9:$BI$2401,MATCH($A850,Lookup!$A$9:$A$2401,0)),0)</f>
        <v>0</v>
      </c>
      <c r="K850" s="205">
        <f>IFERROR(INDEX(Lookup!$BH$9:$BH$2401,MATCH($A850,Lookup!$A$9:$A$2401,0)),0)</f>
        <v>0</v>
      </c>
      <c r="L850" s="205">
        <f t="shared" si="41"/>
        <v>0</v>
      </c>
      <c r="O850" s="182">
        <f t="shared" si="40"/>
        <v>0</v>
      </c>
    </row>
    <row r="851" spans="1:15" hidden="1" x14ac:dyDescent="0.2">
      <c r="A851" s="182">
        <f>'13'!A98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5">
        <f>IFERROR(INDEX(Lookup!$BG$9:$BG$2401,MATCH($A851,Lookup!$A$9:$A$2401,0)),0)</f>
        <v>0</v>
      </c>
      <c r="E851" s="205">
        <f>IFERROR(INDEX(Lookup!$BF$9:$BF$2401,MATCH($A851,Lookup!$A$9:$A$2401,0)),0)</f>
        <v>0</v>
      </c>
      <c r="F851" s="205">
        <f>IFERROR(INDEX(Lookup!$BE$9:$BE$2401,MATCH($A851,Lookup!$A$9:$A$2401,0)),0)</f>
        <v>0</v>
      </c>
      <c r="G851" s="206"/>
      <c r="H851" s="206"/>
      <c r="I851" s="205">
        <f>IFERROR(INDEX(Lookup!$BJ$9:$BJ$2401,MATCH($A851,Lookup!$A$9:$A$2401,0)),0)</f>
        <v>0</v>
      </c>
      <c r="J851" s="205">
        <f>IFERROR(INDEX(Lookup!$BI$9:$BI$2401,MATCH($A851,Lookup!$A$9:$A$2401,0)),0)</f>
        <v>0</v>
      </c>
      <c r="K851" s="205">
        <f>IFERROR(INDEX(Lookup!$BH$9:$BH$2401,MATCH($A851,Lookup!$A$9:$A$2401,0)),0)</f>
        <v>0</v>
      </c>
      <c r="L851" s="205">
        <f t="shared" si="41"/>
        <v>0</v>
      </c>
      <c r="O851" s="182">
        <f t="shared" si="40"/>
        <v>0</v>
      </c>
    </row>
    <row r="852" spans="1:15" hidden="1" x14ac:dyDescent="0.2">
      <c r="A852" s="182">
        <f>'13'!A99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5">
        <f>IFERROR(INDEX(Lookup!$BG$9:$BG$2401,MATCH($A852,Lookup!$A$9:$A$2401,0)),0)</f>
        <v>0</v>
      </c>
      <c r="E852" s="205">
        <f>IFERROR(INDEX(Lookup!$BF$9:$BF$2401,MATCH($A852,Lookup!$A$9:$A$2401,0)),0)</f>
        <v>0</v>
      </c>
      <c r="F852" s="205">
        <f>IFERROR(INDEX(Lookup!$BE$9:$BE$2401,MATCH($A852,Lookup!$A$9:$A$2401,0)),0)</f>
        <v>0</v>
      </c>
      <c r="G852" s="206"/>
      <c r="H852" s="206"/>
      <c r="I852" s="205">
        <f>IFERROR(INDEX(Lookup!$BJ$9:$BJ$2401,MATCH($A852,Lookup!$A$9:$A$2401,0)),0)</f>
        <v>0</v>
      </c>
      <c r="J852" s="205">
        <f>IFERROR(INDEX(Lookup!$BI$9:$BI$2401,MATCH($A852,Lookup!$A$9:$A$2401,0)),0)</f>
        <v>0</v>
      </c>
      <c r="K852" s="205">
        <f>IFERROR(INDEX(Lookup!$BH$9:$BH$2401,MATCH($A852,Lookup!$A$9:$A$2401,0)),0)</f>
        <v>0</v>
      </c>
      <c r="L852" s="205">
        <f t="shared" si="41"/>
        <v>0</v>
      </c>
      <c r="O852" s="182">
        <f t="shared" si="40"/>
        <v>0</v>
      </c>
    </row>
    <row r="853" spans="1:15" hidden="1" x14ac:dyDescent="0.2">
      <c r="A853" s="182">
        <f>'13'!A100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5">
        <f>IFERROR(INDEX(Lookup!$BG$9:$BG$2401,MATCH($A853,Lookup!$A$9:$A$2401,0)),0)</f>
        <v>0</v>
      </c>
      <c r="E853" s="205">
        <f>IFERROR(INDEX(Lookup!$BF$9:$BF$2401,MATCH($A853,Lookup!$A$9:$A$2401,0)),0)</f>
        <v>0</v>
      </c>
      <c r="F853" s="205">
        <f>IFERROR(INDEX(Lookup!$BE$9:$BE$2401,MATCH($A853,Lookup!$A$9:$A$2401,0)),0)</f>
        <v>0</v>
      </c>
      <c r="G853" s="206"/>
      <c r="H853" s="206"/>
      <c r="I853" s="205">
        <f>IFERROR(INDEX(Lookup!$BJ$9:$BJ$2401,MATCH($A853,Lookup!$A$9:$A$2401,0)),0)</f>
        <v>0</v>
      </c>
      <c r="J853" s="205">
        <f>IFERROR(INDEX(Lookup!$BI$9:$BI$2401,MATCH($A853,Lookup!$A$9:$A$2401,0)),0)</f>
        <v>0</v>
      </c>
      <c r="K853" s="205">
        <f>IFERROR(INDEX(Lookup!$BH$9:$BH$2401,MATCH($A853,Lookup!$A$9:$A$2401,0)),0)</f>
        <v>0</v>
      </c>
      <c r="L853" s="205">
        <f t="shared" si="41"/>
        <v>0</v>
      </c>
      <c r="O853" s="182">
        <f t="shared" si="40"/>
        <v>0</v>
      </c>
    </row>
    <row r="854" spans="1:15" hidden="1" x14ac:dyDescent="0.2">
      <c r="A854" s="182">
        <f>'13'!A101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5">
        <f>IFERROR(INDEX(Lookup!$BG$9:$BG$2401,MATCH($A854,Lookup!$A$9:$A$2401,0)),0)</f>
        <v>0</v>
      </c>
      <c r="E854" s="205">
        <f>IFERROR(INDEX(Lookup!$BF$9:$BF$2401,MATCH($A854,Lookup!$A$9:$A$2401,0)),0)</f>
        <v>0</v>
      </c>
      <c r="F854" s="205">
        <f>IFERROR(INDEX(Lookup!$BE$9:$BE$2401,MATCH($A854,Lookup!$A$9:$A$2401,0)),0)</f>
        <v>0</v>
      </c>
      <c r="G854" s="206"/>
      <c r="H854" s="206"/>
      <c r="I854" s="205">
        <f>IFERROR(INDEX(Lookup!$BJ$9:$BJ$2401,MATCH($A854,Lookup!$A$9:$A$2401,0)),0)</f>
        <v>0</v>
      </c>
      <c r="J854" s="205">
        <f>IFERROR(INDEX(Lookup!$BI$9:$BI$2401,MATCH($A854,Lookup!$A$9:$A$2401,0)),0)</f>
        <v>0</v>
      </c>
      <c r="K854" s="205">
        <f>IFERROR(INDEX(Lookup!$BH$9:$BH$2401,MATCH($A854,Lookup!$A$9:$A$2401,0)),0)</f>
        <v>0</v>
      </c>
      <c r="L854" s="205">
        <f t="shared" si="41"/>
        <v>0</v>
      </c>
      <c r="O854" s="182">
        <f t="shared" si="40"/>
        <v>0</v>
      </c>
    </row>
    <row r="855" spans="1:15" hidden="1" x14ac:dyDescent="0.2">
      <c r="A855" s="182">
        <f>'13'!A102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5">
        <f>IFERROR(INDEX(Lookup!$BG$9:$BG$2401,MATCH($A855,Lookup!$A$9:$A$2401,0)),0)</f>
        <v>0</v>
      </c>
      <c r="E855" s="205">
        <f>IFERROR(INDEX(Lookup!$BF$9:$BF$2401,MATCH($A855,Lookup!$A$9:$A$2401,0)),0)</f>
        <v>0</v>
      </c>
      <c r="F855" s="205">
        <f>IFERROR(INDEX(Lookup!$BE$9:$BE$2401,MATCH($A855,Lookup!$A$9:$A$2401,0)),0)</f>
        <v>0</v>
      </c>
      <c r="G855" s="206"/>
      <c r="H855" s="206"/>
      <c r="I855" s="205">
        <f>IFERROR(INDEX(Lookup!$BJ$9:$BJ$2401,MATCH($A855,Lookup!$A$9:$A$2401,0)),0)</f>
        <v>0</v>
      </c>
      <c r="J855" s="205">
        <f>IFERROR(INDEX(Lookup!$BI$9:$BI$2401,MATCH($A855,Lookup!$A$9:$A$2401,0)),0)</f>
        <v>0</v>
      </c>
      <c r="K855" s="205">
        <f>IFERROR(INDEX(Lookup!$BH$9:$BH$2401,MATCH($A855,Lookup!$A$9:$A$2401,0)),0)</f>
        <v>0</v>
      </c>
      <c r="L855" s="205">
        <f t="shared" si="41"/>
        <v>0</v>
      </c>
      <c r="O855" s="182">
        <f t="shared" si="40"/>
        <v>0</v>
      </c>
    </row>
    <row r="856" spans="1:15" hidden="1" x14ac:dyDescent="0.2">
      <c r="A856" s="182">
        <f>'13'!A103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5">
        <f>IFERROR(INDEX(Lookup!$BG$9:$BG$2401,MATCH($A856,Lookup!$A$9:$A$2401,0)),0)</f>
        <v>0</v>
      </c>
      <c r="E856" s="205">
        <f>IFERROR(INDEX(Lookup!$BF$9:$BF$2401,MATCH($A856,Lookup!$A$9:$A$2401,0)),0)</f>
        <v>0</v>
      </c>
      <c r="F856" s="205">
        <f>IFERROR(INDEX(Lookup!$BE$9:$BE$2401,MATCH($A856,Lookup!$A$9:$A$2401,0)),0)</f>
        <v>0</v>
      </c>
      <c r="G856" s="206"/>
      <c r="H856" s="206"/>
      <c r="I856" s="205">
        <f>IFERROR(INDEX(Lookup!$BJ$9:$BJ$2401,MATCH($A856,Lookup!$A$9:$A$2401,0)),0)</f>
        <v>0</v>
      </c>
      <c r="J856" s="205">
        <f>IFERROR(INDEX(Lookup!$BI$9:$BI$2401,MATCH($A856,Lookup!$A$9:$A$2401,0)),0)</f>
        <v>0</v>
      </c>
      <c r="K856" s="205">
        <f>IFERROR(INDEX(Lookup!$BH$9:$BH$2401,MATCH($A856,Lookup!$A$9:$A$2401,0)),0)</f>
        <v>0</v>
      </c>
      <c r="L856" s="205">
        <f t="shared" si="41"/>
        <v>0</v>
      </c>
      <c r="O856" s="182">
        <f t="shared" si="40"/>
        <v>0</v>
      </c>
    </row>
    <row r="857" spans="1:15" hidden="1" x14ac:dyDescent="0.2">
      <c r="A857" s="182">
        <f>'13'!A104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5">
        <f>IFERROR(INDEX(Lookup!$BG$9:$BG$2401,MATCH($A857,Lookup!$A$9:$A$2401,0)),0)</f>
        <v>0</v>
      </c>
      <c r="E857" s="205">
        <f>IFERROR(INDEX(Lookup!$BF$9:$BF$2401,MATCH($A857,Lookup!$A$9:$A$2401,0)),0)</f>
        <v>0</v>
      </c>
      <c r="F857" s="205">
        <f>IFERROR(INDEX(Lookup!$BE$9:$BE$2401,MATCH($A857,Lookup!$A$9:$A$2401,0)),0)</f>
        <v>0</v>
      </c>
      <c r="G857" s="206"/>
      <c r="H857" s="206"/>
      <c r="I857" s="205">
        <f>IFERROR(INDEX(Lookup!$BJ$9:$BJ$2401,MATCH($A857,Lookup!$A$9:$A$2401,0)),0)</f>
        <v>0</v>
      </c>
      <c r="J857" s="205">
        <f>IFERROR(INDEX(Lookup!$BI$9:$BI$2401,MATCH($A857,Lookup!$A$9:$A$2401,0)),0)</f>
        <v>0</v>
      </c>
      <c r="K857" s="205">
        <f>IFERROR(INDEX(Lookup!$BH$9:$BH$2401,MATCH($A857,Lookup!$A$9:$A$2401,0)),0)</f>
        <v>0</v>
      </c>
      <c r="L857" s="205">
        <f t="shared" si="41"/>
        <v>0</v>
      </c>
      <c r="O857" s="182">
        <f t="shared" si="40"/>
        <v>0</v>
      </c>
    </row>
    <row r="858" spans="1:15" hidden="1" x14ac:dyDescent="0.2">
      <c r="A858" s="182">
        <f>'13'!A105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5">
        <f>IFERROR(INDEX(Lookup!$BG$9:$BG$2401,MATCH($A858,Lookup!$A$9:$A$2401,0)),0)</f>
        <v>0</v>
      </c>
      <c r="E858" s="205">
        <f>IFERROR(INDEX(Lookup!$BF$9:$BF$2401,MATCH($A858,Lookup!$A$9:$A$2401,0)),0)</f>
        <v>0</v>
      </c>
      <c r="F858" s="205">
        <f>IFERROR(INDEX(Lookup!$BE$9:$BE$2401,MATCH($A858,Lookup!$A$9:$A$2401,0)),0)</f>
        <v>0</v>
      </c>
      <c r="G858" s="206"/>
      <c r="H858" s="206"/>
      <c r="I858" s="205">
        <f>IFERROR(INDEX(Lookup!$BJ$9:$BJ$2401,MATCH($A858,Lookup!$A$9:$A$2401,0)),0)</f>
        <v>0</v>
      </c>
      <c r="J858" s="205">
        <f>IFERROR(INDEX(Lookup!$BI$9:$BI$2401,MATCH($A858,Lookup!$A$9:$A$2401,0)),0)</f>
        <v>0</v>
      </c>
      <c r="K858" s="205">
        <f>IFERROR(INDEX(Lookup!$BH$9:$BH$2401,MATCH($A858,Lookup!$A$9:$A$2401,0)),0)</f>
        <v>0</v>
      </c>
      <c r="L858" s="205">
        <f t="shared" si="41"/>
        <v>0</v>
      </c>
      <c r="O858" s="182">
        <f t="shared" si="40"/>
        <v>0</v>
      </c>
    </row>
    <row r="859" spans="1:15" hidden="1" x14ac:dyDescent="0.2">
      <c r="A859" s="182">
        <f>'13'!A106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5">
        <f>IFERROR(INDEX(Lookup!$BG$9:$BG$2401,MATCH($A859,Lookup!$A$9:$A$2401,0)),0)</f>
        <v>0</v>
      </c>
      <c r="E859" s="205">
        <f>IFERROR(INDEX(Lookup!$BF$9:$BF$2401,MATCH($A859,Lookup!$A$9:$A$2401,0)),0)</f>
        <v>0</v>
      </c>
      <c r="F859" s="205">
        <f>IFERROR(INDEX(Lookup!$BE$9:$BE$2401,MATCH($A859,Lookup!$A$9:$A$2401,0)),0)</f>
        <v>0</v>
      </c>
      <c r="G859" s="206"/>
      <c r="H859" s="206"/>
      <c r="I859" s="205">
        <f>IFERROR(INDEX(Lookup!$BJ$9:$BJ$2401,MATCH($A859,Lookup!$A$9:$A$2401,0)),0)</f>
        <v>0</v>
      </c>
      <c r="J859" s="205">
        <f>IFERROR(INDEX(Lookup!$BI$9:$BI$2401,MATCH($A859,Lookup!$A$9:$A$2401,0)),0)</f>
        <v>0</v>
      </c>
      <c r="K859" s="205">
        <f>IFERROR(INDEX(Lookup!$BH$9:$BH$2401,MATCH($A859,Lookup!$A$9:$A$2401,0)),0)</f>
        <v>0</v>
      </c>
      <c r="L859" s="205">
        <f t="shared" si="41"/>
        <v>0</v>
      </c>
      <c r="O859" s="182">
        <f t="shared" si="40"/>
        <v>0</v>
      </c>
    </row>
    <row r="860" spans="1:15" hidden="1" x14ac:dyDescent="0.2">
      <c r="A860" s="182">
        <f>'13'!A107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5">
        <f>IFERROR(INDEX(Lookup!$BG$9:$BG$2401,MATCH($A860,Lookup!$A$9:$A$2401,0)),0)</f>
        <v>0</v>
      </c>
      <c r="E860" s="205">
        <f>IFERROR(INDEX(Lookup!$BF$9:$BF$2401,MATCH($A860,Lookup!$A$9:$A$2401,0)),0)</f>
        <v>0</v>
      </c>
      <c r="F860" s="205">
        <f>IFERROR(INDEX(Lookup!$BE$9:$BE$2401,MATCH($A860,Lookup!$A$9:$A$2401,0)),0)</f>
        <v>0</v>
      </c>
      <c r="G860" s="206"/>
      <c r="H860" s="206"/>
      <c r="I860" s="205">
        <f>IFERROR(INDEX(Lookup!$BJ$9:$BJ$2401,MATCH($A860,Lookup!$A$9:$A$2401,0)),0)</f>
        <v>0</v>
      </c>
      <c r="J860" s="205">
        <f>IFERROR(INDEX(Lookup!$BI$9:$BI$2401,MATCH($A860,Lookup!$A$9:$A$2401,0)),0)</f>
        <v>0</v>
      </c>
      <c r="K860" s="205">
        <f>IFERROR(INDEX(Lookup!$BH$9:$BH$2401,MATCH($A860,Lookup!$A$9:$A$2401,0)),0)</f>
        <v>0</v>
      </c>
      <c r="L860" s="205">
        <f t="shared" si="41"/>
        <v>0</v>
      </c>
      <c r="O860" s="182">
        <f t="shared" si="40"/>
        <v>0</v>
      </c>
    </row>
    <row r="861" spans="1:15" hidden="1" x14ac:dyDescent="0.2">
      <c r="A861" s="182">
        <f>'13'!A108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5">
        <f>IFERROR(INDEX(Lookup!$BG$9:$BG$2401,MATCH($A861,Lookup!$A$9:$A$2401,0)),0)</f>
        <v>0</v>
      </c>
      <c r="E861" s="205">
        <f>IFERROR(INDEX(Lookup!$BF$9:$BF$2401,MATCH($A861,Lookup!$A$9:$A$2401,0)),0)</f>
        <v>0</v>
      </c>
      <c r="F861" s="205">
        <f>IFERROR(INDEX(Lookup!$BE$9:$BE$2401,MATCH($A861,Lookup!$A$9:$A$2401,0)),0)</f>
        <v>0</v>
      </c>
      <c r="G861" s="206"/>
      <c r="H861" s="206"/>
      <c r="I861" s="205">
        <f>IFERROR(INDEX(Lookup!$BJ$9:$BJ$2401,MATCH($A861,Lookup!$A$9:$A$2401,0)),0)</f>
        <v>0</v>
      </c>
      <c r="J861" s="205">
        <f>IFERROR(INDEX(Lookup!$BI$9:$BI$2401,MATCH($A861,Lookup!$A$9:$A$2401,0)),0)</f>
        <v>0</v>
      </c>
      <c r="K861" s="205">
        <f>IFERROR(INDEX(Lookup!$BH$9:$BH$2401,MATCH($A861,Lookup!$A$9:$A$2401,0)),0)</f>
        <v>0</v>
      </c>
      <c r="L861" s="205">
        <f t="shared" si="41"/>
        <v>0</v>
      </c>
      <c r="O861" s="182">
        <f t="shared" si="40"/>
        <v>0</v>
      </c>
    </row>
    <row r="862" spans="1:15" hidden="1" x14ac:dyDescent="0.2">
      <c r="A862" s="182">
        <f>'13'!A109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5">
        <f>IFERROR(INDEX(Lookup!$BG$9:$BG$2401,MATCH($A862,Lookup!$A$9:$A$2401,0)),0)</f>
        <v>0</v>
      </c>
      <c r="E862" s="205">
        <f>IFERROR(INDEX(Lookup!$BF$9:$BF$2401,MATCH($A862,Lookup!$A$9:$A$2401,0)),0)</f>
        <v>0</v>
      </c>
      <c r="F862" s="205">
        <f>IFERROR(INDEX(Lookup!$BE$9:$BE$2401,MATCH($A862,Lookup!$A$9:$A$2401,0)),0)</f>
        <v>0</v>
      </c>
      <c r="G862" s="206"/>
      <c r="H862" s="206"/>
      <c r="I862" s="205">
        <f>IFERROR(INDEX(Lookup!$BJ$9:$BJ$2401,MATCH($A862,Lookup!$A$9:$A$2401,0)),0)</f>
        <v>0</v>
      </c>
      <c r="J862" s="205">
        <f>IFERROR(INDEX(Lookup!$BI$9:$BI$2401,MATCH($A862,Lookup!$A$9:$A$2401,0)),0)</f>
        <v>0</v>
      </c>
      <c r="K862" s="205">
        <f>IFERROR(INDEX(Lookup!$BH$9:$BH$2401,MATCH($A862,Lookup!$A$9:$A$2401,0)),0)</f>
        <v>0</v>
      </c>
      <c r="L862" s="205">
        <f t="shared" si="41"/>
        <v>0</v>
      </c>
      <c r="O862" s="182">
        <f t="shared" si="40"/>
        <v>0</v>
      </c>
    </row>
    <row r="863" spans="1:15" hidden="1" x14ac:dyDescent="0.2">
      <c r="A863" s="182">
        <f>'13'!A110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5">
        <f>IFERROR(INDEX(Lookup!$BG$9:$BG$2401,MATCH($A863,Lookup!$A$9:$A$2401,0)),0)</f>
        <v>0</v>
      </c>
      <c r="E863" s="205">
        <f>IFERROR(INDEX(Lookup!$BF$9:$BF$2401,MATCH($A863,Lookup!$A$9:$A$2401,0)),0)</f>
        <v>0</v>
      </c>
      <c r="F863" s="205">
        <f>IFERROR(INDEX(Lookup!$BE$9:$BE$2401,MATCH($A863,Lookup!$A$9:$A$2401,0)),0)</f>
        <v>0</v>
      </c>
      <c r="G863" s="206"/>
      <c r="H863" s="206"/>
      <c r="I863" s="205">
        <f>IFERROR(INDEX(Lookup!$BJ$9:$BJ$2401,MATCH($A863,Lookup!$A$9:$A$2401,0)),0)</f>
        <v>0</v>
      </c>
      <c r="J863" s="205">
        <f>IFERROR(INDEX(Lookup!$BI$9:$BI$2401,MATCH($A863,Lookup!$A$9:$A$2401,0)),0)</f>
        <v>0</v>
      </c>
      <c r="K863" s="205">
        <f>IFERROR(INDEX(Lookup!$BH$9:$BH$2401,MATCH($A863,Lookup!$A$9:$A$2401,0)),0)</f>
        <v>0</v>
      </c>
      <c r="L863" s="205">
        <f t="shared" si="41"/>
        <v>0</v>
      </c>
      <c r="O863" s="182">
        <f t="shared" si="40"/>
        <v>0</v>
      </c>
    </row>
    <row r="864" spans="1:15" hidden="1" x14ac:dyDescent="0.2">
      <c r="A864" s="182">
        <f>'13'!A111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5">
        <f>IFERROR(INDEX(Lookup!$BG$9:$BG$2401,MATCH($A864,Lookup!$A$9:$A$2401,0)),0)</f>
        <v>0</v>
      </c>
      <c r="E864" s="205">
        <f>IFERROR(INDEX(Lookup!$BF$9:$BF$2401,MATCH($A864,Lookup!$A$9:$A$2401,0)),0)</f>
        <v>0</v>
      </c>
      <c r="F864" s="205">
        <f>IFERROR(INDEX(Lookup!$BE$9:$BE$2401,MATCH($A864,Lookup!$A$9:$A$2401,0)),0)</f>
        <v>0</v>
      </c>
      <c r="G864" s="206"/>
      <c r="H864" s="206"/>
      <c r="I864" s="205">
        <f>IFERROR(INDEX(Lookup!$BJ$9:$BJ$2401,MATCH($A864,Lookup!$A$9:$A$2401,0)),0)</f>
        <v>0</v>
      </c>
      <c r="J864" s="205">
        <f>IFERROR(INDEX(Lookup!$BI$9:$BI$2401,MATCH($A864,Lookup!$A$9:$A$2401,0)),0)</f>
        <v>0</v>
      </c>
      <c r="K864" s="205">
        <f>IFERROR(INDEX(Lookup!$BH$9:$BH$2401,MATCH($A864,Lookup!$A$9:$A$2401,0)),0)</f>
        <v>0</v>
      </c>
      <c r="L864" s="205">
        <f t="shared" si="41"/>
        <v>0</v>
      </c>
      <c r="O864" s="182">
        <f t="shared" si="40"/>
        <v>0</v>
      </c>
    </row>
    <row r="865" spans="1:15" hidden="1" x14ac:dyDescent="0.2">
      <c r="A865" s="182">
        <f>'13'!A112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5">
        <f>IFERROR(INDEX(Lookup!$BG$9:$BG$2401,MATCH($A865,Lookup!$A$9:$A$2401,0)),0)</f>
        <v>0</v>
      </c>
      <c r="E865" s="205">
        <f>IFERROR(INDEX(Lookup!$BF$9:$BF$2401,MATCH($A865,Lookup!$A$9:$A$2401,0)),0)</f>
        <v>0</v>
      </c>
      <c r="F865" s="205">
        <f>IFERROR(INDEX(Lookup!$BE$9:$BE$2401,MATCH($A865,Lookup!$A$9:$A$2401,0)),0)</f>
        <v>0</v>
      </c>
      <c r="G865" s="206"/>
      <c r="H865" s="206"/>
      <c r="I865" s="205">
        <f>IFERROR(INDEX(Lookup!$BJ$9:$BJ$2401,MATCH($A865,Lookup!$A$9:$A$2401,0)),0)</f>
        <v>0</v>
      </c>
      <c r="J865" s="205">
        <f>IFERROR(INDEX(Lookup!$BI$9:$BI$2401,MATCH($A865,Lookup!$A$9:$A$2401,0)),0)</f>
        <v>0</v>
      </c>
      <c r="K865" s="205">
        <f>IFERROR(INDEX(Lookup!$BH$9:$BH$2401,MATCH($A865,Lookup!$A$9:$A$2401,0)),0)</f>
        <v>0</v>
      </c>
      <c r="L865" s="205">
        <f t="shared" si="41"/>
        <v>0</v>
      </c>
      <c r="O865" s="182">
        <f t="shared" si="40"/>
        <v>0</v>
      </c>
    </row>
    <row r="866" spans="1:15" hidden="1" x14ac:dyDescent="0.2">
      <c r="A866" s="182">
        <f>'13'!A113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5">
        <f>IFERROR(INDEX(Lookup!$BG$9:$BG$2401,MATCH($A866,Lookup!$A$9:$A$2401,0)),0)</f>
        <v>0</v>
      </c>
      <c r="E866" s="205">
        <f>IFERROR(INDEX(Lookup!$BF$9:$BF$2401,MATCH($A866,Lookup!$A$9:$A$2401,0)),0)</f>
        <v>0</v>
      </c>
      <c r="F866" s="205">
        <f>IFERROR(INDEX(Lookup!$BE$9:$BE$2401,MATCH($A866,Lookup!$A$9:$A$2401,0)),0)</f>
        <v>0</v>
      </c>
      <c r="G866" s="206"/>
      <c r="H866" s="206"/>
      <c r="I866" s="205">
        <f>IFERROR(INDEX(Lookup!$BJ$9:$BJ$2401,MATCH($A866,Lookup!$A$9:$A$2401,0)),0)</f>
        <v>0</v>
      </c>
      <c r="J866" s="205">
        <f>IFERROR(INDEX(Lookup!$BI$9:$BI$2401,MATCH($A866,Lookup!$A$9:$A$2401,0)),0)</f>
        <v>0</v>
      </c>
      <c r="K866" s="205">
        <f>IFERROR(INDEX(Lookup!$BH$9:$BH$2401,MATCH($A866,Lookup!$A$9:$A$2401,0)),0)</f>
        <v>0</v>
      </c>
      <c r="L866" s="205">
        <f t="shared" si="41"/>
        <v>0</v>
      </c>
      <c r="O866" s="182">
        <f t="shared" si="40"/>
        <v>0</v>
      </c>
    </row>
    <row r="867" spans="1:15" hidden="1" x14ac:dyDescent="0.2">
      <c r="A867" s="182">
        <f>'13'!A114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5">
        <f>IFERROR(INDEX(Lookup!$BG$9:$BG$2401,MATCH($A867,Lookup!$A$9:$A$2401,0)),0)</f>
        <v>0</v>
      </c>
      <c r="E867" s="205">
        <f>IFERROR(INDEX(Lookup!$BF$9:$BF$2401,MATCH($A867,Lookup!$A$9:$A$2401,0)),0)</f>
        <v>0</v>
      </c>
      <c r="F867" s="205">
        <f>IFERROR(INDEX(Lookup!$BE$9:$BE$2401,MATCH($A867,Lookup!$A$9:$A$2401,0)),0)</f>
        <v>0</v>
      </c>
      <c r="G867" s="206"/>
      <c r="H867" s="206"/>
      <c r="I867" s="205">
        <f>IFERROR(INDEX(Lookup!$BJ$9:$BJ$2401,MATCH($A867,Lookup!$A$9:$A$2401,0)),0)</f>
        <v>0</v>
      </c>
      <c r="J867" s="205">
        <f>IFERROR(INDEX(Lookup!$BI$9:$BI$2401,MATCH($A867,Lookup!$A$9:$A$2401,0)),0)</f>
        <v>0</v>
      </c>
      <c r="K867" s="205">
        <f>IFERROR(INDEX(Lookup!$BH$9:$BH$2401,MATCH($A867,Lookup!$A$9:$A$2401,0)),0)</f>
        <v>0</v>
      </c>
      <c r="L867" s="205">
        <f t="shared" si="41"/>
        <v>0</v>
      </c>
      <c r="O867" s="182">
        <f t="shared" si="40"/>
        <v>0</v>
      </c>
    </row>
    <row r="868" spans="1:15" hidden="1" x14ac:dyDescent="0.2">
      <c r="A868" s="182">
        <f>'13'!A115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5">
        <f>IFERROR(INDEX(Lookup!$BG$9:$BG$2401,MATCH($A868,Lookup!$A$9:$A$2401,0)),0)</f>
        <v>0</v>
      </c>
      <c r="E868" s="205">
        <f>IFERROR(INDEX(Lookup!$BF$9:$BF$2401,MATCH($A868,Lookup!$A$9:$A$2401,0)),0)</f>
        <v>0</v>
      </c>
      <c r="F868" s="205">
        <f>IFERROR(INDEX(Lookup!$BE$9:$BE$2401,MATCH($A868,Lookup!$A$9:$A$2401,0)),0)</f>
        <v>0</v>
      </c>
      <c r="G868" s="206"/>
      <c r="H868" s="206"/>
      <c r="I868" s="205">
        <f>IFERROR(INDEX(Lookup!$BJ$9:$BJ$2401,MATCH($A868,Lookup!$A$9:$A$2401,0)),0)</f>
        <v>0</v>
      </c>
      <c r="J868" s="205">
        <f>IFERROR(INDEX(Lookup!$BI$9:$BI$2401,MATCH($A868,Lookup!$A$9:$A$2401,0)),0)</f>
        <v>0</v>
      </c>
      <c r="K868" s="205">
        <f>IFERROR(INDEX(Lookup!$BH$9:$BH$2401,MATCH($A868,Lookup!$A$9:$A$2401,0)),0)</f>
        <v>0</v>
      </c>
      <c r="L868" s="205">
        <f t="shared" si="41"/>
        <v>0</v>
      </c>
      <c r="O868" s="182">
        <f t="shared" si="40"/>
        <v>0</v>
      </c>
    </row>
    <row r="869" spans="1:15" hidden="1" x14ac:dyDescent="0.2">
      <c r="A869" s="182">
        <f>'13'!A116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5">
        <f>IFERROR(INDEX(Lookup!$BG$9:$BG$2401,MATCH($A869,Lookup!$A$9:$A$2401,0)),0)</f>
        <v>0</v>
      </c>
      <c r="E869" s="205">
        <f>IFERROR(INDEX(Lookup!$BF$9:$BF$2401,MATCH($A869,Lookup!$A$9:$A$2401,0)),0)</f>
        <v>0</v>
      </c>
      <c r="F869" s="205">
        <f>IFERROR(INDEX(Lookup!$BE$9:$BE$2401,MATCH($A869,Lookup!$A$9:$A$2401,0)),0)</f>
        <v>0</v>
      </c>
      <c r="G869" s="206"/>
      <c r="H869" s="206"/>
      <c r="I869" s="205">
        <f>IFERROR(INDEX(Lookup!$BJ$9:$BJ$2401,MATCH($A869,Lookup!$A$9:$A$2401,0)),0)</f>
        <v>0</v>
      </c>
      <c r="J869" s="205">
        <f>IFERROR(INDEX(Lookup!$BI$9:$BI$2401,MATCH($A869,Lookup!$A$9:$A$2401,0)),0)</f>
        <v>0</v>
      </c>
      <c r="K869" s="205">
        <f>IFERROR(INDEX(Lookup!$BH$9:$BH$2401,MATCH($A869,Lookup!$A$9:$A$2401,0)),0)</f>
        <v>0</v>
      </c>
      <c r="L869" s="205">
        <f t="shared" si="41"/>
        <v>0</v>
      </c>
      <c r="O869" s="182">
        <f t="shared" si="40"/>
        <v>0</v>
      </c>
    </row>
    <row r="870" spans="1:15" hidden="1" x14ac:dyDescent="0.2">
      <c r="A870" s="182">
        <f>'13'!A117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5">
        <f>IFERROR(INDEX(Lookup!$BG$9:$BG$2401,MATCH($A870,Lookup!$A$9:$A$2401,0)),0)</f>
        <v>0</v>
      </c>
      <c r="E870" s="205">
        <f>IFERROR(INDEX(Lookup!$BF$9:$BF$2401,MATCH($A870,Lookup!$A$9:$A$2401,0)),0)</f>
        <v>0</v>
      </c>
      <c r="F870" s="205">
        <f>IFERROR(INDEX(Lookup!$BE$9:$BE$2401,MATCH($A870,Lookup!$A$9:$A$2401,0)),0)</f>
        <v>0</v>
      </c>
      <c r="G870" s="206"/>
      <c r="H870" s="206"/>
      <c r="I870" s="205">
        <f>IFERROR(INDEX(Lookup!$BJ$9:$BJ$2401,MATCH($A870,Lookup!$A$9:$A$2401,0)),0)</f>
        <v>0</v>
      </c>
      <c r="J870" s="205">
        <f>IFERROR(INDEX(Lookup!$BI$9:$BI$2401,MATCH($A870,Lookup!$A$9:$A$2401,0)),0)</f>
        <v>0</v>
      </c>
      <c r="K870" s="205">
        <f>IFERROR(INDEX(Lookup!$BH$9:$BH$2401,MATCH($A870,Lookup!$A$9:$A$2401,0)),0)</f>
        <v>0</v>
      </c>
      <c r="L870" s="205">
        <f t="shared" si="41"/>
        <v>0</v>
      </c>
      <c r="O870" s="182">
        <f t="shared" si="40"/>
        <v>0</v>
      </c>
    </row>
    <row r="871" spans="1:15" hidden="1" x14ac:dyDescent="0.2">
      <c r="A871" s="182">
        <f>'13'!A118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5">
        <f>IFERROR(INDEX(Lookup!$BG$9:$BG$2401,MATCH($A871,Lookup!$A$9:$A$2401,0)),0)</f>
        <v>0</v>
      </c>
      <c r="E871" s="205">
        <f>IFERROR(INDEX(Lookup!$BF$9:$BF$2401,MATCH($A871,Lookup!$A$9:$A$2401,0)),0)</f>
        <v>0</v>
      </c>
      <c r="F871" s="205">
        <f>IFERROR(INDEX(Lookup!$BE$9:$BE$2401,MATCH($A871,Lookup!$A$9:$A$2401,0)),0)</f>
        <v>0</v>
      </c>
      <c r="G871" s="206"/>
      <c r="H871" s="206"/>
      <c r="I871" s="205">
        <f>IFERROR(INDEX(Lookup!$BJ$9:$BJ$2401,MATCH($A871,Lookup!$A$9:$A$2401,0)),0)</f>
        <v>0</v>
      </c>
      <c r="J871" s="205">
        <f>IFERROR(INDEX(Lookup!$BI$9:$BI$2401,MATCH($A871,Lookup!$A$9:$A$2401,0)),0)</f>
        <v>0</v>
      </c>
      <c r="K871" s="205">
        <f>IFERROR(INDEX(Lookup!$BH$9:$BH$2401,MATCH($A871,Lookup!$A$9:$A$2401,0)),0)</f>
        <v>0</v>
      </c>
      <c r="L871" s="205">
        <f t="shared" si="41"/>
        <v>0</v>
      </c>
      <c r="O871" s="182">
        <f t="shared" si="40"/>
        <v>0</v>
      </c>
    </row>
    <row r="872" spans="1:15" hidden="1" x14ac:dyDescent="0.2">
      <c r="A872" s="182">
        <f>'13'!A119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5">
        <f>IFERROR(INDEX(Lookup!$BG$9:$BG$2401,MATCH($A872,Lookup!$A$9:$A$2401,0)),0)</f>
        <v>0</v>
      </c>
      <c r="E872" s="205">
        <f>IFERROR(INDEX(Lookup!$BF$9:$BF$2401,MATCH($A872,Lookup!$A$9:$A$2401,0)),0)</f>
        <v>0</v>
      </c>
      <c r="F872" s="205">
        <f>IFERROR(INDEX(Lookup!$BE$9:$BE$2401,MATCH($A872,Lookup!$A$9:$A$2401,0)),0)</f>
        <v>0</v>
      </c>
      <c r="G872" s="206"/>
      <c r="H872" s="206"/>
      <c r="I872" s="205">
        <f>IFERROR(INDEX(Lookup!$BJ$9:$BJ$2401,MATCH($A872,Lookup!$A$9:$A$2401,0)),0)</f>
        <v>0</v>
      </c>
      <c r="J872" s="205">
        <f>IFERROR(INDEX(Lookup!$BI$9:$BI$2401,MATCH($A872,Lookup!$A$9:$A$2401,0)),0)</f>
        <v>0</v>
      </c>
      <c r="K872" s="205">
        <f>IFERROR(INDEX(Lookup!$BH$9:$BH$2401,MATCH($A872,Lookup!$A$9:$A$2401,0)),0)</f>
        <v>0</v>
      </c>
      <c r="L872" s="205">
        <f t="shared" si="41"/>
        <v>0</v>
      </c>
      <c r="O872" s="182">
        <f t="shared" si="40"/>
        <v>0</v>
      </c>
    </row>
    <row r="873" spans="1:15" hidden="1" x14ac:dyDescent="0.2">
      <c r="A873" s="182">
        <f>'13'!A120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5">
        <f>IFERROR(INDEX(Lookup!$BG$9:$BG$2401,MATCH($A873,Lookup!$A$9:$A$2401,0)),0)</f>
        <v>0</v>
      </c>
      <c r="E873" s="205">
        <f>IFERROR(INDEX(Lookup!$BF$9:$BF$2401,MATCH($A873,Lookup!$A$9:$A$2401,0)),0)</f>
        <v>0</v>
      </c>
      <c r="F873" s="205">
        <f>IFERROR(INDEX(Lookup!$BE$9:$BE$2401,MATCH($A873,Lookup!$A$9:$A$2401,0)),0)</f>
        <v>0</v>
      </c>
      <c r="G873" s="206"/>
      <c r="H873" s="206"/>
      <c r="I873" s="205">
        <f>IFERROR(INDEX(Lookup!$BJ$9:$BJ$2401,MATCH($A873,Lookup!$A$9:$A$2401,0)),0)</f>
        <v>0</v>
      </c>
      <c r="J873" s="205">
        <f>IFERROR(INDEX(Lookup!$BI$9:$BI$2401,MATCH($A873,Lookup!$A$9:$A$2401,0)),0)</f>
        <v>0</v>
      </c>
      <c r="K873" s="205">
        <f>IFERROR(INDEX(Lookup!$BH$9:$BH$2401,MATCH($A873,Lookup!$A$9:$A$2401,0)),0)</f>
        <v>0</v>
      </c>
      <c r="L873" s="205">
        <f t="shared" si="41"/>
        <v>0</v>
      </c>
      <c r="O873" s="182">
        <f t="shared" si="40"/>
        <v>0</v>
      </c>
    </row>
    <row r="874" spans="1:15" hidden="1" x14ac:dyDescent="0.2">
      <c r="A874" s="182">
        <f>'13'!A121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5">
        <f>IFERROR(INDEX(Lookup!$BG$9:$BG$2401,MATCH($A874,Lookup!$A$9:$A$2401,0)),0)</f>
        <v>0</v>
      </c>
      <c r="E874" s="205">
        <f>IFERROR(INDEX(Lookup!$BF$9:$BF$2401,MATCH($A874,Lookup!$A$9:$A$2401,0)),0)</f>
        <v>0</v>
      </c>
      <c r="F874" s="205">
        <f>IFERROR(INDEX(Lookup!$BE$9:$BE$2401,MATCH($A874,Lookup!$A$9:$A$2401,0)),0)</f>
        <v>0</v>
      </c>
      <c r="G874" s="206"/>
      <c r="H874" s="206"/>
      <c r="I874" s="205">
        <f>IFERROR(INDEX(Lookup!$BJ$9:$BJ$2401,MATCH($A874,Lookup!$A$9:$A$2401,0)),0)</f>
        <v>0</v>
      </c>
      <c r="J874" s="205">
        <f>IFERROR(INDEX(Lookup!$BI$9:$BI$2401,MATCH($A874,Lookup!$A$9:$A$2401,0)),0)</f>
        <v>0</v>
      </c>
      <c r="K874" s="205">
        <f>IFERROR(INDEX(Lookup!$BH$9:$BH$2401,MATCH($A874,Lookup!$A$9:$A$2401,0)),0)</f>
        <v>0</v>
      </c>
      <c r="L874" s="205">
        <f t="shared" si="41"/>
        <v>0</v>
      </c>
      <c r="O874" s="182">
        <f t="shared" si="40"/>
        <v>0</v>
      </c>
    </row>
    <row r="875" spans="1:15" hidden="1" x14ac:dyDescent="0.2">
      <c r="A875" s="182">
        <f>'13'!A122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5">
        <f>IFERROR(INDEX(Lookup!$BG$9:$BG$2401,MATCH($A875,Lookup!$A$9:$A$2401,0)),0)</f>
        <v>0</v>
      </c>
      <c r="E875" s="205">
        <f>IFERROR(INDEX(Lookup!$BF$9:$BF$2401,MATCH($A875,Lookup!$A$9:$A$2401,0)),0)</f>
        <v>0</v>
      </c>
      <c r="F875" s="205">
        <f>IFERROR(INDEX(Lookup!$BE$9:$BE$2401,MATCH($A875,Lookup!$A$9:$A$2401,0)),0)</f>
        <v>0</v>
      </c>
      <c r="G875" s="206"/>
      <c r="H875" s="206"/>
      <c r="I875" s="205">
        <f>IFERROR(INDEX(Lookup!$BJ$9:$BJ$2401,MATCH($A875,Lookup!$A$9:$A$2401,0)),0)</f>
        <v>0</v>
      </c>
      <c r="J875" s="205">
        <f>IFERROR(INDEX(Lookup!$BI$9:$BI$2401,MATCH($A875,Lookup!$A$9:$A$2401,0)),0)</f>
        <v>0</v>
      </c>
      <c r="K875" s="205">
        <f>IFERROR(INDEX(Lookup!$BH$9:$BH$2401,MATCH($A875,Lookup!$A$9:$A$2401,0)),0)</f>
        <v>0</v>
      </c>
      <c r="L875" s="205">
        <f t="shared" si="41"/>
        <v>0</v>
      </c>
      <c r="O875" s="182">
        <f t="shared" si="40"/>
        <v>0</v>
      </c>
    </row>
    <row r="876" spans="1:15" hidden="1" x14ac:dyDescent="0.2">
      <c r="A876" s="182">
        <f>'13'!A123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5">
        <f>IFERROR(INDEX(Lookup!$BG$9:$BG$2401,MATCH($A876,Lookup!$A$9:$A$2401,0)),0)</f>
        <v>0</v>
      </c>
      <c r="E876" s="205">
        <f>IFERROR(INDEX(Lookup!$BF$9:$BF$2401,MATCH($A876,Lookup!$A$9:$A$2401,0)),0)</f>
        <v>0</v>
      </c>
      <c r="F876" s="205">
        <f>IFERROR(INDEX(Lookup!$BE$9:$BE$2401,MATCH($A876,Lookup!$A$9:$A$2401,0)),0)</f>
        <v>0</v>
      </c>
      <c r="G876" s="206"/>
      <c r="H876" s="206"/>
      <c r="I876" s="205">
        <f>IFERROR(INDEX(Lookup!$BJ$9:$BJ$2401,MATCH($A876,Lookup!$A$9:$A$2401,0)),0)</f>
        <v>0</v>
      </c>
      <c r="J876" s="205">
        <f>IFERROR(INDEX(Lookup!$BI$9:$BI$2401,MATCH($A876,Lookup!$A$9:$A$2401,0)),0)</f>
        <v>0</v>
      </c>
      <c r="K876" s="205">
        <f>IFERROR(INDEX(Lookup!$BH$9:$BH$2401,MATCH($A876,Lookup!$A$9:$A$2401,0)),0)</f>
        <v>0</v>
      </c>
      <c r="L876" s="205">
        <f t="shared" si="41"/>
        <v>0</v>
      </c>
      <c r="O876" s="182">
        <f t="shared" si="40"/>
        <v>0</v>
      </c>
    </row>
    <row r="877" spans="1:15" hidden="1" x14ac:dyDescent="0.2">
      <c r="A877" s="182">
        <f>'13'!A124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5">
        <f>IFERROR(INDEX(Lookup!$BG$9:$BG$2401,MATCH($A877,Lookup!$A$9:$A$2401,0)),0)</f>
        <v>0</v>
      </c>
      <c r="E877" s="205">
        <f>IFERROR(INDEX(Lookup!$BF$9:$BF$2401,MATCH($A877,Lookup!$A$9:$A$2401,0)),0)</f>
        <v>0</v>
      </c>
      <c r="F877" s="205">
        <f>IFERROR(INDEX(Lookup!$BE$9:$BE$2401,MATCH($A877,Lookup!$A$9:$A$2401,0)),0)</f>
        <v>0</v>
      </c>
      <c r="G877" s="206"/>
      <c r="H877" s="206"/>
      <c r="I877" s="205">
        <f>IFERROR(INDEX(Lookup!$BJ$9:$BJ$2401,MATCH($A877,Lookup!$A$9:$A$2401,0)),0)</f>
        <v>0</v>
      </c>
      <c r="J877" s="205">
        <f>IFERROR(INDEX(Lookup!$BI$9:$BI$2401,MATCH($A877,Lookup!$A$9:$A$2401,0)),0)</f>
        <v>0</v>
      </c>
      <c r="K877" s="205">
        <f>IFERROR(INDEX(Lookup!$BH$9:$BH$2401,MATCH($A877,Lookup!$A$9:$A$2401,0)),0)</f>
        <v>0</v>
      </c>
      <c r="L877" s="205">
        <f t="shared" si="41"/>
        <v>0</v>
      </c>
      <c r="O877" s="182">
        <f t="shared" si="40"/>
        <v>0</v>
      </c>
    </row>
    <row r="878" spans="1:15" hidden="1" x14ac:dyDescent="0.2">
      <c r="A878" s="182">
        <f>'13'!A125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5">
        <f>IFERROR(INDEX(Lookup!$BG$9:$BG$2401,MATCH($A878,Lookup!$A$9:$A$2401,0)),0)</f>
        <v>0</v>
      </c>
      <c r="E878" s="205">
        <f>IFERROR(INDEX(Lookup!$BF$9:$BF$2401,MATCH($A878,Lookup!$A$9:$A$2401,0)),0)</f>
        <v>0</v>
      </c>
      <c r="F878" s="205">
        <f>IFERROR(INDEX(Lookup!$BE$9:$BE$2401,MATCH($A878,Lookup!$A$9:$A$2401,0)),0)</f>
        <v>0</v>
      </c>
      <c r="G878" s="206"/>
      <c r="H878" s="206"/>
      <c r="I878" s="205">
        <f>IFERROR(INDEX(Lookup!$BJ$9:$BJ$2401,MATCH($A878,Lookup!$A$9:$A$2401,0)),0)</f>
        <v>0</v>
      </c>
      <c r="J878" s="205">
        <f>IFERROR(INDEX(Lookup!$BI$9:$BI$2401,MATCH($A878,Lookup!$A$9:$A$2401,0)),0)</f>
        <v>0</v>
      </c>
      <c r="K878" s="205">
        <f>IFERROR(INDEX(Lookup!$BH$9:$BH$2401,MATCH($A878,Lookup!$A$9:$A$2401,0)),0)</f>
        <v>0</v>
      </c>
      <c r="L878" s="205">
        <f t="shared" si="41"/>
        <v>0</v>
      </c>
      <c r="O878" s="182">
        <f t="shared" si="40"/>
        <v>0</v>
      </c>
    </row>
    <row r="879" spans="1:15" hidden="1" x14ac:dyDescent="0.2">
      <c r="A879" s="182">
        <f>'13'!A126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5">
        <f>IFERROR(INDEX(Lookup!$BG$9:$BG$2401,MATCH($A879,Lookup!$A$9:$A$2401,0)),0)</f>
        <v>0</v>
      </c>
      <c r="E879" s="205">
        <f>IFERROR(INDEX(Lookup!$BF$9:$BF$2401,MATCH($A879,Lookup!$A$9:$A$2401,0)),0)</f>
        <v>0</v>
      </c>
      <c r="F879" s="205">
        <f>IFERROR(INDEX(Lookup!$BE$9:$BE$2401,MATCH($A879,Lookup!$A$9:$A$2401,0)),0)</f>
        <v>0</v>
      </c>
      <c r="G879" s="206"/>
      <c r="H879" s="206"/>
      <c r="I879" s="205">
        <f>IFERROR(INDEX(Lookup!$BJ$9:$BJ$2401,MATCH($A879,Lookup!$A$9:$A$2401,0)),0)</f>
        <v>0</v>
      </c>
      <c r="J879" s="205">
        <f>IFERROR(INDEX(Lookup!$BI$9:$BI$2401,MATCH($A879,Lookup!$A$9:$A$2401,0)),0)</f>
        <v>0</v>
      </c>
      <c r="K879" s="205">
        <f>IFERROR(INDEX(Lookup!$BH$9:$BH$2401,MATCH($A879,Lookup!$A$9:$A$2401,0)),0)</f>
        <v>0</v>
      </c>
      <c r="L879" s="205">
        <f t="shared" si="41"/>
        <v>0</v>
      </c>
      <c r="O879" s="182">
        <f t="shared" si="40"/>
        <v>0</v>
      </c>
    </row>
    <row r="880" spans="1:15" hidden="1" x14ac:dyDescent="0.2">
      <c r="A880" s="182">
        <f>'13'!A127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5">
        <f>IFERROR(INDEX(Lookup!$BG$9:$BG$2401,MATCH($A880,Lookup!$A$9:$A$2401,0)),0)</f>
        <v>0</v>
      </c>
      <c r="E880" s="205">
        <f>IFERROR(INDEX(Lookup!$BF$9:$BF$2401,MATCH($A880,Lookup!$A$9:$A$2401,0)),0)</f>
        <v>0</v>
      </c>
      <c r="F880" s="205">
        <f>IFERROR(INDEX(Lookup!$BE$9:$BE$2401,MATCH($A880,Lookup!$A$9:$A$2401,0)),0)</f>
        <v>0</v>
      </c>
      <c r="G880" s="206"/>
      <c r="H880" s="206"/>
      <c r="I880" s="205">
        <f>IFERROR(INDEX(Lookup!$BJ$9:$BJ$2401,MATCH($A880,Lookup!$A$9:$A$2401,0)),0)</f>
        <v>0</v>
      </c>
      <c r="J880" s="205">
        <f>IFERROR(INDEX(Lookup!$BI$9:$BI$2401,MATCH($A880,Lookup!$A$9:$A$2401,0)),0)</f>
        <v>0</v>
      </c>
      <c r="K880" s="205">
        <f>IFERROR(INDEX(Lookup!$BH$9:$BH$2401,MATCH($A880,Lookup!$A$9:$A$2401,0)),0)</f>
        <v>0</v>
      </c>
      <c r="L880" s="205">
        <f t="shared" si="41"/>
        <v>0</v>
      </c>
      <c r="O880" s="182">
        <f t="shared" si="40"/>
        <v>0</v>
      </c>
    </row>
    <row r="881" spans="1:15" hidden="1" x14ac:dyDescent="0.2">
      <c r="A881" s="182">
        <f>'13'!A128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5">
        <f>IFERROR(INDEX(Lookup!$BG$9:$BG$2401,MATCH($A881,Lookup!$A$9:$A$2401,0)),0)</f>
        <v>0</v>
      </c>
      <c r="E881" s="205">
        <f>IFERROR(INDEX(Lookup!$BF$9:$BF$2401,MATCH($A881,Lookup!$A$9:$A$2401,0)),0)</f>
        <v>0</v>
      </c>
      <c r="F881" s="205">
        <f>IFERROR(INDEX(Lookup!$BE$9:$BE$2401,MATCH($A881,Lookup!$A$9:$A$2401,0)),0)</f>
        <v>0</v>
      </c>
      <c r="G881" s="206"/>
      <c r="H881" s="206"/>
      <c r="I881" s="205">
        <f>IFERROR(INDEX(Lookup!$BJ$9:$BJ$2401,MATCH($A881,Lookup!$A$9:$A$2401,0)),0)</f>
        <v>0</v>
      </c>
      <c r="J881" s="205">
        <f>IFERROR(INDEX(Lookup!$BI$9:$BI$2401,MATCH($A881,Lookup!$A$9:$A$2401,0)),0)</f>
        <v>0</v>
      </c>
      <c r="K881" s="205">
        <f>IFERROR(INDEX(Lookup!$BH$9:$BH$2401,MATCH($A881,Lookup!$A$9:$A$2401,0)),0)</f>
        <v>0</v>
      </c>
      <c r="L881" s="205">
        <f t="shared" si="41"/>
        <v>0</v>
      </c>
      <c r="O881" s="182">
        <f t="shared" si="40"/>
        <v>0</v>
      </c>
    </row>
    <row r="882" spans="1:15" hidden="1" x14ac:dyDescent="0.2">
      <c r="A882" s="182">
        <f>'13'!A129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5">
        <f>IFERROR(INDEX(Lookup!$BG$9:$BG$2401,MATCH($A882,Lookup!$A$9:$A$2401,0)),0)</f>
        <v>0</v>
      </c>
      <c r="E882" s="205">
        <f>IFERROR(INDEX(Lookup!$BF$9:$BF$2401,MATCH($A882,Lookup!$A$9:$A$2401,0)),0)</f>
        <v>0</v>
      </c>
      <c r="F882" s="205">
        <f>IFERROR(INDEX(Lookup!$BE$9:$BE$2401,MATCH($A882,Lookup!$A$9:$A$2401,0)),0)</f>
        <v>0</v>
      </c>
      <c r="G882" s="206"/>
      <c r="H882" s="206"/>
      <c r="I882" s="205">
        <f>IFERROR(INDEX(Lookup!$BJ$9:$BJ$2401,MATCH($A882,Lookup!$A$9:$A$2401,0)),0)</f>
        <v>0</v>
      </c>
      <c r="J882" s="205">
        <f>IFERROR(INDEX(Lookup!$BI$9:$BI$2401,MATCH($A882,Lookup!$A$9:$A$2401,0)),0)</f>
        <v>0</v>
      </c>
      <c r="K882" s="205">
        <f>IFERROR(INDEX(Lookup!$BH$9:$BH$2401,MATCH($A882,Lookup!$A$9:$A$2401,0)),0)</f>
        <v>0</v>
      </c>
      <c r="L882" s="205">
        <f t="shared" si="41"/>
        <v>0</v>
      </c>
      <c r="O882" s="182">
        <f t="shared" si="40"/>
        <v>0</v>
      </c>
    </row>
    <row r="883" spans="1:15" hidden="1" x14ac:dyDescent="0.2">
      <c r="A883" s="182">
        <f>'13'!A130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5">
        <f>IFERROR(INDEX(Lookup!$BG$9:$BG$2401,MATCH($A883,Lookup!$A$9:$A$2401,0)),0)</f>
        <v>0</v>
      </c>
      <c r="E883" s="205">
        <f>IFERROR(INDEX(Lookup!$BF$9:$BF$2401,MATCH($A883,Lookup!$A$9:$A$2401,0)),0)</f>
        <v>0</v>
      </c>
      <c r="F883" s="205">
        <f>IFERROR(INDEX(Lookup!$BE$9:$BE$2401,MATCH($A883,Lookup!$A$9:$A$2401,0)),0)</f>
        <v>0</v>
      </c>
      <c r="G883" s="206"/>
      <c r="H883" s="206"/>
      <c r="I883" s="205">
        <f>IFERROR(INDEX(Lookup!$BJ$9:$BJ$2401,MATCH($A883,Lookup!$A$9:$A$2401,0)),0)</f>
        <v>0</v>
      </c>
      <c r="J883" s="205">
        <f>IFERROR(INDEX(Lookup!$BI$9:$BI$2401,MATCH($A883,Lookup!$A$9:$A$2401,0)),0)</f>
        <v>0</v>
      </c>
      <c r="K883" s="205">
        <f>IFERROR(INDEX(Lookup!$BH$9:$BH$2401,MATCH($A883,Lookup!$A$9:$A$2401,0)),0)</f>
        <v>0</v>
      </c>
      <c r="L883" s="205">
        <f t="shared" si="41"/>
        <v>0</v>
      </c>
      <c r="O883" s="182">
        <f t="shared" ref="O883:O946" si="42">+IF(A883&gt;0,1,0)</f>
        <v>0</v>
      </c>
    </row>
    <row r="884" spans="1:15" hidden="1" x14ac:dyDescent="0.2">
      <c r="A884" s="182">
        <f>'13'!A131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5">
        <f>IFERROR(INDEX(Lookup!$BG$9:$BG$2401,MATCH($A884,Lookup!$A$9:$A$2401,0)),0)</f>
        <v>0</v>
      </c>
      <c r="E884" s="205">
        <f>IFERROR(INDEX(Lookup!$BF$9:$BF$2401,MATCH($A884,Lookup!$A$9:$A$2401,0)),0)</f>
        <v>0</v>
      </c>
      <c r="F884" s="205">
        <f>IFERROR(INDEX(Lookup!$BE$9:$BE$2401,MATCH($A884,Lookup!$A$9:$A$2401,0)),0)</f>
        <v>0</v>
      </c>
      <c r="G884" s="206"/>
      <c r="H884" s="206"/>
      <c r="I884" s="205">
        <f>IFERROR(INDEX(Lookup!$BJ$9:$BJ$2401,MATCH($A884,Lookup!$A$9:$A$2401,0)),0)</f>
        <v>0</v>
      </c>
      <c r="J884" s="205">
        <f>IFERROR(INDEX(Lookup!$BI$9:$BI$2401,MATCH($A884,Lookup!$A$9:$A$2401,0)),0)</f>
        <v>0</v>
      </c>
      <c r="K884" s="205">
        <f>IFERROR(INDEX(Lookup!$BH$9:$BH$2401,MATCH($A884,Lookup!$A$9:$A$2401,0)),0)</f>
        <v>0</v>
      </c>
      <c r="L884" s="205">
        <f t="shared" ref="L884:L947" si="43">K884-J884</f>
        <v>0</v>
      </c>
      <c r="O884" s="182">
        <f t="shared" si="42"/>
        <v>0</v>
      </c>
    </row>
    <row r="885" spans="1:15" hidden="1" x14ac:dyDescent="0.2">
      <c r="A885" s="182">
        <f>'13'!A132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5">
        <f>IFERROR(INDEX(Lookup!$BG$9:$BG$2401,MATCH($A885,Lookup!$A$9:$A$2401,0)),0)</f>
        <v>0</v>
      </c>
      <c r="E885" s="205">
        <f>IFERROR(INDEX(Lookup!$BF$9:$BF$2401,MATCH($A885,Lookup!$A$9:$A$2401,0)),0)</f>
        <v>0</v>
      </c>
      <c r="F885" s="205">
        <f>IFERROR(INDEX(Lookup!$BE$9:$BE$2401,MATCH($A885,Lookup!$A$9:$A$2401,0)),0)</f>
        <v>0</v>
      </c>
      <c r="G885" s="206"/>
      <c r="H885" s="206"/>
      <c r="I885" s="205">
        <f>IFERROR(INDEX(Lookup!$BJ$9:$BJ$2401,MATCH($A885,Lookup!$A$9:$A$2401,0)),0)</f>
        <v>0</v>
      </c>
      <c r="J885" s="205">
        <f>IFERROR(INDEX(Lookup!$BI$9:$BI$2401,MATCH($A885,Lookup!$A$9:$A$2401,0)),0)</f>
        <v>0</v>
      </c>
      <c r="K885" s="205">
        <f>IFERROR(INDEX(Lookup!$BH$9:$BH$2401,MATCH($A885,Lookup!$A$9:$A$2401,0)),0)</f>
        <v>0</v>
      </c>
      <c r="L885" s="205">
        <f t="shared" si="43"/>
        <v>0</v>
      </c>
      <c r="O885" s="182">
        <f t="shared" si="42"/>
        <v>0</v>
      </c>
    </row>
    <row r="886" spans="1:15" hidden="1" x14ac:dyDescent="0.2">
      <c r="A886" s="182">
        <f>'13'!A133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5">
        <f>IFERROR(INDEX(Lookup!$BG$9:$BG$2401,MATCH($A886,Lookup!$A$9:$A$2401,0)),0)</f>
        <v>0</v>
      </c>
      <c r="E886" s="205">
        <f>IFERROR(INDEX(Lookup!$BF$9:$BF$2401,MATCH($A886,Lookup!$A$9:$A$2401,0)),0)</f>
        <v>0</v>
      </c>
      <c r="F886" s="205">
        <f>IFERROR(INDEX(Lookup!$BE$9:$BE$2401,MATCH($A886,Lookup!$A$9:$A$2401,0)),0)</f>
        <v>0</v>
      </c>
      <c r="G886" s="206"/>
      <c r="H886" s="206"/>
      <c r="I886" s="205">
        <f>IFERROR(INDEX(Lookup!$BJ$9:$BJ$2401,MATCH($A886,Lookup!$A$9:$A$2401,0)),0)</f>
        <v>0</v>
      </c>
      <c r="J886" s="205">
        <f>IFERROR(INDEX(Lookup!$BI$9:$BI$2401,MATCH($A886,Lookup!$A$9:$A$2401,0)),0)</f>
        <v>0</v>
      </c>
      <c r="K886" s="205">
        <f>IFERROR(INDEX(Lookup!$BH$9:$BH$2401,MATCH($A886,Lookup!$A$9:$A$2401,0)),0)</f>
        <v>0</v>
      </c>
      <c r="L886" s="205">
        <f t="shared" si="43"/>
        <v>0</v>
      </c>
      <c r="O886" s="182">
        <f t="shared" si="42"/>
        <v>0</v>
      </c>
    </row>
    <row r="887" spans="1:15" hidden="1" x14ac:dyDescent="0.2">
      <c r="A887" s="182">
        <f>'13'!A134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5">
        <f>IFERROR(INDEX(Lookup!$BG$9:$BG$2401,MATCH($A887,Lookup!$A$9:$A$2401,0)),0)</f>
        <v>0</v>
      </c>
      <c r="E887" s="205">
        <f>IFERROR(INDEX(Lookup!$BF$9:$BF$2401,MATCH($A887,Lookup!$A$9:$A$2401,0)),0)</f>
        <v>0</v>
      </c>
      <c r="F887" s="205">
        <f>IFERROR(INDEX(Lookup!$BE$9:$BE$2401,MATCH($A887,Lookup!$A$9:$A$2401,0)),0)</f>
        <v>0</v>
      </c>
      <c r="G887" s="206"/>
      <c r="H887" s="206"/>
      <c r="I887" s="205">
        <f>IFERROR(INDEX(Lookup!$BJ$9:$BJ$2401,MATCH($A887,Lookup!$A$9:$A$2401,0)),0)</f>
        <v>0</v>
      </c>
      <c r="J887" s="205">
        <f>IFERROR(INDEX(Lookup!$BI$9:$BI$2401,MATCH($A887,Lookup!$A$9:$A$2401,0)),0)</f>
        <v>0</v>
      </c>
      <c r="K887" s="205">
        <f>IFERROR(INDEX(Lookup!$BH$9:$BH$2401,MATCH($A887,Lookup!$A$9:$A$2401,0)),0)</f>
        <v>0</v>
      </c>
      <c r="L887" s="205">
        <f t="shared" si="43"/>
        <v>0</v>
      </c>
      <c r="O887" s="182">
        <f t="shared" si="42"/>
        <v>0</v>
      </c>
    </row>
    <row r="888" spans="1:15" hidden="1" x14ac:dyDescent="0.2">
      <c r="A888" s="182">
        <f>'13'!A135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5">
        <f>IFERROR(INDEX(Lookup!$BG$9:$BG$2401,MATCH($A888,Lookup!$A$9:$A$2401,0)),0)</f>
        <v>0</v>
      </c>
      <c r="E888" s="205">
        <f>IFERROR(INDEX(Lookup!$BF$9:$BF$2401,MATCH($A888,Lookup!$A$9:$A$2401,0)),0)</f>
        <v>0</v>
      </c>
      <c r="F888" s="205">
        <f>IFERROR(INDEX(Lookup!$BE$9:$BE$2401,MATCH($A888,Lookup!$A$9:$A$2401,0)),0)</f>
        <v>0</v>
      </c>
      <c r="G888" s="206"/>
      <c r="H888" s="206"/>
      <c r="I888" s="205">
        <f>IFERROR(INDEX(Lookup!$BJ$9:$BJ$2401,MATCH($A888,Lookup!$A$9:$A$2401,0)),0)</f>
        <v>0</v>
      </c>
      <c r="J888" s="205">
        <f>IFERROR(INDEX(Lookup!$BI$9:$BI$2401,MATCH($A888,Lookup!$A$9:$A$2401,0)),0)</f>
        <v>0</v>
      </c>
      <c r="K888" s="205">
        <f>IFERROR(INDEX(Lookup!$BH$9:$BH$2401,MATCH($A888,Lookup!$A$9:$A$2401,0)),0)</f>
        <v>0</v>
      </c>
      <c r="L888" s="205">
        <f t="shared" si="43"/>
        <v>0</v>
      </c>
      <c r="O888" s="182">
        <f t="shared" si="42"/>
        <v>0</v>
      </c>
    </row>
    <row r="889" spans="1:15" hidden="1" x14ac:dyDescent="0.2">
      <c r="A889" s="182">
        <f>'13'!A136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5">
        <f>IFERROR(INDEX(Lookup!$BG$9:$BG$2401,MATCH($A889,Lookup!$A$9:$A$2401,0)),0)</f>
        <v>0</v>
      </c>
      <c r="E889" s="205">
        <f>IFERROR(INDEX(Lookup!$BF$9:$BF$2401,MATCH($A889,Lookup!$A$9:$A$2401,0)),0)</f>
        <v>0</v>
      </c>
      <c r="F889" s="205">
        <f>IFERROR(INDEX(Lookup!$BE$9:$BE$2401,MATCH($A889,Lookup!$A$9:$A$2401,0)),0)</f>
        <v>0</v>
      </c>
      <c r="G889" s="206"/>
      <c r="H889" s="206"/>
      <c r="I889" s="205">
        <f>IFERROR(INDEX(Lookup!$BJ$9:$BJ$2401,MATCH($A889,Lookup!$A$9:$A$2401,0)),0)</f>
        <v>0</v>
      </c>
      <c r="J889" s="205">
        <f>IFERROR(INDEX(Lookup!$BI$9:$BI$2401,MATCH($A889,Lookup!$A$9:$A$2401,0)),0)</f>
        <v>0</v>
      </c>
      <c r="K889" s="205">
        <f>IFERROR(INDEX(Lookup!$BH$9:$BH$2401,MATCH($A889,Lookup!$A$9:$A$2401,0)),0)</f>
        <v>0</v>
      </c>
      <c r="L889" s="205">
        <f t="shared" si="43"/>
        <v>0</v>
      </c>
      <c r="O889" s="182">
        <f t="shared" si="42"/>
        <v>0</v>
      </c>
    </row>
    <row r="890" spans="1:15" hidden="1" x14ac:dyDescent="0.2">
      <c r="A890" s="182">
        <f>'13'!A137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5">
        <f>IFERROR(INDEX(Lookup!$BG$9:$BG$2401,MATCH($A890,Lookup!$A$9:$A$2401,0)),0)</f>
        <v>0</v>
      </c>
      <c r="E890" s="205">
        <f>IFERROR(INDEX(Lookup!$BF$9:$BF$2401,MATCH($A890,Lookup!$A$9:$A$2401,0)),0)</f>
        <v>0</v>
      </c>
      <c r="F890" s="205">
        <f>IFERROR(INDEX(Lookup!$BE$9:$BE$2401,MATCH($A890,Lookup!$A$9:$A$2401,0)),0)</f>
        <v>0</v>
      </c>
      <c r="G890" s="206"/>
      <c r="H890" s="206"/>
      <c r="I890" s="205">
        <f>IFERROR(INDEX(Lookup!$BJ$9:$BJ$2401,MATCH($A890,Lookup!$A$9:$A$2401,0)),0)</f>
        <v>0</v>
      </c>
      <c r="J890" s="205">
        <f>IFERROR(INDEX(Lookup!$BI$9:$BI$2401,MATCH($A890,Lookup!$A$9:$A$2401,0)),0)</f>
        <v>0</v>
      </c>
      <c r="K890" s="205">
        <f>IFERROR(INDEX(Lookup!$BH$9:$BH$2401,MATCH($A890,Lookup!$A$9:$A$2401,0)),0)</f>
        <v>0</v>
      </c>
      <c r="L890" s="205">
        <f t="shared" si="43"/>
        <v>0</v>
      </c>
      <c r="O890" s="182">
        <f t="shared" si="42"/>
        <v>0</v>
      </c>
    </row>
    <row r="891" spans="1:15" hidden="1" x14ac:dyDescent="0.2">
      <c r="A891" s="182">
        <f>'13'!A138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5">
        <f>IFERROR(INDEX(Lookup!$BG$9:$BG$2401,MATCH($A891,Lookup!$A$9:$A$2401,0)),0)</f>
        <v>0</v>
      </c>
      <c r="E891" s="205">
        <f>IFERROR(INDEX(Lookup!$BF$9:$BF$2401,MATCH($A891,Lookup!$A$9:$A$2401,0)),0)</f>
        <v>0</v>
      </c>
      <c r="F891" s="205">
        <f>IFERROR(INDEX(Lookup!$BE$9:$BE$2401,MATCH($A891,Lookup!$A$9:$A$2401,0)),0)</f>
        <v>0</v>
      </c>
      <c r="G891" s="206"/>
      <c r="H891" s="206"/>
      <c r="I891" s="205">
        <f>IFERROR(INDEX(Lookup!$BJ$9:$BJ$2401,MATCH($A891,Lookup!$A$9:$A$2401,0)),0)</f>
        <v>0</v>
      </c>
      <c r="J891" s="205">
        <f>IFERROR(INDEX(Lookup!$BI$9:$BI$2401,MATCH($A891,Lookup!$A$9:$A$2401,0)),0)</f>
        <v>0</v>
      </c>
      <c r="K891" s="205">
        <f>IFERROR(INDEX(Lookup!$BH$9:$BH$2401,MATCH($A891,Lookup!$A$9:$A$2401,0)),0)</f>
        <v>0</v>
      </c>
      <c r="L891" s="205">
        <f t="shared" si="43"/>
        <v>0</v>
      </c>
      <c r="O891" s="182">
        <f t="shared" si="42"/>
        <v>0</v>
      </c>
    </row>
    <row r="892" spans="1:15" hidden="1" x14ac:dyDescent="0.2">
      <c r="A892" s="182">
        <f>'13'!A139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5">
        <f>IFERROR(INDEX(Lookup!$BG$9:$BG$2401,MATCH($A892,Lookup!$A$9:$A$2401,0)),0)</f>
        <v>0</v>
      </c>
      <c r="E892" s="205">
        <f>IFERROR(INDEX(Lookup!$BF$9:$BF$2401,MATCH($A892,Lookup!$A$9:$A$2401,0)),0)</f>
        <v>0</v>
      </c>
      <c r="F892" s="205">
        <f>IFERROR(INDEX(Lookup!$BE$9:$BE$2401,MATCH($A892,Lookup!$A$9:$A$2401,0)),0)</f>
        <v>0</v>
      </c>
      <c r="G892" s="206"/>
      <c r="H892" s="206"/>
      <c r="I892" s="205">
        <f>IFERROR(INDEX(Lookup!$BJ$9:$BJ$2401,MATCH($A892,Lookup!$A$9:$A$2401,0)),0)</f>
        <v>0</v>
      </c>
      <c r="J892" s="205">
        <f>IFERROR(INDEX(Lookup!$BI$9:$BI$2401,MATCH($A892,Lookup!$A$9:$A$2401,0)),0)</f>
        <v>0</v>
      </c>
      <c r="K892" s="205">
        <f>IFERROR(INDEX(Lookup!$BH$9:$BH$2401,MATCH($A892,Lookup!$A$9:$A$2401,0)),0)</f>
        <v>0</v>
      </c>
      <c r="L892" s="205">
        <f t="shared" si="43"/>
        <v>0</v>
      </c>
      <c r="O892" s="182">
        <f t="shared" si="42"/>
        <v>0</v>
      </c>
    </row>
    <row r="893" spans="1:15" hidden="1" x14ac:dyDescent="0.2">
      <c r="A893" s="182">
        <f>'13'!A140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5">
        <f>IFERROR(INDEX(Lookup!$BG$9:$BG$2401,MATCH($A893,Lookup!$A$9:$A$2401,0)),0)</f>
        <v>0</v>
      </c>
      <c r="E893" s="205">
        <f>IFERROR(INDEX(Lookup!$BF$9:$BF$2401,MATCH($A893,Lookup!$A$9:$A$2401,0)),0)</f>
        <v>0</v>
      </c>
      <c r="F893" s="205">
        <f>IFERROR(INDEX(Lookup!$BE$9:$BE$2401,MATCH($A893,Lookup!$A$9:$A$2401,0)),0)</f>
        <v>0</v>
      </c>
      <c r="G893" s="206"/>
      <c r="H893" s="206"/>
      <c r="I893" s="205">
        <f>IFERROR(INDEX(Lookup!$BJ$9:$BJ$2401,MATCH($A893,Lookup!$A$9:$A$2401,0)),0)</f>
        <v>0</v>
      </c>
      <c r="J893" s="205">
        <f>IFERROR(INDEX(Lookup!$BI$9:$BI$2401,MATCH($A893,Lookup!$A$9:$A$2401,0)),0)</f>
        <v>0</v>
      </c>
      <c r="K893" s="205">
        <f>IFERROR(INDEX(Lookup!$BH$9:$BH$2401,MATCH($A893,Lookup!$A$9:$A$2401,0)),0)</f>
        <v>0</v>
      </c>
      <c r="L893" s="205">
        <f t="shared" si="43"/>
        <v>0</v>
      </c>
      <c r="O893" s="182">
        <f t="shared" si="42"/>
        <v>0</v>
      </c>
    </row>
    <row r="894" spans="1:15" hidden="1" x14ac:dyDescent="0.2">
      <c r="A894" s="182">
        <f>'13'!A141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5">
        <f>IFERROR(INDEX(Lookup!$BG$9:$BG$2401,MATCH($A894,Lookup!$A$9:$A$2401,0)),0)</f>
        <v>0</v>
      </c>
      <c r="E894" s="205">
        <f>IFERROR(INDEX(Lookup!$BF$9:$BF$2401,MATCH($A894,Lookup!$A$9:$A$2401,0)),0)</f>
        <v>0</v>
      </c>
      <c r="F894" s="205">
        <f>IFERROR(INDEX(Lookup!$BE$9:$BE$2401,MATCH($A894,Lookup!$A$9:$A$2401,0)),0)</f>
        <v>0</v>
      </c>
      <c r="G894" s="206"/>
      <c r="H894" s="206"/>
      <c r="I894" s="205">
        <f>IFERROR(INDEX(Lookup!$BJ$9:$BJ$2401,MATCH($A894,Lookup!$A$9:$A$2401,0)),0)</f>
        <v>0</v>
      </c>
      <c r="J894" s="205">
        <f>IFERROR(INDEX(Lookup!$BI$9:$BI$2401,MATCH($A894,Lookup!$A$9:$A$2401,0)),0)</f>
        <v>0</v>
      </c>
      <c r="K894" s="205">
        <f>IFERROR(INDEX(Lookup!$BH$9:$BH$2401,MATCH($A894,Lookup!$A$9:$A$2401,0)),0)</f>
        <v>0</v>
      </c>
      <c r="L894" s="205">
        <f t="shared" si="43"/>
        <v>0</v>
      </c>
      <c r="O894" s="182">
        <f t="shared" si="42"/>
        <v>0</v>
      </c>
    </row>
    <row r="895" spans="1:15" hidden="1" x14ac:dyDescent="0.2">
      <c r="A895" s="182">
        <f>'13'!A142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5">
        <f>IFERROR(INDEX(Lookup!$BG$9:$BG$2401,MATCH($A895,Lookup!$A$9:$A$2401,0)),0)</f>
        <v>0</v>
      </c>
      <c r="E895" s="205">
        <f>IFERROR(INDEX(Lookup!$BF$9:$BF$2401,MATCH($A895,Lookup!$A$9:$A$2401,0)),0)</f>
        <v>0</v>
      </c>
      <c r="F895" s="205">
        <f>IFERROR(INDEX(Lookup!$BE$9:$BE$2401,MATCH($A895,Lookup!$A$9:$A$2401,0)),0)</f>
        <v>0</v>
      </c>
      <c r="G895" s="206"/>
      <c r="H895" s="206"/>
      <c r="I895" s="205">
        <f>IFERROR(INDEX(Lookup!$BJ$9:$BJ$2401,MATCH($A895,Lookup!$A$9:$A$2401,0)),0)</f>
        <v>0</v>
      </c>
      <c r="J895" s="205">
        <f>IFERROR(INDEX(Lookup!$BI$9:$BI$2401,MATCH($A895,Lookup!$A$9:$A$2401,0)),0)</f>
        <v>0</v>
      </c>
      <c r="K895" s="205">
        <f>IFERROR(INDEX(Lookup!$BH$9:$BH$2401,MATCH($A895,Lookup!$A$9:$A$2401,0)),0)</f>
        <v>0</v>
      </c>
      <c r="L895" s="205">
        <f t="shared" si="43"/>
        <v>0</v>
      </c>
      <c r="O895" s="182">
        <f t="shared" si="42"/>
        <v>0</v>
      </c>
    </row>
    <row r="896" spans="1:15" hidden="1" x14ac:dyDescent="0.2">
      <c r="A896" s="182">
        <f>'13'!A143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5">
        <f>IFERROR(INDEX(Lookup!$BG$9:$BG$2401,MATCH($A896,Lookup!$A$9:$A$2401,0)),0)</f>
        <v>0</v>
      </c>
      <c r="E896" s="205">
        <f>IFERROR(INDEX(Lookup!$BF$9:$BF$2401,MATCH($A896,Lookup!$A$9:$A$2401,0)),0)</f>
        <v>0</v>
      </c>
      <c r="F896" s="205">
        <f>IFERROR(INDEX(Lookup!$BE$9:$BE$2401,MATCH($A896,Lookup!$A$9:$A$2401,0)),0)</f>
        <v>0</v>
      </c>
      <c r="G896" s="206"/>
      <c r="H896" s="206"/>
      <c r="I896" s="205">
        <f>IFERROR(INDEX(Lookup!$BJ$9:$BJ$2401,MATCH($A896,Lookup!$A$9:$A$2401,0)),0)</f>
        <v>0</v>
      </c>
      <c r="J896" s="205">
        <f>IFERROR(INDEX(Lookup!$BI$9:$BI$2401,MATCH($A896,Lookup!$A$9:$A$2401,0)),0)</f>
        <v>0</v>
      </c>
      <c r="K896" s="205">
        <f>IFERROR(INDEX(Lookup!$BH$9:$BH$2401,MATCH($A896,Lookup!$A$9:$A$2401,0)),0)</f>
        <v>0</v>
      </c>
      <c r="L896" s="205">
        <f t="shared" si="43"/>
        <v>0</v>
      </c>
      <c r="O896" s="182">
        <f t="shared" si="42"/>
        <v>0</v>
      </c>
    </row>
    <row r="897" spans="1:15" hidden="1" x14ac:dyDescent="0.2">
      <c r="A897" s="182">
        <f>'13'!A144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5">
        <f>IFERROR(INDEX(Lookup!$BG$9:$BG$2401,MATCH($A897,Lookup!$A$9:$A$2401,0)),0)</f>
        <v>0</v>
      </c>
      <c r="E897" s="205">
        <f>IFERROR(INDEX(Lookup!$BF$9:$BF$2401,MATCH($A897,Lookup!$A$9:$A$2401,0)),0)</f>
        <v>0</v>
      </c>
      <c r="F897" s="205">
        <f>IFERROR(INDEX(Lookup!$BE$9:$BE$2401,MATCH($A897,Lookup!$A$9:$A$2401,0)),0)</f>
        <v>0</v>
      </c>
      <c r="G897" s="206"/>
      <c r="H897" s="206"/>
      <c r="I897" s="205">
        <f>IFERROR(INDEX(Lookup!$BJ$9:$BJ$2401,MATCH($A897,Lookup!$A$9:$A$2401,0)),0)</f>
        <v>0</v>
      </c>
      <c r="J897" s="205">
        <f>IFERROR(INDEX(Lookup!$BI$9:$BI$2401,MATCH($A897,Lookup!$A$9:$A$2401,0)),0)</f>
        <v>0</v>
      </c>
      <c r="K897" s="205">
        <f>IFERROR(INDEX(Lookup!$BH$9:$BH$2401,MATCH($A897,Lookup!$A$9:$A$2401,0)),0)</f>
        <v>0</v>
      </c>
      <c r="L897" s="205">
        <f t="shared" si="43"/>
        <v>0</v>
      </c>
      <c r="O897" s="182">
        <f t="shared" si="42"/>
        <v>0</v>
      </c>
    </row>
    <row r="898" spans="1:15" hidden="1" x14ac:dyDescent="0.2">
      <c r="A898" s="182">
        <f>'13'!A145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5">
        <f>IFERROR(INDEX(Lookup!$BG$9:$BG$2401,MATCH($A898,Lookup!$A$9:$A$2401,0)),0)</f>
        <v>0</v>
      </c>
      <c r="E898" s="205">
        <f>IFERROR(INDEX(Lookup!$BF$9:$BF$2401,MATCH($A898,Lookup!$A$9:$A$2401,0)),0)</f>
        <v>0</v>
      </c>
      <c r="F898" s="205">
        <f>IFERROR(INDEX(Lookup!$BE$9:$BE$2401,MATCH($A898,Lookup!$A$9:$A$2401,0)),0)</f>
        <v>0</v>
      </c>
      <c r="G898" s="206"/>
      <c r="H898" s="206"/>
      <c r="I898" s="205">
        <f>IFERROR(INDEX(Lookup!$BJ$9:$BJ$2401,MATCH($A898,Lookup!$A$9:$A$2401,0)),0)</f>
        <v>0</v>
      </c>
      <c r="J898" s="205">
        <f>IFERROR(INDEX(Lookup!$BI$9:$BI$2401,MATCH($A898,Lookup!$A$9:$A$2401,0)),0)</f>
        <v>0</v>
      </c>
      <c r="K898" s="205">
        <f>IFERROR(INDEX(Lookup!$BH$9:$BH$2401,MATCH($A898,Lookup!$A$9:$A$2401,0)),0)</f>
        <v>0</v>
      </c>
      <c r="L898" s="205">
        <f t="shared" si="43"/>
        <v>0</v>
      </c>
      <c r="O898" s="182">
        <f t="shared" si="42"/>
        <v>0</v>
      </c>
    </row>
    <row r="899" spans="1:15" hidden="1" x14ac:dyDescent="0.2">
      <c r="A899" s="182">
        <f>'13'!A146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5">
        <f>IFERROR(INDEX(Lookup!$BG$9:$BG$2401,MATCH($A899,Lookup!$A$9:$A$2401,0)),0)</f>
        <v>0</v>
      </c>
      <c r="E899" s="205">
        <f>IFERROR(INDEX(Lookup!$BF$9:$BF$2401,MATCH($A899,Lookup!$A$9:$A$2401,0)),0)</f>
        <v>0</v>
      </c>
      <c r="F899" s="205">
        <f>IFERROR(INDEX(Lookup!$BE$9:$BE$2401,MATCH($A899,Lookup!$A$9:$A$2401,0)),0)</f>
        <v>0</v>
      </c>
      <c r="G899" s="206"/>
      <c r="H899" s="206"/>
      <c r="I899" s="205">
        <f>IFERROR(INDEX(Lookup!$BJ$9:$BJ$2401,MATCH($A899,Lookup!$A$9:$A$2401,0)),0)</f>
        <v>0</v>
      </c>
      <c r="J899" s="205">
        <f>IFERROR(INDEX(Lookup!$BI$9:$BI$2401,MATCH($A899,Lookup!$A$9:$A$2401,0)),0)</f>
        <v>0</v>
      </c>
      <c r="K899" s="205">
        <f>IFERROR(INDEX(Lookup!$BH$9:$BH$2401,MATCH($A899,Lookup!$A$9:$A$2401,0)),0)</f>
        <v>0</v>
      </c>
      <c r="L899" s="205">
        <f t="shared" si="43"/>
        <v>0</v>
      </c>
      <c r="O899" s="182">
        <f t="shared" si="42"/>
        <v>0</v>
      </c>
    </row>
    <row r="900" spans="1:15" hidden="1" x14ac:dyDescent="0.2">
      <c r="A900" s="182">
        <f>'13'!A147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5">
        <f>IFERROR(INDEX(Lookup!$BG$9:$BG$2401,MATCH($A900,Lookup!$A$9:$A$2401,0)),0)</f>
        <v>0</v>
      </c>
      <c r="E900" s="205">
        <f>IFERROR(INDEX(Lookup!$BF$9:$BF$2401,MATCH($A900,Lookup!$A$9:$A$2401,0)),0)</f>
        <v>0</v>
      </c>
      <c r="F900" s="205">
        <f>IFERROR(INDEX(Lookup!$BE$9:$BE$2401,MATCH($A900,Lookup!$A$9:$A$2401,0)),0)</f>
        <v>0</v>
      </c>
      <c r="G900" s="206"/>
      <c r="H900" s="206"/>
      <c r="I900" s="205">
        <f>IFERROR(INDEX(Lookup!$BJ$9:$BJ$2401,MATCH($A900,Lookup!$A$9:$A$2401,0)),0)</f>
        <v>0</v>
      </c>
      <c r="J900" s="205">
        <f>IFERROR(INDEX(Lookup!$BI$9:$BI$2401,MATCH($A900,Lookup!$A$9:$A$2401,0)),0)</f>
        <v>0</v>
      </c>
      <c r="K900" s="205">
        <f>IFERROR(INDEX(Lookup!$BH$9:$BH$2401,MATCH($A900,Lookup!$A$9:$A$2401,0)),0)</f>
        <v>0</v>
      </c>
      <c r="L900" s="205">
        <f t="shared" si="43"/>
        <v>0</v>
      </c>
      <c r="O900" s="182">
        <f t="shared" si="42"/>
        <v>0</v>
      </c>
    </row>
    <row r="901" spans="1:15" hidden="1" x14ac:dyDescent="0.2">
      <c r="A901" s="182">
        <f>'13'!A148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5">
        <f>IFERROR(INDEX(Lookup!$BG$9:$BG$2401,MATCH($A901,Lookup!$A$9:$A$2401,0)),0)</f>
        <v>0</v>
      </c>
      <c r="E901" s="205">
        <f>IFERROR(INDEX(Lookup!$BF$9:$BF$2401,MATCH($A901,Lookup!$A$9:$A$2401,0)),0)</f>
        <v>0</v>
      </c>
      <c r="F901" s="205">
        <f>IFERROR(INDEX(Lookup!$BE$9:$BE$2401,MATCH($A901,Lookup!$A$9:$A$2401,0)),0)</f>
        <v>0</v>
      </c>
      <c r="G901" s="206"/>
      <c r="H901" s="206"/>
      <c r="I901" s="205">
        <f>IFERROR(INDEX(Lookup!$BJ$9:$BJ$2401,MATCH($A901,Lookup!$A$9:$A$2401,0)),0)</f>
        <v>0</v>
      </c>
      <c r="J901" s="205">
        <f>IFERROR(INDEX(Lookup!$BI$9:$BI$2401,MATCH($A901,Lookup!$A$9:$A$2401,0)),0)</f>
        <v>0</v>
      </c>
      <c r="K901" s="205">
        <f>IFERROR(INDEX(Lookup!$BH$9:$BH$2401,MATCH($A901,Lookup!$A$9:$A$2401,0)),0)</f>
        <v>0</v>
      </c>
      <c r="L901" s="205">
        <f t="shared" si="43"/>
        <v>0</v>
      </c>
      <c r="O901" s="182">
        <f t="shared" si="42"/>
        <v>0</v>
      </c>
    </row>
    <row r="902" spans="1:15" hidden="1" x14ac:dyDescent="0.2">
      <c r="A902" s="182">
        <f>'13'!A149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5">
        <f>IFERROR(INDEX(Lookup!$BG$9:$BG$2401,MATCH($A902,Lookup!$A$9:$A$2401,0)),0)</f>
        <v>0</v>
      </c>
      <c r="E902" s="205">
        <f>IFERROR(INDEX(Lookup!$BF$9:$BF$2401,MATCH($A902,Lookup!$A$9:$A$2401,0)),0)</f>
        <v>0</v>
      </c>
      <c r="F902" s="205">
        <f>IFERROR(INDEX(Lookup!$BE$9:$BE$2401,MATCH($A902,Lookup!$A$9:$A$2401,0)),0)</f>
        <v>0</v>
      </c>
      <c r="G902" s="206"/>
      <c r="H902" s="206"/>
      <c r="I902" s="205">
        <f>IFERROR(INDEX(Lookup!$BJ$9:$BJ$2401,MATCH($A902,Lookup!$A$9:$A$2401,0)),0)</f>
        <v>0</v>
      </c>
      <c r="J902" s="205">
        <f>IFERROR(INDEX(Lookup!$BI$9:$BI$2401,MATCH($A902,Lookup!$A$9:$A$2401,0)),0)</f>
        <v>0</v>
      </c>
      <c r="K902" s="205">
        <f>IFERROR(INDEX(Lookup!$BH$9:$BH$2401,MATCH($A902,Lookup!$A$9:$A$2401,0)),0)</f>
        <v>0</v>
      </c>
      <c r="L902" s="205">
        <f t="shared" si="43"/>
        <v>0</v>
      </c>
      <c r="O902" s="182">
        <f t="shared" si="42"/>
        <v>0</v>
      </c>
    </row>
    <row r="903" spans="1:15" hidden="1" x14ac:dyDescent="0.2">
      <c r="A903" s="182">
        <f>'13'!A150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5">
        <f>IFERROR(INDEX(Lookup!$BG$9:$BG$2401,MATCH($A903,Lookup!$A$9:$A$2401,0)),0)</f>
        <v>0</v>
      </c>
      <c r="E903" s="205">
        <f>IFERROR(INDEX(Lookup!$BF$9:$BF$2401,MATCH($A903,Lookup!$A$9:$A$2401,0)),0)</f>
        <v>0</v>
      </c>
      <c r="F903" s="205">
        <f>IFERROR(INDEX(Lookup!$BE$9:$BE$2401,MATCH($A903,Lookup!$A$9:$A$2401,0)),0)</f>
        <v>0</v>
      </c>
      <c r="G903" s="206"/>
      <c r="H903" s="206"/>
      <c r="I903" s="205">
        <f>IFERROR(INDEX(Lookup!$BJ$9:$BJ$2401,MATCH($A903,Lookup!$A$9:$A$2401,0)),0)</f>
        <v>0</v>
      </c>
      <c r="J903" s="205">
        <f>IFERROR(INDEX(Lookup!$BI$9:$BI$2401,MATCH($A903,Lookup!$A$9:$A$2401,0)),0)</f>
        <v>0</v>
      </c>
      <c r="K903" s="205">
        <f>IFERROR(INDEX(Lookup!$BH$9:$BH$2401,MATCH($A903,Lookup!$A$9:$A$2401,0)),0)</f>
        <v>0</v>
      </c>
      <c r="L903" s="205">
        <f t="shared" si="43"/>
        <v>0</v>
      </c>
      <c r="O903" s="182">
        <f t="shared" si="42"/>
        <v>0</v>
      </c>
    </row>
    <row r="904" spans="1:15" hidden="1" x14ac:dyDescent="0.2">
      <c r="A904" s="182">
        <f>'13'!A151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5">
        <f>IFERROR(INDEX(Lookup!$BG$9:$BG$2401,MATCH($A904,Lookup!$A$9:$A$2401,0)),0)</f>
        <v>0</v>
      </c>
      <c r="E904" s="205">
        <f>IFERROR(INDEX(Lookup!$BF$9:$BF$2401,MATCH($A904,Lookup!$A$9:$A$2401,0)),0)</f>
        <v>0</v>
      </c>
      <c r="F904" s="205">
        <f>IFERROR(INDEX(Lookup!$BE$9:$BE$2401,MATCH($A904,Lookup!$A$9:$A$2401,0)),0)</f>
        <v>0</v>
      </c>
      <c r="G904" s="206"/>
      <c r="H904" s="206"/>
      <c r="I904" s="205">
        <f>IFERROR(INDEX(Lookup!$BJ$9:$BJ$2401,MATCH($A904,Lookup!$A$9:$A$2401,0)),0)</f>
        <v>0</v>
      </c>
      <c r="J904" s="205">
        <f>IFERROR(INDEX(Lookup!$BI$9:$BI$2401,MATCH($A904,Lookup!$A$9:$A$2401,0)),0)</f>
        <v>0</v>
      </c>
      <c r="K904" s="205">
        <f>IFERROR(INDEX(Lookup!$BH$9:$BH$2401,MATCH($A904,Lookup!$A$9:$A$2401,0)),0)</f>
        <v>0</v>
      </c>
      <c r="L904" s="205">
        <f t="shared" si="43"/>
        <v>0</v>
      </c>
      <c r="O904" s="182">
        <f t="shared" si="42"/>
        <v>0</v>
      </c>
    </row>
    <row r="905" spans="1:15" hidden="1" x14ac:dyDescent="0.2">
      <c r="A905" s="182">
        <f>'13'!A152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5">
        <f>IFERROR(INDEX(Lookup!$BG$9:$BG$2401,MATCH($A905,Lookup!$A$9:$A$2401,0)),0)</f>
        <v>0</v>
      </c>
      <c r="E905" s="205">
        <f>IFERROR(INDEX(Lookup!$BF$9:$BF$2401,MATCH($A905,Lookup!$A$9:$A$2401,0)),0)</f>
        <v>0</v>
      </c>
      <c r="F905" s="205">
        <f>IFERROR(INDEX(Lookup!$BE$9:$BE$2401,MATCH($A905,Lookup!$A$9:$A$2401,0)),0)</f>
        <v>0</v>
      </c>
      <c r="G905" s="206"/>
      <c r="H905" s="206"/>
      <c r="I905" s="205">
        <f>IFERROR(INDEX(Lookup!$BJ$9:$BJ$2401,MATCH($A905,Lookup!$A$9:$A$2401,0)),0)</f>
        <v>0</v>
      </c>
      <c r="J905" s="205">
        <f>IFERROR(INDEX(Lookup!$BI$9:$BI$2401,MATCH($A905,Lookup!$A$9:$A$2401,0)),0)</f>
        <v>0</v>
      </c>
      <c r="K905" s="205">
        <f>IFERROR(INDEX(Lookup!$BH$9:$BH$2401,MATCH($A905,Lookup!$A$9:$A$2401,0)),0)</f>
        <v>0</v>
      </c>
      <c r="L905" s="205">
        <f t="shared" si="43"/>
        <v>0</v>
      </c>
      <c r="O905" s="182">
        <f t="shared" si="42"/>
        <v>0</v>
      </c>
    </row>
    <row r="906" spans="1:15" hidden="1" x14ac:dyDescent="0.2">
      <c r="A906" s="182">
        <f>'13'!A153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5">
        <f>IFERROR(INDEX(Lookup!$BG$9:$BG$2401,MATCH($A906,Lookup!$A$9:$A$2401,0)),0)</f>
        <v>0</v>
      </c>
      <c r="E906" s="205">
        <f>IFERROR(INDEX(Lookup!$BF$9:$BF$2401,MATCH($A906,Lookup!$A$9:$A$2401,0)),0)</f>
        <v>0</v>
      </c>
      <c r="F906" s="205">
        <f>IFERROR(INDEX(Lookup!$BE$9:$BE$2401,MATCH($A906,Lookup!$A$9:$A$2401,0)),0)</f>
        <v>0</v>
      </c>
      <c r="G906" s="206"/>
      <c r="H906" s="206"/>
      <c r="I906" s="205">
        <f>IFERROR(INDEX(Lookup!$BJ$9:$BJ$2401,MATCH($A906,Lookup!$A$9:$A$2401,0)),0)</f>
        <v>0</v>
      </c>
      <c r="J906" s="205">
        <f>IFERROR(INDEX(Lookup!$BI$9:$BI$2401,MATCH($A906,Lookup!$A$9:$A$2401,0)),0)</f>
        <v>0</v>
      </c>
      <c r="K906" s="205">
        <f>IFERROR(INDEX(Lookup!$BH$9:$BH$2401,MATCH($A906,Lookup!$A$9:$A$2401,0)),0)</f>
        <v>0</v>
      </c>
      <c r="L906" s="205">
        <f t="shared" si="43"/>
        <v>0</v>
      </c>
      <c r="O906" s="182">
        <f t="shared" si="42"/>
        <v>0</v>
      </c>
    </row>
    <row r="907" spans="1:15" hidden="1" x14ac:dyDescent="0.2">
      <c r="A907" s="182">
        <f>'13'!A154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5">
        <f>IFERROR(INDEX(Lookup!$BG$9:$BG$2401,MATCH($A907,Lookup!$A$9:$A$2401,0)),0)</f>
        <v>0</v>
      </c>
      <c r="E907" s="205">
        <f>IFERROR(INDEX(Lookup!$BF$9:$BF$2401,MATCH($A907,Lookup!$A$9:$A$2401,0)),0)</f>
        <v>0</v>
      </c>
      <c r="F907" s="205">
        <f>IFERROR(INDEX(Lookup!$BE$9:$BE$2401,MATCH($A907,Lookup!$A$9:$A$2401,0)),0)</f>
        <v>0</v>
      </c>
      <c r="G907" s="206"/>
      <c r="H907" s="206"/>
      <c r="I907" s="205">
        <f>IFERROR(INDEX(Lookup!$BJ$9:$BJ$2401,MATCH($A907,Lookup!$A$9:$A$2401,0)),0)</f>
        <v>0</v>
      </c>
      <c r="J907" s="205">
        <f>IFERROR(INDEX(Lookup!$BI$9:$BI$2401,MATCH($A907,Lookup!$A$9:$A$2401,0)),0)</f>
        <v>0</v>
      </c>
      <c r="K907" s="205">
        <f>IFERROR(INDEX(Lookup!$BH$9:$BH$2401,MATCH($A907,Lookup!$A$9:$A$2401,0)),0)</f>
        <v>0</v>
      </c>
      <c r="L907" s="205">
        <f t="shared" si="43"/>
        <v>0</v>
      </c>
      <c r="O907" s="182">
        <f t="shared" si="42"/>
        <v>0</v>
      </c>
    </row>
    <row r="908" spans="1:15" hidden="1" x14ac:dyDescent="0.2">
      <c r="A908" s="182">
        <f>'13'!A155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5">
        <f>IFERROR(INDEX(Lookup!$BG$9:$BG$2401,MATCH($A908,Lookup!$A$9:$A$2401,0)),0)</f>
        <v>0</v>
      </c>
      <c r="E908" s="205">
        <f>IFERROR(INDEX(Lookup!$BF$9:$BF$2401,MATCH($A908,Lookup!$A$9:$A$2401,0)),0)</f>
        <v>0</v>
      </c>
      <c r="F908" s="205">
        <f>IFERROR(INDEX(Lookup!$BE$9:$BE$2401,MATCH($A908,Lookup!$A$9:$A$2401,0)),0)</f>
        <v>0</v>
      </c>
      <c r="G908" s="206"/>
      <c r="H908" s="206"/>
      <c r="I908" s="205">
        <f>IFERROR(INDEX(Lookup!$BJ$9:$BJ$2401,MATCH($A908,Lookup!$A$9:$A$2401,0)),0)</f>
        <v>0</v>
      </c>
      <c r="J908" s="205">
        <f>IFERROR(INDEX(Lookup!$BI$9:$BI$2401,MATCH($A908,Lookup!$A$9:$A$2401,0)),0)</f>
        <v>0</v>
      </c>
      <c r="K908" s="205">
        <f>IFERROR(INDEX(Lookup!$BH$9:$BH$2401,MATCH($A908,Lookup!$A$9:$A$2401,0)),0)</f>
        <v>0</v>
      </c>
      <c r="L908" s="205">
        <f t="shared" si="43"/>
        <v>0</v>
      </c>
      <c r="O908" s="182">
        <f t="shared" si="42"/>
        <v>0</v>
      </c>
    </row>
    <row r="909" spans="1:15" hidden="1" x14ac:dyDescent="0.2">
      <c r="A909" s="182">
        <f>'13'!A156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5">
        <f>IFERROR(INDEX(Lookup!$BG$9:$BG$2401,MATCH($A909,Lookup!$A$9:$A$2401,0)),0)</f>
        <v>0</v>
      </c>
      <c r="E909" s="205">
        <f>IFERROR(INDEX(Lookup!$BF$9:$BF$2401,MATCH($A909,Lookup!$A$9:$A$2401,0)),0)</f>
        <v>0</v>
      </c>
      <c r="F909" s="205">
        <f>IFERROR(INDEX(Lookup!$BE$9:$BE$2401,MATCH($A909,Lookup!$A$9:$A$2401,0)),0)</f>
        <v>0</v>
      </c>
      <c r="G909" s="206"/>
      <c r="H909" s="206"/>
      <c r="I909" s="205">
        <f>IFERROR(INDEX(Lookup!$BJ$9:$BJ$2401,MATCH($A909,Lookup!$A$9:$A$2401,0)),0)</f>
        <v>0</v>
      </c>
      <c r="J909" s="205">
        <f>IFERROR(INDEX(Lookup!$BI$9:$BI$2401,MATCH($A909,Lookup!$A$9:$A$2401,0)),0)</f>
        <v>0</v>
      </c>
      <c r="K909" s="205">
        <f>IFERROR(INDEX(Lookup!$BH$9:$BH$2401,MATCH($A909,Lookup!$A$9:$A$2401,0)),0)</f>
        <v>0</v>
      </c>
      <c r="L909" s="205">
        <f t="shared" si="43"/>
        <v>0</v>
      </c>
      <c r="O909" s="182">
        <f t="shared" si="42"/>
        <v>0</v>
      </c>
    </row>
    <row r="910" spans="1:15" hidden="1" x14ac:dyDescent="0.2">
      <c r="A910" s="182">
        <f>'13'!A157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5">
        <f>IFERROR(INDEX(Lookup!$BG$9:$BG$2401,MATCH($A910,Lookup!$A$9:$A$2401,0)),0)</f>
        <v>0</v>
      </c>
      <c r="E910" s="205">
        <f>IFERROR(INDEX(Lookup!$BF$9:$BF$2401,MATCH($A910,Lookup!$A$9:$A$2401,0)),0)</f>
        <v>0</v>
      </c>
      <c r="F910" s="205">
        <f>IFERROR(INDEX(Lookup!$BE$9:$BE$2401,MATCH($A910,Lookup!$A$9:$A$2401,0)),0)</f>
        <v>0</v>
      </c>
      <c r="G910" s="206"/>
      <c r="H910" s="206"/>
      <c r="I910" s="205">
        <f>IFERROR(INDEX(Lookup!$BJ$9:$BJ$2401,MATCH($A910,Lookup!$A$9:$A$2401,0)),0)</f>
        <v>0</v>
      </c>
      <c r="J910" s="205">
        <f>IFERROR(INDEX(Lookup!$BI$9:$BI$2401,MATCH($A910,Lookup!$A$9:$A$2401,0)),0)</f>
        <v>0</v>
      </c>
      <c r="K910" s="205">
        <f>IFERROR(INDEX(Lookup!$BH$9:$BH$2401,MATCH($A910,Lookup!$A$9:$A$2401,0)),0)</f>
        <v>0</v>
      </c>
      <c r="L910" s="205">
        <f t="shared" si="43"/>
        <v>0</v>
      </c>
      <c r="O910" s="182">
        <f t="shared" si="42"/>
        <v>0</v>
      </c>
    </row>
    <row r="911" spans="1:15" hidden="1" x14ac:dyDescent="0.2">
      <c r="A911" s="182">
        <f>'13'!A158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5">
        <f>IFERROR(INDEX(Lookup!$BG$9:$BG$2401,MATCH($A911,Lookup!$A$9:$A$2401,0)),0)</f>
        <v>0</v>
      </c>
      <c r="E911" s="205">
        <f>IFERROR(INDEX(Lookup!$BF$9:$BF$2401,MATCH($A911,Lookup!$A$9:$A$2401,0)),0)</f>
        <v>0</v>
      </c>
      <c r="F911" s="205">
        <f>IFERROR(INDEX(Lookup!$BE$9:$BE$2401,MATCH($A911,Lookup!$A$9:$A$2401,0)),0)</f>
        <v>0</v>
      </c>
      <c r="G911" s="206"/>
      <c r="H911" s="206"/>
      <c r="I911" s="205">
        <f>IFERROR(INDEX(Lookup!$BJ$9:$BJ$2401,MATCH($A911,Lookup!$A$9:$A$2401,0)),0)</f>
        <v>0</v>
      </c>
      <c r="J911" s="205">
        <f>IFERROR(INDEX(Lookup!$BI$9:$BI$2401,MATCH($A911,Lookup!$A$9:$A$2401,0)),0)</f>
        <v>0</v>
      </c>
      <c r="K911" s="205">
        <f>IFERROR(INDEX(Lookup!$BH$9:$BH$2401,MATCH($A911,Lookup!$A$9:$A$2401,0)),0)</f>
        <v>0</v>
      </c>
      <c r="L911" s="205">
        <f t="shared" si="43"/>
        <v>0</v>
      </c>
      <c r="O911" s="182">
        <f t="shared" si="42"/>
        <v>0</v>
      </c>
    </row>
    <row r="912" spans="1:15" hidden="1" x14ac:dyDescent="0.2">
      <c r="A912" s="182">
        <f>'13'!A159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5">
        <f>IFERROR(INDEX(Lookup!$BG$9:$BG$2401,MATCH($A912,Lookup!$A$9:$A$2401,0)),0)</f>
        <v>0</v>
      </c>
      <c r="E912" s="205">
        <f>IFERROR(INDEX(Lookup!$BF$9:$BF$2401,MATCH($A912,Lookup!$A$9:$A$2401,0)),0)</f>
        <v>0</v>
      </c>
      <c r="F912" s="205">
        <f>IFERROR(INDEX(Lookup!$BE$9:$BE$2401,MATCH($A912,Lookup!$A$9:$A$2401,0)),0)</f>
        <v>0</v>
      </c>
      <c r="G912" s="206"/>
      <c r="H912" s="206"/>
      <c r="I912" s="205">
        <f>IFERROR(INDEX(Lookup!$BJ$9:$BJ$2401,MATCH($A912,Lookup!$A$9:$A$2401,0)),0)</f>
        <v>0</v>
      </c>
      <c r="J912" s="205">
        <f>IFERROR(INDEX(Lookup!$BI$9:$BI$2401,MATCH($A912,Lookup!$A$9:$A$2401,0)),0)</f>
        <v>0</v>
      </c>
      <c r="K912" s="205">
        <f>IFERROR(INDEX(Lookup!$BH$9:$BH$2401,MATCH($A912,Lookup!$A$9:$A$2401,0)),0)</f>
        <v>0</v>
      </c>
      <c r="L912" s="205">
        <f t="shared" si="43"/>
        <v>0</v>
      </c>
      <c r="O912" s="182">
        <f t="shared" si="42"/>
        <v>0</v>
      </c>
    </row>
    <row r="913" spans="1:15" hidden="1" x14ac:dyDescent="0.2">
      <c r="A913" s="182">
        <f>'13'!A160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5">
        <f>IFERROR(INDEX(Lookup!$BG$9:$BG$2401,MATCH($A913,Lookup!$A$9:$A$2401,0)),0)</f>
        <v>0</v>
      </c>
      <c r="E913" s="205">
        <f>IFERROR(INDEX(Lookup!$BF$9:$BF$2401,MATCH($A913,Lookup!$A$9:$A$2401,0)),0)</f>
        <v>0</v>
      </c>
      <c r="F913" s="205">
        <f>IFERROR(INDEX(Lookup!$BE$9:$BE$2401,MATCH($A913,Lookup!$A$9:$A$2401,0)),0)</f>
        <v>0</v>
      </c>
      <c r="G913" s="206"/>
      <c r="H913" s="206"/>
      <c r="I913" s="205">
        <f>IFERROR(INDEX(Lookup!$BJ$9:$BJ$2401,MATCH($A913,Lookup!$A$9:$A$2401,0)),0)</f>
        <v>0</v>
      </c>
      <c r="J913" s="205">
        <f>IFERROR(INDEX(Lookup!$BI$9:$BI$2401,MATCH($A913,Lookup!$A$9:$A$2401,0)),0)</f>
        <v>0</v>
      </c>
      <c r="K913" s="205">
        <f>IFERROR(INDEX(Lookup!$BH$9:$BH$2401,MATCH($A913,Lookup!$A$9:$A$2401,0)),0)</f>
        <v>0</v>
      </c>
      <c r="L913" s="205">
        <f t="shared" si="43"/>
        <v>0</v>
      </c>
      <c r="O913" s="182">
        <f t="shared" si="42"/>
        <v>0</v>
      </c>
    </row>
    <row r="914" spans="1:15" hidden="1" x14ac:dyDescent="0.2">
      <c r="A914" s="182">
        <f>'13'!A161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5">
        <f>IFERROR(INDEX(Lookup!$BG$9:$BG$2401,MATCH($A914,Lookup!$A$9:$A$2401,0)),0)</f>
        <v>0</v>
      </c>
      <c r="E914" s="205">
        <f>IFERROR(INDEX(Lookup!$BF$9:$BF$2401,MATCH($A914,Lookup!$A$9:$A$2401,0)),0)</f>
        <v>0</v>
      </c>
      <c r="F914" s="205">
        <f>IFERROR(INDEX(Lookup!$BE$9:$BE$2401,MATCH($A914,Lookup!$A$9:$A$2401,0)),0)</f>
        <v>0</v>
      </c>
      <c r="G914" s="206"/>
      <c r="H914" s="206"/>
      <c r="I914" s="205">
        <f>IFERROR(INDEX(Lookup!$BJ$9:$BJ$2401,MATCH($A914,Lookup!$A$9:$A$2401,0)),0)</f>
        <v>0</v>
      </c>
      <c r="J914" s="205">
        <f>IFERROR(INDEX(Lookup!$BI$9:$BI$2401,MATCH($A914,Lookup!$A$9:$A$2401,0)),0)</f>
        <v>0</v>
      </c>
      <c r="K914" s="205">
        <f>IFERROR(INDEX(Lookup!$BH$9:$BH$2401,MATCH($A914,Lookup!$A$9:$A$2401,0)),0)</f>
        <v>0</v>
      </c>
      <c r="L914" s="205">
        <f t="shared" si="43"/>
        <v>0</v>
      </c>
      <c r="O914" s="182">
        <f t="shared" si="42"/>
        <v>0</v>
      </c>
    </row>
    <row r="915" spans="1:15" hidden="1" x14ac:dyDescent="0.2">
      <c r="A915" s="182">
        <f>'13'!A162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5">
        <f>IFERROR(INDEX(Lookup!$BG$9:$BG$2401,MATCH($A915,Lookup!$A$9:$A$2401,0)),0)</f>
        <v>0</v>
      </c>
      <c r="E915" s="205">
        <f>IFERROR(INDEX(Lookup!$BF$9:$BF$2401,MATCH($A915,Lookup!$A$9:$A$2401,0)),0)</f>
        <v>0</v>
      </c>
      <c r="F915" s="205">
        <f>IFERROR(INDEX(Lookup!$BE$9:$BE$2401,MATCH($A915,Lookup!$A$9:$A$2401,0)),0)</f>
        <v>0</v>
      </c>
      <c r="G915" s="206"/>
      <c r="H915" s="206"/>
      <c r="I915" s="205">
        <f>IFERROR(INDEX(Lookup!$BJ$9:$BJ$2401,MATCH($A915,Lookup!$A$9:$A$2401,0)),0)</f>
        <v>0</v>
      </c>
      <c r="J915" s="205">
        <f>IFERROR(INDEX(Lookup!$BI$9:$BI$2401,MATCH($A915,Lookup!$A$9:$A$2401,0)),0)</f>
        <v>0</v>
      </c>
      <c r="K915" s="205">
        <f>IFERROR(INDEX(Lookup!$BH$9:$BH$2401,MATCH($A915,Lookup!$A$9:$A$2401,0)),0)</f>
        <v>0</v>
      </c>
      <c r="L915" s="205">
        <f t="shared" si="43"/>
        <v>0</v>
      </c>
      <c r="O915" s="182">
        <f t="shared" si="42"/>
        <v>0</v>
      </c>
    </row>
    <row r="916" spans="1:15" hidden="1" x14ac:dyDescent="0.2">
      <c r="A916" s="182">
        <f>'13'!A163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5">
        <f>IFERROR(INDEX(Lookup!$BG$9:$BG$2401,MATCH($A916,Lookup!$A$9:$A$2401,0)),0)</f>
        <v>0</v>
      </c>
      <c r="E916" s="205">
        <f>IFERROR(INDEX(Lookup!$BF$9:$BF$2401,MATCH($A916,Lookup!$A$9:$A$2401,0)),0)</f>
        <v>0</v>
      </c>
      <c r="F916" s="205">
        <f>IFERROR(INDEX(Lookup!$BE$9:$BE$2401,MATCH($A916,Lookup!$A$9:$A$2401,0)),0)</f>
        <v>0</v>
      </c>
      <c r="G916" s="206"/>
      <c r="H916" s="206"/>
      <c r="I916" s="205">
        <f>IFERROR(INDEX(Lookup!$BJ$9:$BJ$2401,MATCH($A916,Lookup!$A$9:$A$2401,0)),0)</f>
        <v>0</v>
      </c>
      <c r="J916" s="205">
        <f>IFERROR(INDEX(Lookup!$BI$9:$BI$2401,MATCH($A916,Lookup!$A$9:$A$2401,0)),0)</f>
        <v>0</v>
      </c>
      <c r="K916" s="205">
        <f>IFERROR(INDEX(Lookup!$BH$9:$BH$2401,MATCH($A916,Lookup!$A$9:$A$2401,0)),0)</f>
        <v>0</v>
      </c>
      <c r="L916" s="205">
        <f t="shared" si="43"/>
        <v>0</v>
      </c>
      <c r="O916" s="182">
        <f t="shared" si="42"/>
        <v>0</v>
      </c>
    </row>
    <row r="917" spans="1:15" hidden="1" x14ac:dyDescent="0.2">
      <c r="A917" s="182">
        <f>'13'!A164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5">
        <f>IFERROR(INDEX(Lookup!$BG$9:$BG$2401,MATCH($A917,Lookup!$A$9:$A$2401,0)),0)</f>
        <v>0</v>
      </c>
      <c r="E917" s="205">
        <f>IFERROR(INDEX(Lookup!$BF$9:$BF$2401,MATCH($A917,Lookup!$A$9:$A$2401,0)),0)</f>
        <v>0</v>
      </c>
      <c r="F917" s="205">
        <f>IFERROR(INDEX(Lookup!$BE$9:$BE$2401,MATCH($A917,Lookup!$A$9:$A$2401,0)),0)</f>
        <v>0</v>
      </c>
      <c r="G917" s="206"/>
      <c r="H917" s="206"/>
      <c r="I917" s="205">
        <f>IFERROR(INDEX(Lookup!$BJ$9:$BJ$2401,MATCH($A917,Lookup!$A$9:$A$2401,0)),0)</f>
        <v>0</v>
      </c>
      <c r="J917" s="205">
        <f>IFERROR(INDEX(Lookup!$BI$9:$BI$2401,MATCH($A917,Lookup!$A$9:$A$2401,0)),0)</f>
        <v>0</v>
      </c>
      <c r="K917" s="205">
        <f>IFERROR(INDEX(Lookup!$BH$9:$BH$2401,MATCH($A917,Lookup!$A$9:$A$2401,0)),0)</f>
        <v>0</v>
      </c>
      <c r="L917" s="205">
        <f t="shared" si="43"/>
        <v>0</v>
      </c>
      <c r="O917" s="182">
        <f t="shared" si="42"/>
        <v>0</v>
      </c>
    </row>
    <row r="918" spans="1:15" hidden="1" x14ac:dyDescent="0.2">
      <c r="A918" s="182">
        <f>'13'!A165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5">
        <f>IFERROR(INDEX(Lookup!$BG$9:$BG$2401,MATCH($A918,Lookup!$A$9:$A$2401,0)),0)</f>
        <v>0</v>
      </c>
      <c r="E918" s="205">
        <f>IFERROR(INDEX(Lookup!$BF$9:$BF$2401,MATCH($A918,Lookup!$A$9:$A$2401,0)),0)</f>
        <v>0</v>
      </c>
      <c r="F918" s="205">
        <f>IFERROR(INDEX(Lookup!$BE$9:$BE$2401,MATCH($A918,Lookup!$A$9:$A$2401,0)),0)</f>
        <v>0</v>
      </c>
      <c r="G918" s="206"/>
      <c r="H918" s="206"/>
      <c r="I918" s="205">
        <f>IFERROR(INDEX(Lookup!$BJ$9:$BJ$2401,MATCH($A918,Lookup!$A$9:$A$2401,0)),0)</f>
        <v>0</v>
      </c>
      <c r="J918" s="205">
        <f>IFERROR(INDEX(Lookup!$BI$9:$BI$2401,MATCH($A918,Lookup!$A$9:$A$2401,0)),0)</f>
        <v>0</v>
      </c>
      <c r="K918" s="205">
        <f>IFERROR(INDEX(Lookup!$BH$9:$BH$2401,MATCH($A918,Lookup!$A$9:$A$2401,0)),0)</f>
        <v>0</v>
      </c>
      <c r="L918" s="205">
        <f t="shared" si="43"/>
        <v>0</v>
      </c>
      <c r="O918" s="182">
        <f t="shared" si="42"/>
        <v>0</v>
      </c>
    </row>
    <row r="919" spans="1:15" hidden="1" x14ac:dyDescent="0.2">
      <c r="A919" s="182">
        <f>'13'!A166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5">
        <f>IFERROR(INDEX(Lookup!$BG$9:$BG$2401,MATCH($A919,Lookup!$A$9:$A$2401,0)),0)</f>
        <v>0</v>
      </c>
      <c r="E919" s="205">
        <f>IFERROR(INDEX(Lookup!$BF$9:$BF$2401,MATCH($A919,Lookup!$A$9:$A$2401,0)),0)</f>
        <v>0</v>
      </c>
      <c r="F919" s="205">
        <f>IFERROR(INDEX(Lookup!$BE$9:$BE$2401,MATCH($A919,Lookup!$A$9:$A$2401,0)),0)</f>
        <v>0</v>
      </c>
      <c r="G919" s="206"/>
      <c r="H919" s="206"/>
      <c r="I919" s="205">
        <f>IFERROR(INDEX(Lookup!$BJ$9:$BJ$2401,MATCH($A919,Lookup!$A$9:$A$2401,0)),0)</f>
        <v>0</v>
      </c>
      <c r="J919" s="205">
        <f>IFERROR(INDEX(Lookup!$BI$9:$BI$2401,MATCH($A919,Lookup!$A$9:$A$2401,0)),0)</f>
        <v>0</v>
      </c>
      <c r="K919" s="205">
        <f>IFERROR(INDEX(Lookup!$BH$9:$BH$2401,MATCH($A919,Lookup!$A$9:$A$2401,0)),0)</f>
        <v>0</v>
      </c>
      <c r="L919" s="205">
        <f t="shared" si="43"/>
        <v>0</v>
      </c>
      <c r="O919" s="182">
        <f t="shared" si="42"/>
        <v>0</v>
      </c>
    </row>
    <row r="920" spans="1:15" hidden="1" x14ac:dyDescent="0.2">
      <c r="A920" s="182">
        <f>'13'!A167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5">
        <f>IFERROR(INDEX(Lookup!$BG$9:$BG$2401,MATCH($A920,Lookup!$A$9:$A$2401,0)),0)</f>
        <v>0</v>
      </c>
      <c r="E920" s="205">
        <f>IFERROR(INDEX(Lookup!$BF$9:$BF$2401,MATCH($A920,Lookup!$A$9:$A$2401,0)),0)</f>
        <v>0</v>
      </c>
      <c r="F920" s="205">
        <f>IFERROR(INDEX(Lookup!$BE$9:$BE$2401,MATCH($A920,Lookup!$A$9:$A$2401,0)),0)</f>
        <v>0</v>
      </c>
      <c r="G920" s="206"/>
      <c r="H920" s="206"/>
      <c r="I920" s="205">
        <f>IFERROR(INDEX(Lookup!$BJ$9:$BJ$2401,MATCH($A920,Lookup!$A$9:$A$2401,0)),0)</f>
        <v>0</v>
      </c>
      <c r="J920" s="205">
        <f>IFERROR(INDEX(Lookup!$BI$9:$BI$2401,MATCH($A920,Lookup!$A$9:$A$2401,0)),0)</f>
        <v>0</v>
      </c>
      <c r="K920" s="205">
        <f>IFERROR(INDEX(Lookup!$BH$9:$BH$2401,MATCH($A920,Lookup!$A$9:$A$2401,0)),0)</f>
        <v>0</v>
      </c>
      <c r="L920" s="205">
        <f t="shared" si="43"/>
        <v>0</v>
      </c>
      <c r="O920" s="182">
        <f t="shared" si="42"/>
        <v>0</v>
      </c>
    </row>
    <row r="921" spans="1:15" hidden="1" x14ac:dyDescent="0.2">
      <c r="A921" s="182">
        <f>'13'!A168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5">
        <f>IFERROR(INDEX(Lookup!$BG$9:$BG$2401,MATCH($A921,Lookup!$A$9:$A$2401,0)),0)</f>
        <v>0</v>
      </c>
      <c r="E921" s="205">
        <f>IFERROR(INDEX(Lookup!$BF$9:$BF$2401,MATCH($A921,Lookup!$A$9:$A$2401,0)),0)</f>
        <v>0</v>
      </c>
      <c r="F921" s="205">
        <f>IFERROR(INDEX(Lookup!$BE$9:$BE$2401,MATCH($A921,Lookup!$A$9:$A$2401,0)),0)</f>
        <v>0</v>
      </c>
      <c r="G921" s="206"/>
      <c r="H921" s="206"/>
      <c r="I921" s="205">
        <f>IFERROR(INDEX(Lookup!$BJ$9:$BJ$2401,MATCH($A921,Lookup!$A$9:$A$2401,0)),0)</f>
        <v>0</v>
      </c>
      <c r="J921" s="205">
        <f>IFERROR(INDEX(Lookup!$BI$9:$BI$2401,MATCH($A921,Lookup!$A$9:$A$2401,0)),0)</f>
        <v>0</v>
      </c>
      <c r="K921" s="205">
        <f>IFERROR(INDEX(Lookup!$BH$9:$BH$2401,MATCH($A921,Lookup!$A$9:$A$2401,0)),0)</f>
        <v>0</v>
      </c>
      <c r="L921" s="205">
        <f t="shared" si="43"/>
        <v>0</v>
      </c>
      <c r="O921" s="182">
        <f t="shared" si="42"/>
        <v>0</v>
      </c>
    </row>
    <row r="922" spans="1:15" hidden="1" x14ac:dyDescent="0.2">
      <c r="A922" s="182">
        <f>'13'!A169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5">
        <f>IFERROR(INDEX(Lookup!$BG$9:$BG$2401,MATCH($A922,Lookup!$A$9:$A$2401,0)),0)</f>
        <v>0</v>
      </c>
      <c r="E922" s="205">
        <f>IFERROR(INDEX(Lookup!$BF$9:$BF$2401,MATCH($A922,Lookup!$A$9:$A$2401,0)),0)</f>
        <v>0</v>
      </c>
      <c r="F922" s="205">
        <f>IFERROR(INDEX(Lookup!$BE$9:$BE$2401,MATCH($A922,Lookup!$A$9:$A$2401,0)),0)</f>
        <v>0</v>
      </c>
      <c r="G922" s="206"/>
      <c r="H922" s="206"/>
      <c r="I922" s="205">
        <f>IFERROR(INDEX(Lookup!$BJ$9:$BJ$2401,MATCH($A922,Lookup!$A$9:$A$2401,0)),0)</f>
        <v>0</v>
      </c>
      <c r="J922" s="205">
        <f>IFERROR(INDEX(Lookup!$BI$9:$BI$2401,MATCH($A922,Lookup!$A$9:$A$2401,0)),0)</f>
        <v>0</v>
      </c>
      <c r="K922" s="205">
        <f>IFERROR(INDEX(Lookup!$BH$9:$BH$2401,MATCH($A922,Lookup!$A$9:$A$2401,0)),0)</f>
        <v>0</v>
      </c>
      <c r="L922" s="205">
        <f t="shared" si="43"/>
        <v>0</v>
      </c>
      <c r="O922" s="182">
        <f t="shared" si="42"/>
        <v>0</v>
      </c>
    </row>
    <row r="923" spans="1:15" hidden="1" x14ac:dyDescent="0.2">
      <c r="A923" s="182">
        <f>'13'!A170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5">
        <f>IFERROR(INDEX(Lookup!$BG$9:$BG$2401,MATCH($A923,Lookup!$A$9:$A$2401,0)),0)</f>
        <v>0</v>
      </c>
      <c r="E923" s="205">
        <f>IFERROR(INDEX(Lookup!$BF$9:$BF$2401,MATCH($A923,Lookup!$A$9:$A$2401,0)),0)</f>
        <v>0</v>
      </c>
      <c r="F923" s="205">
        <f>IFERROR(INDEX(Lookup!$BE$9:$BE$2401,MATCH($A923,Lookup!$A$9:$A$2401,0)),0)</f>
        <v>0</v>
      </c>
      <c r="G923" s="206"/>
      <c r="H923" s="206"/>
      <c r="I923" s="205">
        <f>IFERROR(INDEX(Lookup!$BJ$9:$BJ$2401,MATCH($A923,Lookup!$A$9:$A$2401,0)),0)</f>
        <v>0</v>
      </c>
      <c r="J923" s="205">
        <f>IFERROR(INDEX(Lookup!$BI$9:$BI$2401,MATCH($A923,Lookup!$A$9:$A$2401,0)),0)</f>
        <v>0</v>
      </c>
      <c r="K923" s="205">
        <f>IFERROR(INDEX(Lookup!$BH$9:$BH$2401,MATCH($A923,Lookup!$A$9:$A$2401,0)),0)</f>
        <v>0</v>
      </c>
      <c r="L923" s="205">
        <f t="shared" si="43"/>
        <v>0</v>
      </c>
      <c r="O923" s="182">
        <f t="shared" si="42"/>
        <v>0</v>
      </c>
    </row>
    <row r="924" spans="1:15" hidden="1" x14ac:dyDescent="0.2">
      <c r="A924" s="182">
        <f>'13'!A171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5">
        <f>IFERROR(INDEX(Lookup!$BG$9:$BG$2401,MATCH($A924,Lookup!$A$9:$A$2401,0)),0)</f>
        <v>0</v>
      </c>
      <c r="E924" s="205">
        <f>IFERROR(INDEX(Lookup!$BF$9:$BF$2401,MATCH($A924,Lookup!$A$9:$A$2401,0)),0)</f>
        <v>0</v>
      </c>
      <c r="F924" s="205">
        <f>IFERROR(INDEX(Lookup!$BE$9:$BE$2401,MATCH($A924,Lookup!$A$9:$A$2401,0)),0)</f>
        <v>0</v>
      </c>
      <c r="G924" s="206"/>
      <c r="H924" s="206"/>
      <c r="I924" s="205">
        <f>IFERROR(INDEX(Lookup!$BJ$9:$BJ$2401,MATCH($A924,Lookup!$A$9:$A$2401,0)),0)</f>
        <v>0</v>
      </c>
      <c r="J924" s="205">
        <f>IFERROR(INDEX(Lookup!$BI$9:$BI$2401,MATCH($A924,Lookup!$A$9:$A$2401,0)),0)</f>
        <v>0</v>
      </c>
      <c r="K924" s="205">
        <f>IFERROR(INDEX(Lookup!$BH$9:$BH$2401,MATCH($A924,Lookup!$A$9:$A$2401,0)),0)</f>
        <v>0</v>
      </c>
      <c r="L924" s="205">
        <f t="shared" si="43"/>
        <v>0</v>
      </c>
      <c r="O924" s="182">
        <f t="shared" si="42"/>
        <v>0</v>
      </c>
    </row>
    <row r="925" spans="1:15" hidden="1" x14ac:dyDescent="0.2">
      <c r="A925" s="182">
        <f>'13'!A172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5">
        <f>IFERROR(INDEX(Lookup!$BG$9:$BG$2401,MATCH($A925,Lookup!$A$9:$A$2401,0)),0)</f>
        <v>0</v>
      </c>
      <c r="E925" s="205">
        <f>IFERROR(INDEX(Lookup!$BF$9:$BF$2401,MATCH($A925,Lookup!$A$9:$A$2401,0)),0)</f>
        <v>0</v>
      </c>
      <c r="F925" s="205">
        <f>IFERROR(INDEX(Lookup!$BE$9:$BE$2401,MATCH($A925,Lookup!$A$9:$A$2401,0)),0)</f>
        <v>0</v>
      </c>
      <c r="G925" s="206"/>
      <c r="H925" s="206"/>
      <c r="I925" s="205">
        <f>IFERROR(INDEX(Lookup!$BJ$9:$BJ$2401,MATCH($A925,Lookup!$A$9:$A$2401,0)),0)</f>
        <v>0</v>
      </c>
      <c r="J925" s="205">
        <f>IFERROR(INDEX(Lookup!$BI$9:$BI$2401,MATCH($A925,Lookup!$A$9:$A$2401,0)),0)</f>
        <v>0</v>
      </c>
      <c r="K925" s="205">
        <f>IFERROR(INDEX(Lookup!$BH$9:$BH$2401,MATCH($A925,Lookup!$A$9:$A$2401,0)),0)</f>
        <v>0</v>
      </c>
      <c r="L925" s="205">
        <f t="shared" si="43"/>
        <v>0</v>
      </c>
      <c r="O925" s="182">
        <f t="shared" si="42"/>
        <v>0</v>
      </c>
    </row>
    <row r="926" spans="1:15" hidden="1" x14ac:dyDescent="0.2">
      <c r="A926" s="182">
        <f>'13'!A173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5">
        <f>IFERROR(INDEX(Lookup!$BG$9:$BG$2401,MATCH($A926,Lookup!$A$9:$A$2401,0)),0)</f>
        <v>0</v>
      </c>
      <c r="E926" s="205">
        <f>IFERROR(INDEX(Lookup!$BF$9:$BF$2401,MATCH($A926,Lookup!$A$9:$A$2401,0)),0)</f>
        <v>0</v>
      </c>
      <c r="F926" s="205">
        <f>IFERROR(INDEX(Lookup!$BE$9:$BE$2401,MATCH($A926,Lookup!$A$9:$A$2401,0)),0)</f>
        <v>0</v>
      </c>
      <c r="G926" s="206"/>
      <c r="H926" s="206"/>
      <c r="I926" s="205">
        <f>IFERROR(INDEX(Lookup!$BJ$9:$BJ$2401,MATCH($A926,Lookup!$A$9:$A$2401,0)),0)</f>
        <v>0</v>
      </c>
      <c r="J926" s="205">
        <f>IFERROR(INDEX(Lookup!$BI$9:$BI$2401,MATCH($A926,Lookup!$A$9:$A$2401,0)),0)</f>
        <v>0</v>
      </c>
      <c r="K926" s="205">
        <f>IFERROR(INDEX(Lookup!$BH$9:$BH$2401,MATCH($A926,Lookup!$A$9:$A$2401,0)),0)</f>
        <v>0</v>
      </c>
      <c r="L926" s="205">
        <f t="shared" si="43"/>
        <v>0</v>
      </c>
      <c r="O926" s="182">
        <f t="shared" si="42"/>
        <v>0</v>
      </c>
    </row>
    <row r="927" spans="1:15" hidden="1" x14ac:dyDescent="0.2">
      <c r="A927" s="182">
        <f>'13'!A174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5">
        <f>IFERROR(INDEX(Lookup!$BG$9:$BG$2401,MATCH($A927,Lookup!$A$9:$A$2401,0)),0)</f>
        <v>0</v>
      </c>
      <c r="E927" s="205">
        <f>IFERROR(INDEX(Lookup!$BF$9:$BF$2401,MATCH($A927,Lookup!$A$9:$A$2401,0)),0)</f>
        <v>0</v>
      </c>
      <c r="F927" s="205">
        <f>IFERROR(INDEX(Lookup!$BE$9:$BE$2401,MATCH($A927,Lookup!$A$9:$A$2401,0)),0)</f>
        <v>0</v>
      </c>
      <c r="G927" s="206"/>
      <c r="H927" s="206"/>
      <c r="I927" s="205">
        <f>IFERROR(INDEX(Lookup!$BJ$9:$BJ$2401,MATCH($A927,Lookup!$A$9:$A$2401,0)),0)</f>
        <v>0</v>
      </c>
      <c r="J927" s="205">
        <f>IFERROR(INDEX(Lookup!$BI$9:$BI$2401,MATCH($A927,Lookup!$A$9:$A$2401,0)),0)</f>
        <v>0</v>
      </c>
      <c r="K927" s="205">
        <f>IFERROR(INDEX(Lookup!$BH$9:$BH$2401,MATCH($A927,Lookup!$A$9:$A$2401,0)),0)</f>
        <v>0</v>
      </c>
      <c r="L927" s="205">
        <f t="shared" si="43"/>
        <v>0</v>
      </c>
      <c r="O927" s="182">
        <f t="shared" si="42"/>
        <v>0</v>
      </c>
    </row>
    <row r="928" spans="1:15" hidden="1" x14ac:dyDescent="0.2">
      <c r="A928" s="182">
        <f>'13'!A175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5">
        <f>IFERROR(INDEX(Lookup!$BG$9:$BG$2401,MATCH($A928,Lookup!$A$9:$A$2401,0)),0)</f>
        <v>0</v>
      </c>
      <c r="E928" s="205">
        <f>IFERROR(INDEX(Lookup!$BF$9:$BF$2401,MATCH($A928,Lookup!$A$9:$A$2401,0)),0)</f>
        <v>0</v>
      </c>
      <c r="F928" s="205">
        <f>IFERROR(INDEX(Lookup!$BE$9:$BE$2401,MATCH($A928,Lookup!$A$9:$A$2401,0)),0)</f>
        <v>0</v>
      </c>
      <c r="G928" s="206"/>
      <c r="H928" s="206"/>
      <c r="I928" s="205">
        <f>IFERROR(INDEX(Lookup!$BJ$9:$BJ$2401,MATCH($A928,Lookup!$A$9:$A$2401,0)),0)</f>
        <v>0</v>
      </c>
      <c r="J928" s="205">
        <f>IFERROR(INDEX(Lookup!$BI$9:$BI$2401,MATCH($A928,Lookup!$A$9:$A$2401,0)),0)</f>
        <v>0</v>
      </c>
      <c r="K928" s="205">
        <f>IFERROR(INDEX(Lookup!$BH$9:$BH$2401,MATCH($A928,Lookup!$A$9:$A$2401,0)),0)</f>
        <v>0</v>
      </c>
      <c r="L928" s="205">
        <f t="shared" si="43"/>
        <v>0</v>
      </c>
      <c r="O928" s="182">
        <f t="shared" si="42"/>
        <v>0</v>
      </c>
    </row>
    <row r="929" spans="1:15" hidden="1" x14ac:dyDescent="0.2">
      <c r="A929" s="182">
        <f>'13'!A176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5">
        <f>IFERROR(INDEX(Lookup!$BG$9:$BG$2401,MATCH($A929,Lookup!$A$9:$A$2401,0)),0)</f>
        <v>0</v>
      </c>
      <c r="E929" s="205">
        <f>IFERROR(INDEX(Lookup!$BF$9:$BF$2401,MATCH($A929,Lookup!$A$9:$A$2401,0)),0)</f>
        <v>0</v>
      </c>
      <c r="F929" s="205">
        <f>IFERROR(INDEX(Lookup!$BE$9:$BE$2401,MATCH($A929,Lookup!$A$9:$A$2401,0)),0)</f>
        <v>0</v>
      </c>
      <c r="G929" s="206"/>
      <c r="H929" s="206"/>
      <c r="I929" s="205">
        <f>IFERROR(INDEX(Lookup!$BJ$9:$BJ$2401,MATCH($A929,Lookup!$A$9:$A$2401,0)),0)</f>
        <v>0</v>
      </c>
      <c r="J929" s="205">
        <f>IFERROR(INDEX(Lookup!$BI$9:$BI$2401,MATCH($A929,Lookup!$A$9:$A$2401,0)),0)</f>
        <v>0</v>
      </c>
      <c r="K929" s="205">
        <f>IFERROR(INDEX(Lookup!$BH$9:$BH$2401,MATCH($A929,Lookup!$A$9:$A$2401,0)),0)</f>
        <v>0</v>
      </c>
      <c r="L929" s="205">
        <f t="shared" si="43"/>
        <v>0</v>
      </c>
      <c r="O929" s="182">
        <f t="shared" si="42"/>
        <v>0</v>
      </c>
    </row>
    <row r="930" spans="1:15" hidden="1" x14ac:dyDescent="0.2">
      <c r="A930" s="182">
        <f>'13'!A177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5">
        <f>IFERROR(INDEX(Lookup!$BG$9:$BG$2401,MATCH($A930,Lookup!$A$9:$A$2401,0)),0)</f>
        <v>0</v>
      </c>
      <c r="E930" s="205">
        <f>IFERROR(INDEX(Lookup!$BF$9:$BF$2401,MATCH($A930,Lookup!$A$9:$A$2401,0)),0)</f>
        <v>0</v>
      </c>
      <c r="F930" s="205">
        <f>IFERROR(INDEX(Lookup!$BE$9:$BE$2401,MATCH($A930,Lookup!$A$9:$A$2401,0)),0)</f>
        <v>0</v>
      </c>
      <c r="G930" s="206"/>
      <c r="H930" s="206"/>
      <c r="I930" s="205">
        <f>IFERROR(INDEX(Lookup!$BJ$9:$BJ$2401,MATCH($A930,Lookup!$A$9:$A$2401,0)),0)</f>
        <v>0</v>
      </c>
      <c r="J930" s="205">
        <f>IFERROR(INDEX(Lookup!$BI$9:$BI$2401,MATCH($A930,Lookup!$A$9:$A$2401,0)),0)</f>
        <v>0</v>
      </c>
      <c r="K930" s="205">
        <f>IFERROR(INDEX(Lookup!$BH$9:$BH$2401,MATCH($A930,Lookup!$A$9:$A$2401,0)),0)</f>
        <v>0</v>
      </c>
      <c r="L930" s="205">
        <f t="shared" si="43"/>
        <v>0</v>
      </c>
      <c r="O930" s="182">
        <f t="shared" si="42"/>
        <v>0</v>
      </c>
    </row>
    <row r="931" spans="1:15" hidden="1" x14ac:dyDescent="0.2">
      <c r="A931" s="182">
        <f>'13'!A178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5">
        <f>IFERROR(INDEX(Lookup!$BG$9:$BG$2401,MATCH($A931,Lookup!$A$9:$A$2401,0)),0)</f>
        <v>0</v>
      </c>
      <c r="E931" s="205">
        <f>IFERROR(INDEX(Lookup!$BF$9:$BF$2401,MATCH($A931,Lookup!$A$9:$A$2401,0)),0)</f>
        <v>0</v>
      </c>
      <c r="F931" s="205">
        <f>IFERROR(INDEX(Lookup!$BE$9:$BE$2401,MATCH($A931,Lookup!$A$9:$A$2401,0)),0)</f>
        <v>0</v>
      </c>
      <c r="G931" s="206"/>
      <c r="H931" s="206"/>
      <c r="I931" s="205">
        <f>IFERROR(INDEX(Lookup!$BJ$9:$BJ$2401,MATCH($A931,Lookup!$A$9:$A$2401,0)),0)</f>
        <v>0</v>
      </c>
      <c r="J931" s="205">
        <f>IFERROR(INDEX(Lookup!$BI$9:$BI$2401,MATCH($A931,Lookup!$A$9:$A$2401,0)),0)</f>
        <v>0</v>
      </c>
      <c r="K931" s="205">
        <f>IFERROR(INDEX(Lookup!$BH$9:$BH$2401,MATCH($A931,Lookup!$A$9:$A$2401,0)),0)</f>
        <v>0</v>
      </c>
      <c r="L931" s="205">
        <f t="shared" si="43"/>
        <v>0</v>
      </c>
      <c r="O931" s="182">
        <f t="shared" si="42"/>
        <v>0</v>
      </c>
    </row>
    <row r="932" spans="1:15" hidden="1" x14ac:dyDescent="0.2">
      <c r="A932" s="182">
        <f>'13'!A179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5">
        <f>IFERROR(INDEX(Lookup!$BG$9:$BG$2401,MATCH($A932,Lookup!$A$9:$A$2401,0)),0)</f>
        <v>0</v>
      </c>
      <c r="E932" s="205">
        <f>IFERROR(INDEX(Lookup!$BF$9:$BF$2401,MATCH($A932,Lookup!$A$9:$A$2401,0)),0)</f>
        <v>0</v>
      </c>
      <c r="F932" s="205">
        <f>IFERROR(INDEX(Lookup!$BE$9:$BE$2401,MATCH($A932,Lookup!$A$9:$A$2401,0)),0)</f>
        <v>0</v>
      </c>
      <c r="G932" s="206"/>
      <c r="H932" s="206"/>
      <c r="I932" s="205">
        <f>IFERROR(INDEX(Lookup!$BJ$9:$BJ$2401,MATCH($A932,Lookup!$A$9:$A$2401,0)),0)</f>
        <v>0</v>
      </c>
      <c r="J932" s="205">
        <f>IFERROR(INDEX(Lookup!$BI$9:$BI$2401,MATCH($A932,Lookup!$A$9:$A$2401,0)),0)</f>
        <v>0</v>
      </c>
      <c r="K932" s="205">
        <f>IFERROR(INDEX(Lookup!$BH$9:$BH$2401,MATCH($A932,Lookup!$A$9:$A$2401,0)),0)</f>
        <v>0</v>
      </c>
      <c r="L932" s="205">
        <f t="shared" si="43"/>
        <v>0</v>
      </c>
      <c r="O932" s="182">
        <f t="shared" si="42"/>
        <v>0</v>
      </c>
    </row>
    <row r="933" spans="1:15" hidden="1" x14ac:dyDescent="0.2">
      <c r="A933" s="182">
        <f>'13'!A180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5">
        <f>IFERROR(INDEX(Lookup!$BG$9:$BG$2401,MATCH($A933,Lookup!$A$9:$A$2401,0)),0)</f>
        <v>0</v>
      </c>
      <c r="E933" s="205">
        <f>IFERROR(INDEX(Lookup!$BF$9:$BF$2401,MATCH($A933,Lookup!$A$9:$A$2401,0)),0)</f>
        <v>0</v>
      </c>
      <c r="F933" s="205">
        <f>IFERROR(INDEX(Lookup!$BE$9:$BE$2401,MATCH($A933,Lookup!$A$9:$A$2401,0)),0)</f>
        <v>0</v>
      </c>
      <c r="G933" s="206"/>
      <c r="H933" s="206"/>
      <c r="I933" s="205">
        <f>IFERROR(INDEX(Lookup!$BJ$9:$BJ$2401,MATCH($A933,Lookup!$A$9:$A$2401,0)),0)</f>
        <v>0</v>
      </c>
      <c r="J933" s="205">
        <f>IFERROR(INDEX(Lookup!$BI$9:$BI$2401,MATCH($A933,Lookup!$A$9:$A$2401,0)),0)</f>
        <v>0</v>
      </c>
      <c r="K933" s="205">
        <f>IFERROR(INDEX(Lookup!$BH$9:$BH$2401,MATCH($A933,Lookup!$A$9:$A$2401,0)),0)</f>
        <v>0</v>
      </c>
      <c r="L933" s="205">
        <f t="shared" si="43"/>
        <v>0</v>
      </c>
      <c r="O933" s="182">
        <f t="shared" si="42"/>
        <v>0</v>
      </c>
    </row>
    <row r="934" spans="1:15" hidden="1" x14ac:dyDescent="0.2">
      <c r="A934" s="182">
        <f>'13'!A181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5">
        <f>IFERROR(INDEX(Lookup!$BG$9:$BG$2401,MATCH($A934,Lookup!$A$9:$A$2401,0)),0)</f>
        <v>0</v>
      </c>
      <c r="E934" s="205">
        <f>IFERROR(INDEX(Lookup!$BF$9:$BF$2401,MATCH($A934,Lookup!$A$9:$A$2401,0)),0)</f>
        <v>0</v>
      </c>
      <c r="F934" s="205">
        <f>IFERROR(INDEX(Lookup!$BE$9:$BE$2401,MATCH($A934,Lookup!$A$9:$A$2401,0)),0)</f>
        <v>0</v>
      </c>
      <c r="G934" s="206"/>
      <c r="H934" s="206"/>
      <c r="I934" s="205">
        <f>IFERROR(INDEX(Lookup!$BJ$9:$BJ$2401,MATCH($A934,Lookup!$A$9:$A$2401,0)),0)</f>
        <v>0</v>
      </c>
      <c r="J934" s="205">
        <f>IFERROR(INDEX(Lookup!$BI$9:$BI$2401,MATCH($A934,Lookup!$A$9:$A$2401,0)),0)</f>
        <v>0</v>
      </c>
      <c r="K934" s="205">
        <f>IFERROR(INDEX(Lookup!$BH$9:$BH$2401,MATCH($A934,Lookup!$A$9:$A$2401,0)),0)</f>
        <v>0</v>
      </c>
      <c r="L934" s="205">
        <f t="shared" si="43"/>
        <v>0</v>
      </c>
      <c r="O934" s="182">
        <f t="shared" si="42"/>
        <v>0</v>
      </c>
    </row>
    <row r="935" spans="1:15" hidden="1" x14ac:dyDescent="0.2">
      <c r="A935" s="182">
        <f>'13'!A182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5">
        <f>IFERROR(INDEX(Lookup!$BG$9:$BG$2401,MATCH($A935,Lookup!$A$9:$A$2401,0)),0)</f>
        <v>0</v>
      </c>
      <c r="E935" s="205">
        <f>IFERROR(INDEX(Lookup!$BF$9:$BF$2401,MATCH($A935,Lookup!$A$9:$A$2401,0)),0)</f>
        <v>0</v>
      </c>
      <c r="F935" s="205">
        <f>IFERROR(INDEX(Lookup!$BE$9:$BE$2401,MATCH($A935,Lookup!$A$9:$A$2401,0)),0)</f>
        <v>0</v>
      </c>
      <c r="G935" s="206"/>
      <c r="H935" s="206"/>
      <c r="I935" s="205">
        <f>IFERROR(INDEX(Lookup!$BJ$9:$BJ$2401,MATCH($A935,Lookup!$A$9:$A$2401,0)),0)</f>
        <v>0</v>
      </c>
      <c r="J935" s="205">
        <f>IFERROR(INDEX(Lookup!$BI$9:$BI$2401,MATCH($A935,Lookup!$A$9:$A$2401,0)),0)</f>
        <v>0</v>
      </c>
      <c r="K935" s="205">
        <f>IFERROR(INDEX(Lookup!$BH$9:$BH$2401,MATCH($A935,Lookup!$A$9:$A$2401,0)),0)</f>
        <v>0</v>
      </c>
      <c r="L935" s="205">
        <f t="shared" si="43"/>
        <v>0</v>
      </c>
      <c r="O935" s="182">
        <f t="shared" si="42"/>
        <v>0</v>
      </c>
    </row>
    <row r="936" spans="1:15" hidden="1" x14ac:dyDescent="0.2">
      <c r="A936" s="182">
        <f>'13'!A183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5">
        <f>IFERROR(INDEX(Lookup!$BG$9:$BG$2401,MATCH($A936,Lookup!$A$9:$A$2401,0)),0)</f>
        <v>0</v>
      </c>
      <c r="E936" s="205">
        <f>IFERROR(INDEX(Lookup!$BF$9:$BF$2401,MATCH($A936,Lookup!$A$9:$A$2401,0)),0)</f>
        <v>0</v>
      </c>
      <c r="F936" s="205">
        <f>IFERROR(INDEX(Lookup!$BE$9:$BE$2401,MATCH($A936,Lookup!$A$9:$A$2401,0)),0)</f>
        <v>0</v>
      </c>
      <c r="G936" s="206"/>
      <c r="H936" s="206"/>
      <c r="I936" s="205">
        <f>IFERROR(INDEX(Lookup!$BJ$9:$BJ$2401,MATCH($A936,Lookup!$A$9:$A$2401,0)),0)</f>
        <v>0</v>
      </c>
      <c r="J936" s="205">
        <f>IFERROR(INDEX(Lookup!$BI$9:$BI$2401,MATCH($A936,Lookup!$A$9:$A$2401,0)),0)</f>
        <v>0</v>
      </c>
      <c r="K936" s="205">
        <f>IFERROR(INDEX(Lookup!$BH$9:$BH$2401,MATCH($A936,Lookup!$A$9:$A$2401,0)),0)</f>
        <v>0</v>
      </c>
      <c r="L936" s="205">
        <f t="shared" si="43"/>
        <v>0</v>
      </c>
      <c r="O936" s="182">
        <f t="shared" si="42"/>
        <v>0</v>
      </c>
    </row>
    <row r="937" spans="1:15" hidden="1" x14ac:dyDescent="0.2">
      <c r="A937" s="182">
        <f>'13'!A184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5">
        <f>IFERROR(INDEX(Lookup!$BG$9:$BG$2401,MATCH($A937,Lookup!$A$9:$A$2401,0)),0)</f>
        <v>0</v>
      </c>
      <c r="E937" s="205">
        <f>IFERROR(INDEX(Lookup!$BF$9:$BF$2401,MATCH($A937,Lookup!$A$9:$A$2401,0)),0)</f>
        <v>0</v>
      </c>
      <c r="F937" s="205">
        <f>IFERROR(INDEX(Lookup!$BE$9:$BE$2401,MATCH($A937,Lookup!$A$9:$A$2401,0)),0)</f>
        <v>0</v>
      </c>
      <c r="G937" s="206"/>
      <c r="H937" s="206"/>
      <c r="I937" s="205">
        <f>IFERROR(INDEX(Lookup!$BJ$9:$BJ$2401,MATCH($A937,Lookup!$A$9:$A$2401,0)),0)</f>
        <v>0</v>
      </c>
      <c r="J937" s="205">
        <f>IFERROR(INDEX(Lookup!$BI$9:$BI$2401,MATCH($A937,Lookup!$A$9:$A$2401,0)),0)</f>
        <v>0</v>
      </c>
      <c r="K937" s="205">
        <f>IFERROR(INDEX(Lookup!$BH$9:$BH$2401,MATCH($A937,Lookup!$A$9:$A$2401,0)),0)</f>
        <v>0</v>
      </c>
      <c r="L937" s="205">
        <f t="shared" si="43"/>
        <v>0</v>
      </c>
      <c r="O937" s="182">
        <f t="shared" si="42"/>
        <v>0</v>
      </c>
    </row>
    <row r="938" spans="1:15" hidden="1" x14ac:dyDescent="0.2">
      <c r="A938" s="182">
        <f>'13'!A185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5">
        <f>IFERROR(INDEX(Lookup!$BG$9:$BG$2401,MATCH($A938,Lookup!$A$9:$A$2401,0)),0)</f>
        <v>0</v>
      </c>
      <c r="E938" s="205">
        <f>IFERROR(INDEX(Lookup!$BF$9:$BF$2401,MATCH($A938,Lookup!$A$9:$A$2401,0)),0)</f>
        <v>0</v>
      </c>
      <c r="F938" s="205">
        <f>IFERROR(INDEX(Lookup!$BE$9:$BE$2401,MATCH($A938,Lookup!$A$9:$A$2401,0)),0)</f>
        <v>0</v>
      </c>
      <c r="G938" s="206"/>
      <c r="H938" s="206"/>
      <c r="I938" s="205">
        <f>IFERROR(INDEX(Lookup!$BJ$9:$BJ$2401,MATCH($A938,Lookup!$A$9:$A$2401,0)),0)</f>
        <v>0</v>
      </c>
      <c r="J938" s="205">
        <f>IFERROR(INDEX(Lookup!$BI$9:$BI$2401,MATCH($A938,Lookup!$A$9:$A$2401,0)),0)</f>
        <v>0</v>
      </c>
      <c r="K938" s="205">
        <f>IFERROR(INDEX(Lookup!$BH$9:$BH$2401,MATCH($A938,Lookup!$A$9:$A$2401,0)),0)</f>
        <v>0</v>
      </c>
      <c r="L938" s="205">
        <f t="shared" si="43"/>
        <v>0</v>
      </c>
      <c r="O938" s="182">
        <f t="shared" si="42"/>
        <v>0</v>
      </c>
    </row>
    <row r="939" spans="1:15" hidden="1" x14ac:dyDescent="0.2">
      <c r="A939" s="182">
        <f>'13'!A186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5">
        <f>IFERROR(INDEX(Lookup!$BG$9:$BG$2401,MATCH($A939,Lookup!$A$9:$A$2401,0)),0)</f>
        <v>0</v>
      </c>
      <c r="E939" s="205">
        <f>IFERROR(INDEX(Lookup!$BF$9:$BF$2401,MATCH($A939,Lookup!$A$9:$A$2401,0)),0)</f>
        <v>0</v>
      </c>
      <c r="F939" s="205">
        <f>IFERROR(INDEX(Lookup!$BE$9:$BE$2401,MATCH($A939,Lookup!$A$9:$A$2401,0)),0)</f>
        <v>0</v>
      </c>
      <c r="G939" s="206"/>
      <c r="H939" s="206"/>
      <c r="I939" s="205">
        <f>IFERROR(INDEX(Lookup!$BJ$9:$BJ$2401,MATCH($A939,Lookup!$A$9:$A$2401,0)),0)</f>
        <v>0</v>
      </c>
      <c r="J939" s="205">
        <f>IFERROR(INDEX(Lookup!$BI$9:$BI$2401,MATCH($A939,Lookup!$A$9:$A$2401,0)),0)</f>
        <v>0</v>
      </c>
      <c r="K939" s="205">
        <f>IFERROR(INDEX(Lookup!$BH$9:$BH$2401,MATCH($A939,Lookup!$A$9:$A$2401,0)),0)</f>
        <v>0</v>
      </c>
      <c r="L939" s="205">
        <f t="shared" si="43"/>
        <v>0</v>
      </c>
      <c r="O939" s="182">
        <f t="shared" si="42"/>
        <v>0</v>
      </c>
    </row>
    <row r="940" spans="1:15" hidden="1" x14ac:dyDescent="0.2">
      <c r="A940" s="182">
        <f>'13'!A187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5">
        <f>IFERROR(INDEX(Lookup!$BG$9:$BG$2401,MATCH($A940,Lookup!$A$9:$A$2401,0)),0)</f>
        <v>0</v>
      </c>
      <c r="E940" s="205">
        <f>IFERROR(INDEX(Lookup!$BF$9:$BF$2401,MATCH($A940,Lookup!$A$9:$A$2401,0)),0)</f>
        <v>0</v>
      </c>
      <c r="F940" s="205">
        <f>IFERROR(INDEX(Lookup!$BE$9:$BE$2401,MATCH($A940,Lookup!$A$9:$A$2401,0)),0)</f>
        <v>0</v>
      </c>
      <c r="G940" s="206"/>
      <c r="H940" s="206"/>
      <c r="I940" s="205">
        <f>IFERROR(INDEX(Lookup!$BJ$9:$BJ$2401,MATCH($A940,Lookup!$A$9:$A$2401,0)),0)</f>
        <v>0</v>
      </c>
      <c r="J940" s="205">
        <f>IFERROR(INDEX(Lookup!$BI$9:$BI$2401,MATCH($A940,Lookup!$A$9:$A$2401,0)),0)</f>
        <v>0</v>
      </c>
      <c r="K940" s="205">
        <f>IFERROR(INDEX(Lookup!$BH$9:$BH$2401,MATCH($A940,Lookup!$A$9:$A$2401,0)),0)</f>
        <v>0</v>
      </c>
      <c r="L940" s="205">
        <f t="shared" si="43"/>
        <v>0</v>
      </c>
      <c r="O940" s="182">
        <f t="shared" si="42"/>
        <v>0</v>
      </c>
    </row>
    <row r="941" spans="1:15" hidden="1" x14ac:dyDescent="0.2">
      <c r="A941" s="182">
        <f>'13'!A188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5">
        <f>IFERROR(INDEX(Lookup!$BG$9:$BG$2401,MATCH($A941,Lookup!$A$9:$A$2401,0)),0)</f>
        <v>0</v>
      </c>
      <c r="E941" s="205">
        <f>IFERROR(INDEX(Lookup!$BF$9:$BF$2401,MATCH($A941,Lookup!$A$9:$A$2401,0)),0)</f>
        <v>0</v>
      </c>
      <c r="F941" s="205">
        <f>IFERROR(INDEX(Lookup!$BE$9:$BE$2401,MATCH($A941,Lookup!$A$9:$A$2401,0)),0)</f>
        <v>0</v>
      </c>
      <c r="G941" s="206"/>
      <c r="H941" s="206"/>
      <c r="I941" s="205">
        <f>IFERROR(INDEX(Lookup!$BJ$9:$BJ$2401,MATCH($A941,Lookup!$A$9:$A$2401,0)),0)</f>
        <v>0</v>
      </c>
      <c r="J941" s="205">
        <f>IFERROR(INDEX(Lookup!$BI$9:$BI$2401,MATCH($A941,Lookup!$A$9:$A$2401,0)),0)</f>
        <v>0</v>
      </c>
      <c r="K941" s="205">
        <f>IFERROR(INDEX(Lookup!$BH$9:$BH$2401,MATCH($A941,Lookup!$A$9:$A$2401,0)),0)</f>
        <v>0</v>
      </c>
      <c r="L941" s="205">
        <f t="shared" si="43"/>
        <v>0</v>
      </c>
      <c r="O941" s="182">
        <f t="shared" si="42"/>
        <v>0</v>
      </c>
    </row>
    <row r="942" spans="1:15" hidden="1" x14ac:dyDescent="0.2">
      <c r="A942" s="182">
        <f>'13'!A189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5">
        <f>IFERROR(INDEX(Lookup!$BG$9:$BG$2401,MATCH($A942,Lookup!$A$9:$A$2401,0)),0)</f>
        <v>0</v>
      </c>
      <c r="E942" s="205">
        <f>IFERROR(INDEX(Lookup!$BF$9:$BF$2401,MATCH($A942,Lookup!$A$9:$A$2401,0)),0)</f>
        <v>0</v>
      </c>
      <c r="F942" s="205">
        <f>IFERROR(INDEX(Lookup!$BE$9:$BE$2401,MATCH($A942,Lookup!$A$9:$A$2401,0)),0)</f>
        <v>0</v>
      </c>
      <c r="G942" s="206"/>
      <c r="H942" s="206"/>
      <c r="I942" s="205">
        <f>IFERROR(INDEX(Lookup!$BJ$9:$BJ$2401,MATCH($A942,Lookup!$A$9:$A$2401,0)),0)</f>
        <v>0</v>
      </c>
      <c r="J942" s="205">
        <f>IFERROR(INDEX(Lookup!$BI$9:$BI$2401,MATCH($A942,Lookup!$A$9:$A$2401,0)),0)</f>
        <v>0</v>
      </c>
      <c r="K942" s="205">
        <f>IFERROR(INDEX(Lookup!$BH$9:$BH$2401,MATCH($A942,Lookup!$A$9:$A$2401,0)),0)</f>
        <v>0</v>
      </c>
      <c r="L942" s="205">
        <f t="shared" si="43"/>
        <v>0</v>
      </c>
      <c r="O942" s="182">
        <f t="shared" si="42"/>
        <v>0</v>
      </c>
    </row>
    <row r="943" spans="1:15" hidden="1" x14ac:dyDescent="0.2">
      <c r="A943" s="182">
        <f>'13'!A190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5">
        <f>IFERROR(INDEX(Lookup!$BG$9:$BG$2401,MATCH($A943,Lookup!$A$9:$A$2401,0)),0)</f>
        <v>0</v>
      </c>
      <c r="E943" s="205">
        <f>IFERROR(INDEX(Lookup!$BF$9:$BF$2401,MATCH($A943,Lookup!$A$9:$A$2401,0)),0)</f>
        <v>0</v>
      </c>
      <c r="F943" s="205">
        <f>IFERROR(INDEX(Lookup!$BE$9:$BE$2401,MATCH($A943,Lookup!$A$9:$A$2401,0)),0)</f>
        <v>0</v>
      </c>
      <c r="G943" s="206"/>
      <c r="H943" s="206"/>
      <c r="I943" s="205">
        <f>IFERROR(INDEX(Lookup!$BJ$9:$BJ$2401,MATCH($A943,Lookup!$A$9:$A$2401,0)),0)</f>
        <v>0</v>
      </c>
      <c r="J943" s="205">
        <f>IFERROR(INDEX(Lookup!$BI$9:$BI$2401,MATCH($A943,Lookup!$A$9:$A$2401,0)),0)</f>
        <v>0</v>
      </c>
      <c r="K943" s="205">
        <f>IFERROR(INDEX(Lookup!$BH$9:$BH$2401,MATCH($A943,Lookup!$A$9:$A$2401,0)),0)</f>
        <v>0</v>
      </c>
      <c r="L943" s="205">
        <f t="shared" si="43"/>
        <v>0</v>
      </c>
      <c r="O943" s="182">
        <f t="shared" si="42"/>
        <v>0</v>
      </c>
    </row>
    <row r="944" spans="1:15" hidden="1" x14ac:dyDescent="0.2">
      <c r="A944" s="182">
        <f>'13'!A191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5">
        <f>IFERROR(INDEX(Lookup!$BG$9:$BG$2401,MATCH($A944,Lookup!$A$9:$A$2401,0)),0)</f>
        <v>0</v>
      </c>
      <c r="E944" s="205">
        <f>IFERROR(INDEX(Lookup!$BF$9:$BF$2401,MATCH($A944,Lookup!$A$9:$A$2401,0)),0)</f>
        <v>0</v>
      </c>
      <c r="F944" s="205">
        <f>IFERROR(INDEX(Lookup!$BE$9:$BE$2401,MATCH($A944,Lookup!$A$9:$A$2401,0)),0)</f>
        <v>0</v>
      </c>
      <c r="G944" s="206"/>
      <c r="H944" s="206"/>
      <c r="I944" s="205">
        <f>IFERROR(INDEX(Lookup!$BJ$9:$BJ$2401,MATCH($A944,Lookup!$A$9:$A$2401,0)),0)</f>
        <v>0</v>
      </c>
      <c r="J944" s="205">
        <f>IFERROR(INDEX(Lookup!$BI$9:$BI$2401,MATCH($A944,Lookup!$A$9:$A$2401,0)),0)</f>
        <v>0</v>
      </c>
      <c r="K944" s="205">
        <f>IFERROR(INDEX(Lookup!$BH$9:$BH$2401,MATCH($A944,Lookup!$A$9:$A$2401,0)),0)</f>
        <v>0</v>
      </c>
      <c r="L944" s="205">
        <f t="shared" si="43"/>
        <v>0</v>
      </c>
      <c r="O944" s="182">
        <f t="shared" si="42"/>
        <v>0</v>
      </c>
    </row>
    <row r="945" spans="1:15" hidden="1" x14ac:dyDescent="0.2">
      <c r="A945" s="182">
        <f>'13'!A192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5">
        <f>IFERROR(INDEX(Lookup!$BG$9:$BG$2401,MATCH($A945,Lookup!$A$9:$A$2401,0)),0)</f>
        <v>0</v>
      </c>
      <c r="E945" s="205">
        <f>IFERROR(INDEX(Lookup!$BF$9:$BF$2401,MATCH($A945,Lookup!$A$9:$A$2401,0)),0)</f>
        <v>0</v>
      </c>
      <c r="F945" s="205">
        <f>IFERROR(INDEX(Lookup!$BE$9:$BE$2401,MATCH($A945,Lookup!$A$9:$A$2401,0)),0)</f>
        <v>0</v>
      </c>
      <c r="G945" s="206"/>
      <c r="H945" s="206"/>
      <c r="I945" s="205">
        <f>IFERROR(INDEX(Lookup!$BJ$9:$BJ$2401,MATCH($A945,Lookup!$A$9:$A$2401,0)),0)</f>
        <v>0</v>
      </c>
      <c r="J945" s="205">
        <f>IFERROR(INDEX(Lookup!$BI$9:$BI$2401,MATCH($A945,Lookup!$A$9:$A$2401,0)),0)</f>
        <v>0</v>
      </c>
      <c r="K945" s="205">
        <f>IFERROR(INDEX(Lookup!$BH$9:$BH$2401,MATCH($A945,Lookup!$A$9:$A$2401,0)),0)</f>
        <v>0</v>
      </c>
      <c r="L945" s="205">
        <f t="shared" si="43"/>
        <v>0</v>
      </c>
      <c r="O945" s="182">
        <f t="shared" si="42"/>
        <v>0</v>
      </c>
    </row>
    <row r="946" spans="1:15" hidden="1" x14ac:dyDescent="0.2">
      <c r="A946" s="182">
        <f>'13'!A193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5">
        <f>IFERROR(INDEX(Lookup!$BG$9:$BG$2401,MATCH($A946,Lookup!$A$9:$A$2401,0)),0)</f>
        <v>0</v>
      </c>
      <c r="E946" s="205">
        <f>IFERROR(INDEX(Lookup!$BF$9:$BF$2401,MATCH($A946,Lookup!$A$9:$A$2401,0)),0)</f>
        <v>0</v>
      </c>
      <c r="F946" s="205">
        <f>IFERROR(INDEX(Lookup!$BE$9:$BE$2401,MATCH($A946,Lookup!$A$9:$A$2401,0)),0)</f>
        <v>0</v>
      </c>
      <c r="G946" s="206"/>
      <c r="H946" s="206"/>
      <c r="I946" s="205">
        <f>IFERROR(INDEX(Lookup!$BJ$9:$BJ$2401,MATCH($A946,Lookup!$A$9:$A$2401,0)),0)</f>
        <v>0</v>
      </c>
      <c r="J946" s="205">
        <f>IFERROR(INDEX(Lookup!$BI$9:$BI$2401,MATCH($A946,Lookup!$A$9:$A$2401,0)),0)</f>
        <v>0</v>
      </c>
      <c r="K946" s="205">
        <f>IFERROR(INDEX(Lookup!$BH$9:$BH$2401,MATCH($A946,Lookup!$A$9:$A$2401,0)),0)</f>
        <v>0</v>
      </c>
      <c r="L946" s="205">
        <f t="shared" si="43"/>
        <v>0</v>
      </c>
      <c r="O946" s="182">
        <f t="shared" si="42"/>
        <v>0</v>
      </c>
    </row>
    <row r="947" spans="1:15" hidden="1" x14ac:dyDescent="0.2">
      <c r="A947" s="182">
        <f>'13'!A194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5">
        <f>IFERROR(INDEX(Lookup!$BG$9:$BG$2401,MATCH($A947,Lookup!$A$9:$A$2401,0)),0)</f>
        <v>0</v>
      </c>
      <c r="E947" s="205">
        <f>IFERROR(INDEX(Lookup!$BF$9:$BF$2401,MATCH($A947,Lookup!$A$9:$A$2401,0)),0)</f>
        <v>0</v>
      </c>
      <c r="F947" s="205">
        <f>IFERROR(INDEX(Lookup!$BE$9:$BE$2401,MATCH($A947,Lookup!$A$9:$A$2401,0)),0)</f>
        <v>0</v>
      </c>
      <c r="G947" s="206"/>
      <c r="H947" s="206"/>
      <c r="I947" s="205">
        <f>IFERROR(INDEX(Lookup!$BJ$9:$BJ$2401,MATCH($A947,Lookup!$A$9:$A$2401,0)),0)</f>
        <v>0</v>
      </c>
      <c r="J947" s="205">
        <f>IFERROR(INDEX(Lookup!$BI$9:$BI$2401,MATCH($A947,Lookup!$A$9:$A$2401,0)),0)</f>
        <v>0</v>
      </c>
      <c r="K947" s="205">
        <f>IFERROR(INDEX(Lookup!$BH$9:$BH$2401,MATCH($A947,Lookup!$A$9:$A$2401,0)),0)</f>
        <v>0</v>
      </c>
      <c r="L947" s="205">
        <f t="shared" si="43"/>
        <v>0</v>
      </c>
      <c r="O947" s="182">
        <f t="shared" ref="O947:O1010" si="44">+IF(A947&gt;0,1,0)</f>
        <v>0</v>
      </c>
    </row>
    <row r="948" spans="1:15" hidden="1" x14ac:dyDescent="0.2">
      <c r="A948" s="182">
        <f>'13'!A195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5">
        <f>IFERROR(INDEX(Lookup!$BG$9:$BG$2401,MATCH($A948,Lookup!$A$9:$A$2401,0)),0)</f>
        <v>0</v>
      </c>
      <c r="E948" s="205">
        <f>IFERROR(INDEX(Lookup!$BF$9:$BF$2401,MATCH($A948,Lookup!$A$9:$A$2401,0)),0)</f>
        <v>0</v>
      </c>
      <c r="F948" s="205">
        <f>IFERROR(INDEX(Lookup!$BE$9:$BE$2401,MATCH($A948,Lookup!$A$9:$A$2401,0)),0)</f>
        <v>0</v>
      </c>
      <c r="G948" s="206"/>
      <c r="H948" s="206"/>
      <c r="I948" s="205">
        <f>IFERROR(INDEX(Lookup!$BJ$9:$BJ$2401,MATCH($A948,Lookup!$A$9:$A$2401,0)),0)</f>
        <v>0</v>
      </c>
      <c r="J948" s="205">
        <f>IFERROR(INDEX(Lookup!$BI$9:$BI$2401,MATCH($A948,Lookup!$A$9:$A$2401,0)),0)</f>
        <v>0</v>
      </c>
      <c r="K948" s="205">
        <f>IFERROR(INDEX(Lookup!$BH$9:$BH$2401,MATCH($A948,Lookup!$A$9:$A$2401,0)),0)</f>
        <v>0</v>
      </c>
      <c r="L948" s="205">
        <f t="shared" ref="L948:L1011" si="45">K948-J948</f>
        <v>0</v>
      </c>
      <c r="O948" s="182">
        <f t="shared" si="44"/>
        <v>0</v>
      </c>
    </row>
    <row r="949" spans="1:15" hidden="1" x14ac:dyDescent="0.2">
      <c r="A949" s="182">
        <f>'13'!A196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5">
        <f>IFERROR(INDEX(Lookup!$BG$9:$BG$2401,MATCH($A949,Lookup!$A$9:$A$2401,0)),0)</f>
        <v>0</v>
      </c>
      <c r="E949" s="205">
        <f>IFERROR(INDEX(Lookup!$BF$9:$BF$2401,MATCH($A949,Lookup!$A$9:$A$2401,0)),0)</f>
        <v>0</v>
      </c>
      <c r="F949" s="205">
        <f>IFERROR(INDEX(Lookup!$BE$9:$BE$2401,MATCH($A949,Lookup!$A$9:$A$2401,0)),0)</f>
        <v>0</v>
      </c>
      <c r="G949" s="206"/>
      <c r="H949" s="206"/>
      <c r="I949" s="205">
        <f>IFERROR(INDEX(Lookup!$BJ$9:$BJ$2401,MATCH($A949,Lookup!$A$9:$A$2401,0)),0)</f>
        <v>0</v>
      </c>
      <c r="J949" s="205">
        <f>IFERROR(INDEX(Lookup!$BI$9:$BI$2401,MATCH($A949,Lookup!$A$9:$A$2401,0)),0)</f>
        <v>0</v>
      </c>
      <c r="K949" s="205">
        <f>IFERROR(INDEX(Lookup!$BH$9:$BH$2401,MATCH($A949,Lookup!$A$9:$A$2401,0)),0)</f>
        <v>0</v>
      </c>
      <c r="L949" s="205">
        <f t="shared" si="45"/>
        <v>0</v>
      </c>
      <c r="O949" s="182">
        <f t="shared" si="44"/>
        <v>0</v>
      </c>
    </row>
    <row r="950" spans="1:15" hidden="1" x14ac:dyDescent="0.2">
      <c r="A950" s="182">
        <f>'13'!A197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5">
        <f>IFERROR(INDEX(Lookup!$BG$9:$BG$2401,MATCH($A950,Lookup!$A$9:$A$2401,0)),0)</f>
        <v>0</v>
      </c>
      <c r="E950" s="205">
        <f>IFERROR(INDEX(Lookup!$BF$9:$BF$2401,MATCH($A950,Lookup!$A$9:$A$2401,0)),0)</f>
        <v>0</v>
      </c>
      <c r="F950" s="205">
        <f>IFERROR(INDEX(Lookup!$BE$9:$BE$2401,MATCH($A950,Lookup!$A$9:$A$2401,0)),0)</f>
        <v>0</v>
      </c>
      <c r="G950" s="206"/>
      <c r="H950" s="206"/>
      <c r="I950" s="205">
        <f>IFERROR(INDEX(Lookup!$BJ$9:$BJ$2401,MATCH($A950,Lookup!$A$9:$A$2401,0)),0)</f>
        <v>0</v>
      </c>
      <c r="J950" s="205">
        <f>IFERROR(INDEX(Lookup!$BI$9:$BI$2401,MATCH($A950,Lookup!$A$9:$A$2401,0)),0)</f>
        <v>0</v>
      </c>
      <c r="K950" s="205">
        <f>IFERROR(INDEX(Lookup!$BH$9:$BH$2401,MATCH($A950,Lookup!$A$9:$A$2401,0)),0)</f>
        <v>0</v>
      </c>
      <c r="L950" s="205">
        <f t="shared" si="45"/>
        <v>0</v>
      </c>
      <c r="O950" s="182">
        <f t="shared" si="44"/>
        <v>0</v>
      </c>
    </row>
    <row r="951" spans="1:15" hidden="1" x14ac:dyDescent="0.2">
      <c r="A951" s="182">
        <f>'13'!A198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5">
        <f>IFERROR(INDEX(Lookup!$BG$9:$BG$2401,MATCH($A951,Lookup!$A$9:$A$2401,0)),0)</f>
        <v>0</v>
      </c>
      <c r="E951" s="205">
        <f>IFERROR(INDEX(Lookup!$BF$9:$BF$2401,MATCH($A951,Lookup!$A$9:$A$2401,0)),0)</f>
        <v>0</v>
      </c>
      <c r="F951" s="205">
        <f>IFERROR(INDEX(Lookup!$BE$9:$BE$2401,MATCH($A951,Lookup!$A$9:$A$2401,0)),0)</f>
        <v>0</v>
      </c>
      <c r="G951" s="206"/>
      <c r="H951" s="206"/>
      <c r="I951" s="205">
        <f>IFERROR(INDEX(Lookup!$BJ$9:$BJ$2401,MATCH($A951,Lookup!$A$9:$A$2401,0)),0)</f>
        <v>0</v>
      </c>
      <c r="J951" s="205">
        <f>IFERROR(INDEX(Lookup!$BI$9:$BI$2401,MATCH($A951,Lookup!$A$9:$A$2401,0)),0)</f>
        <v>0</v>
      </c>
      <c r="K951" s="205">
        <f>IFERROR(INDEX(Lookup!$BH$9:$BH$2401,MATCH($A951,Lookup!$A$9:$A$2401,0)),0)</f>
        <v>0</v>
      </c>
      <c r="L951" s="205">
        <f t="shared" si="45"/>
        <v>0</v>
      </c>
      <c r="O951" s="182">
        <f t="shared" si="44"/>
        <v>0</v>
      </c>
    </row>
    <row r="952" spans="1:15" hidden="1" x14ac:dyDescent="0.2">
      <c r="A952" s="182">
        <f>'13'!A199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5">
        <f>IFERROR(INDEX(Lookup!$BG$9:$BG$2401,MATCH($A952,Lookup!$A$9:$A$2401,0)),0)</f>
        <v>0</v>
      </c>
      <c r="E952" s="205">
        <f>IFERROR(INDEX(Lookup!$BF$9:$BF$2401,MATCH($A952,Lookup!$A$9:$A$2401,0)),0)</f>
        <v>0</v>
      </c>
      <c r="F952" s="205">
        <f>IFERROR(INDEX(Lookup!$BE$9:$BE$2401,MATCH($A952,Lookup!$A$9:$A$2401,0)),0)</f>
        <v>0</v>
      </c>
      <c r="G952" s="206"/>
      <c r="H952" s="206"/>
      <c r="I952" s="205">
        <f>IFERROR(INDEX(Lookup!$BJ$9:$BJ$2401,MATCH($A952,Lookup!$A$9:$A$2401,0)),0)</f>
        <v>0</v>
      </c>
      <c r="J952" s="205">
        <f>IFERROR(INDEX(Lookup!$BI$9:$BI$2401,MATCH($A952,Lookup!$A$9:$A$2401,0)),0)</f>
        <v>0</v>
      </c>
      <c r="K952" s="205">
        <f>IFERROR(INDEX(Lookup!$BH$9:$BH$2401,MATCH($A952,Lookup!$A$9:$A$2401,0)),0)</f>
        <v>0</v>
      </c>
      <c r="L952" s="205">
        <f t="shared" si="45"/>
        <v>0</v>
      </c>
      <c r="O952" s="182">
        <f t="shared" si="44"/>
        <v>0</v>
      </c>
    </row>
    <row r="953" spans="1:15" hidden="1" x14ac:dyDescent="0.2">
      <c r="A953" s="182">
        <f>'13'!A200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5">
        <f>IFERROR(INDEX(Lookup!$BG$9:$BG$2401,MATCH($A953,Lookup!$A$9:$A$2401,0)),0)</f>
        <v>0</v>
      </c>
      <c r="E953" s="205">
        <f>IFERROR(INDEX(Lookup!$BF$9:$BF$2401,MATCH($A953,Lookup!$A$9:$A$2401,0)),0)</f>
        <v>0</v>
      </c>
      <c r="F953" s="205">
        <f>IFERROR(INDEX(Lookup!$BE$9:$BE$2401,MATCH($A953,Lookup!$A$9:$A$2401,0)),0)</f>
        <v>0</v>
      </c>
      <c r="G953" s="206"/>
      <c r="H953" s="206"/>
      <c r="I953" s="205">
        <f>IFERROR(INDEX(Lookup!$BJ$9:$BJ$2401,MATCH($A953,Lookup!$A$9:$A$2401,0)),0)</f>
        <v>0</v>
      </c>
      <c r="J953" s="205">
        <f>IFERROR(INDEX(Lookup!$BI$9:$BI$2401,MATCH($A953,Lookup!$A$9:$A$2401,0)),0)</f>
        <v>0</v>
      </c>
      <c r="K953" s="205">
        <f>IFERROR(INDEX(Lookup!$BH$9:$BH$2401,MATCH($A953,Lookup!$A$9:$A$2401,0)),0)</f>
        <v>0</v>
      </c>
      <c r="L953" s="205">
        <f t="shared" si="45"/>
        <v>0</v>
      </c>
      <c r="O953" s="182">
        <f t="shared" si="44"/>
        <v>0</v>
      </c>
    </row>
    <row r="954" spans="1:15" hidden="1" x14ac:dyDescent="0.2">
      <c r="A954" s="182">
        <f>'13'!A201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5">
        <f>IFERROR(INDEX(Lookup!$BG$9:$BG$2401,MATCH($A954,Lookup!$A$9:$A$2401,0)),0)</f>
        <v>0</v>
      </c>
      <c r="E954" s="205">
        <f>IFERROR(INDEX(Lookup!$BF$9:$BF$2401,MATCH($A954,Lookup!$A$9:$A$2401,0)),0)</f>
        <v>0</v>
      </c>
      <c r="F954" s="205">
        <f>IFERROR(INDEX(Lookup!$BE$9:$BE$2401,MATCH($A954,Lookup!$A$9:$A$2401,0)),0)</f>
        <v>0</v>
      </c>
      <c r="G954" s="206"/>
      <c r="H954" s="206"/>
      <c r="I954" s="205">
        <f>IFERROR(INDEX(Lookup!$BJ$9:$BJ$2401,MATCH($A954,Lookup!$A$9:$A$2401,0)),0)</f>
        <v>0</v>
      </c>
      <c r="J954" s="205">
        <f>IFERROR(INDEX(Lookup!$BI$9:$BI$2401,MATCH($A954,Lookup!$A$9:$A$2401,0)),0)</f>
        <v>0</v>
      </c>
      <c r="K954" s="205">
        <f>IFERROR(INDEX(Lookup!$BH$9:$BH$2401,MATCH($A954,Lookup!$A$9:$A$2401,0)),0)</f>
        <v>0</v>
      </c>
      <c r="L954" s="205">
        <f t="shared" si="45"/>
        <v>0</v>
      </c>
      <c r="O954" s="182">
        <f t="shared" si="44"/>
        <v>0</v>
      </c>
    </row>
    <row r="955" spans="1:15" hidden="1" x14ac:dyDescent="0.2">
      <c r="A955" s="182">
        <f>'13'!A202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5">
        <f>IFERROR(INDEX(Lookup!$BG$9:$BG$2401,MATCH($A955,Lookup!$A$9:$A$2401,0)),0)</f>
        <v>0</v>
      </c>
      <c r="E955" s="205">
        <f>IFERROR(INDEX(Lookup!$BF$9:$BF$2401,MATCH($A955,Lookup!$A$9:$A$2401,0)),0)</f>
        <v>0</v>
      </c>
      <c r="F955" s="205">
        <f>IFERROR(INDEX(Lookup!$BE$9:$BE$2401,MATCH($A955,Lookup!$A$9:$A$2401,0)),0)</f>
        <v>0</v>
      </c>
      <c r="G955" s="206"/>
      <c r="H955" s="206"/>
      <c r="I955" s="205">
        <f>IFERROR(INDEX(Lookup!$BJ$9:$BJ$2401,MATCH($A955,Lookup!$A$9:$A$2401,0)),0)</f>
        <v>0</v>
      </c>
      <c r="J955" s="205">
        <f>IFERROR(INDEX(Lookup!$BI$9:$BI$2401,MATCH($A955,Lookup!$A$9:$A$2401,0)),0)</f>
        <v>0</v>
      </c>
      <c r="K955" s="205">
        <f>IFERROR(INDEX(Lookup!$BH$9:$BH$2401,MATCH($A955,Lookup!$A$9:$A$2401,0)),0)</f>
        <v>0</v>
      </c>
      <c r="L955" s="205">
        <f t="shared" si="45"/>
        <v>0</v>
      </c>
      <c r="O955" s="182">
        <f t="shared" si="44"/>
        <v>0</v>
      </c>
    </row>
    <row r="956" spans="1:15" hidden="1" x14ac:dyDescent="0.2">
      <c r="A956" s="182">
        <f>'13'!A203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5">
        <f>IFERROR(INDEX(Lookup!$BG$9:$BG$2401,MATCH($A956,Lookup!$A$9:$A$2401,0)),0)</f>
        <v>0</v>
      </c>
      <c r="E956" s="205">
        <f>IFERROR(INDEX(Lookup!$BF$9:$BF$2401,MATCH($A956,Lookup!$A$9:$A$2401,0)),0)</f>
        <v>0</v>
      </c>
      <c r="F956" s="205">
        <f>IFERROR(INDEX(Lookup!$BE$9:$BE$2401,MATCH($A956,Lookup!$A$9:$A$2401,0)),0)</f>
        <v>0</v>
      </c>
      <c r="G956" s="206"/>
      <c r="H956" s="206"/>
      <c r="I956" s="205">
        <f>IFERROR(INDEX(Lookup!$BJ$9:$BJ$2401,MATCH($A956,Lookup!$A$9:$A$2401,0)),0)</f>
        <v>0</v>
      </c>
      <c r="J956" s="205">
        <f>IFERROR(INDEX(Lookup!$BI$9:$BI$2401,MATCH($A956,Lookup!$A$9:$A$2401,0)),0)</f>
        <v>0</v>
      </c>
      <c r="K956" s="205">
        <f>IFERROR(INDEX(Lookup!$BH$9:$BH$2401,MATCH($A956,Lookup!$A$9:$A$2401,0)),0)</f>
        <v>0</v>
      </c>
      <c r="L956" s="205">
        <f t="shared" si="45"/>
        <v>0</v>
      </c>
      <c r="O956" s="182">
        <f t="shared" si="44"/>
        <v>0</v>
      </c>
    </row>
    <row r="957" spans="1:15" hidden="1" x14ac:dyDescent="0.2">
      <c r="A957" s="182">
        <f>'13'!A204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5">
        <f>IFERROR(INDEX(Lookup!$BG$9:$BG$2401,MATCH($A957,Lookup!$A$9:$A$2401,0)),0)</f>
        <v>0</v>
      </c>
      <c r="E957" s="205">
        <f>IFERROR(INDEX(Lookup!$BF$9:$BF$2401,MATCH($A957,Lookup!$A$9:$A$2401,0)),0)</f>
        <v>0</v>
      </c>
      <c r="F957" s="205">
        <f>IFERROR(INDEX(Lookup!$BE$9:$BE$2401,MATCH($A957,Lookup!$A$9:$A$2401,0)),0)</f>
        <v>0</v>
      </c>
      <c r="G957" s="206"/>
      <c r="H957" s="206"/>
      <c r="I957" s="205">
        <f>IFERROR(INDEX(Lookup!$BJ$9:$BJ$2401,MATCH($A957,Lookup!$A$9:$A$2401,0)),0)</f>
        <v>0</v>
      </c>
      <c r="J957" s="205">
        <f>IFERROR(INDEX(Lookup!$BI$9:$BI$2401,MATCH($A957,Lookup!$A$9:$A$2401,0)),0)</f>
        <v>0</v>
      </c>
      <c r="K957" s="205">
        <f>IFERROR(INDEX(Lookup!$BH$9:$BH$2401,MATCH($A957,Lookup!$A$9:$A$2401,0)),0)</f>
        <v>0</v>
      </c>
      <c r="L957" s="205">
        <f t="shared" si="45"/>
        <v>0</v>
      </c>
      <c r="O957" s="182">
        <f t="shared" si="44"/>
        <v>0</v>
      </c>
    </row>
    <row r="958" spans="1:15" hidden="1" x14ac:dyDescent="0.2">
      <c r="A958" s="182">
        <f>'13'!A205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5">
        <f>IFERROR(INDEX(Lookup!$BG$9:$BG$2401,MATCH($A958,Lookup!$A$9:$A$2401,0)),0)</f>
        <v>0</v>
      </c>
      <c r="E958" s="205">
        <f>IFERROR(INDEX(Lookup!$BF$9:$BF$2401,MATCH($A958,Lookup!$A$9:$A$2401,0)),0)</f>
        <v>0</v>
      </c>
      <c r="F958" s="205">
        <f>IFERROR(INDEX(Lookup!$BE$9:$BE$2401,MATCH($A958,Lookup!$A$9:$A$2401,0)),0)</f>
        <v>0</v>
      </c>
      <c r="G958" s="206"/>
      <c r="H958" s="206"/>
      <c r="I958" s="205">
        <f>IFERROR(INDEX(Lookup!$BJ$9:$BJ$2401,MATCH($A958,Lookup!$A$9:$A$2401,0)),0)</f>
        <v>0</v>
      </c>
      <c r="J958" s="205">
        <f>IFERROR(INDEX(Lookup!$BI$9:$BI$2401,MATCH($A958,Lookup!$A$9:$A$2401,0)),0)</f>
        <v>0</v>
      </c>
      <c r="K958" s="205">
        <f>IFERROR(INDEX(Lookup!$BH$9:$BH$2401,MATCH($A958,Lookup!$A$9:$A$2401,0)),0)</f>
        <v>0</v>
      </c>
      <c r="L958" s="205">
        <f t="shared" si="45"/>
        <v>0</v>
      </c>
      <c r="O958" s="182">
        <f t="shared" si="44"/>
        <v>0</v>
      </c>
    </row>
    <row r="959" spans="1:15" hidden="1" x14ac:dyDescent="0.2">
      <c r="A959" s="182">
        <f>'13'!A206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5">
        <f>IFERROR(INDEX(Lookup!$BG$9:$BG$2401,MATCH($A959,Lookup!$A$9:$A$2401,0)),0)</f>
        <v>0</v>
      </c>
      <c r="E959" s="205">
        <f>IFERROR(INDEX(Lookup!$BF$9:$BF$2401,MATCH($A959,Lookup!$A$9:$A$2401,0)),0)</f>
        <v>0</v>
      </c>
      <c r="F959" s="205">
        <f>IFERROR(INDEX(Lookup!$BE$9:$BE$2401,MATCH($A959,Lookup!$A$9:$A$2401,0)),0)</f>
        <v>0</v>
      </c>
      <c r="G959" s="206"/>
      <c r="H959" s="206"/>
      <c r="I959" s="205">
        <f>IFERROR(INDEX(Lookup!$BJ$9:$BJ$2401,MATCH($A959,Lookup!$A$9:$A$2401,0)),0)</f>
        <v>0</v>
      </c>
      <c r="J959" s="205">
        <f>IFERROR(INDEX(Lookup!$BI$9:$BI$2401,MATCH($A959,Lookup!$A$9:$A$2401,0)),0)</f>
        <v>0</v>
      </c>
      <c r="K959" s="205">
        <f>IFERROR(INDEX(Lookup!$BH$9:$BH$2401,MATCH($A959,Lookup!$A$9:$A$2401,0)),0)</f>
        <v>0</v>
      </c>
      <c r="L959" s="205">
        <f t="shared" si="45"/>
        <v>0</v>
      </c>
      <c r="O959" s="182">
        <f t="shared" si="44"/>
        <v>0</v>
      </c>
    </row>
    <row r="960" spans="1:15" hidden="1" x14ac:dyDescent="0.2">
      <c r="A960" s="182">
        <f>'13'!A207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5">
        <f>IFERROR(INDEX(Lookup!$BG$9:$BG$2401,MATCH($A960,Lookup!$A$9:$A$2401,0)),0)</f>
        <v>0</v>
      </c>
      <c r="E960" s="205">
        <f>IFERROR(INDEX(Lookup!$BF$9:$BF$2401,MATCH($A960,Lookup!$A$9:$A$2401,0)),0)</f>
        <v>0</v>
      </c>
      <c r="F960" s="205">
        <f>IFERROR(INDEX(Lookup!$BE$9:$BE$2401,MATCH($A960,Lookup!$A$9:$A$2401,0)),0)</f>
        <v>0</v>
      </c>
      <c r="G960" s="206"/>
      <c r="H960" s="206"/>
      <c r="I960" s="205">
        <f>IFERROR(INDEX(Lookup!$BJ$9:$BJ$2401,MATCH($A960,Lookup!$A$9:$A$2401,0)),0)</f>
        <v>0</v>
      </c>
      <c r="J960" s="205">
        <f>IFERROR(INDEX(Lookup!$BI$9:$BI$2401,MATCH($A960,Lookup!$A$9:$A$2401,0)),0)</f>
        <v>0</v>
      </c>
      <c r="K960" s="205">
        <f>IFERROR(INDEX(Lookup!$BH$9:$BH$2401,MATCH($A960,Lookup!$A$9:$A$2401,0)),0)</f>
        <v>0</v>
      </c>
      <c r="L960" s="205">
        <f t="shared" si="45"/>
        <v>0</v>
      </c>
      <c r="O960" s="182">
        <f t="shared" si="44"/>
        <v>0</v>
      </c>
    </row>
    <row r="961" spans="1:15" hidden="1" x14ac:dyDescent="0.2">
      <c r="A961" s="182">
        <f>'13'!A208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5">
        <f>IFERROR(INDEX(Lookup!$BG$9:$BG$2401,MATCH($A961,Lookup!$A$9:$A$2401,0)),0)</f>
        <v>0</v>
      </c>
      <c r="E961" s="205">
        <f>IFERROR(INDEX(Lookup!$BF$9:$BF$2401,MATCH($A961,Lookup!$A$9:$A$2401,0)),0)</f>
        <v>0</v>
      </c>
      <c r="F961" s="205">
        <f>IFERROR(INDEX(Lookup!$BE$9:$BE$2401,MATCH($A961,Lookup!$A$9:$A$2401,0)),0)</f>
        <v>0</v>
      </c>
      <c r="G961" s="206"/>
      <c r="H961" s="206"/>
      <c r="I961" s="205">
        <f>IFERROR(INDEX(Lookup!$BJ$9:$BJ$2401,MATCH($A961,Lookup!$A$9:$A$2401,0)),0)</f>
        <v>0</v>
      </c>
      <c r="J961" s="205">
        <f>IFERROR(INDEX(Lookup!$BI$9:$BI$2401,MATCH($A961,Lookup!$A$9:$A$2401,0)),0)</f>
        <v>0</v>
      </c>
      <c r="K961" s="205">
        <f>IFERROR(INDEX(Lookup!$BH$9:$BH$2401,MATCH($A961,Lookup!$A$9:$A$2401,0)),0)</f>
        <v>0</v>
      </c>
      <c r="L961" s="205">
        <f t="shared" si="45"/>
        <v>0</v>
      </c>
      <c r="O961" s="182">
        <f t="shared" si="44"/>
        <v>0</v>
      </c>
    </row>
    <row r="962" spans="1:15" hidden="1" x14ac:dyDescent="0.2">
      <c r="A962" s="182">
        <f>'13'!A209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5">
        <f>IFERROR(INDEX(Lookup!$BG$9:$BG$2401,MATCH($A962,Lookup!$A$9:$A$2401,0)),0)</f>
        <v>0</v>
      </c>
      <c r="E962" s="205">
        <f>IFERROR(INDEX(Lookup!$BF$9:$BF$2401,MATCH($A962,Lookup!$A$9:$A$2401,0)),0)</f>
        <v>0</v>
      </c>
      <c r="F962" s="205">
        <f>IFERROR(INDEX(Lookup!$BE$9:$BE$2401,MATCH($A962,Lookup!$A$9:$A$2401,0)),0)</f>
        <v>0</v>
      </c>
      <c r="G962" s="206"/>
      <c r="H962" s="206"/>
      <c r="I962" s="205">
        <f>IFERROR(INDEX(Lookup!$BJ$9:$BJ$2401,MATCH($A962,Lookup!$A$9:$A$2401,0)),0)</f>
        <v>0</v>
      </c>
      <c r="J962" s="205">
        <f>IFERROR(INDEX(Lookup!$BI$9:$BI$2401,MATCH($A962,Lookup!$A$9:$A$2401,0)),0)</f>
        <v>0</v>
      </c>
      <c r="K962" s="205">
        <f>IFERROR(INDEX(Lookup!$BH$9:$BH$2401,MATCH($A962,Lookup!$A$9:$A$2401,0)),0)</f>
        <v>0</v>
      </c>
      <c r="L962" s="205">
        <f t="shared" si="45"/>
        <v>0</v>
      </c>
      <c r="O962" s="182">
        <f t="shared" si="44"/>
        <v>0</v>
      </c>
    </row>
    <row r="963" spans="1:15" hidden="1" x14ac:dyDescent="0.2">
      <c r="A963" s="182">
        <f>'13'!A210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5">
        <f>IFERROR(INDEX(Lookup!$BG$9:$BG$2401,MATCH($A963,Lookup!$A$9:$A$2401,0)),0)</f>
        <v>0</v>
      </c>
      <c r="E963" s="205">
        <f>IFERROR(INDEX(Lookup!$BF$9:$BF$2401,MATCH($A963,Lookup!$A$9:$A$2401,0)),0)</f>
        <v>0</v>
      </c>
      <c r="F963" s="205">
        <f>IFERROR(INDEX(Lookup!$BE$9:$BE$2401,MATCH($A963,Lookup!$A$9:$A$2401,0)),0)</f>
        <v>0</v>
      </c>
      <c r="G963" s="206"/>
      <c r="H963" s="206"/>
      <c r="I963" s="205">
        <f>IFERROR(INDEX(Lookup!$BJ$9:$BJ$2401,MATCH($A963,Lookup!$A$9:$A$2401,0)),0)</f>
        <v>0</v>
      </c>
      <c r="J963" s="205">
        <f>IFERROR(INDEX(Lookup!$BI$9:$BI$2401,MATCH($A963,Lookup!$A$9:$A$2401,0)),0)</f>
        <v>0</v>
      </c>
      <c r="K963" s="205">
        <f>IFERROR(INDEX(Lookup!$BH$9:$BH$2401,MATCH($A963,Lookup!$A$9:$A$2401,0)),0)</f>
        <v>0</v>
      </c>
      <c r="L963" s="205">
        <f t="shared" si="45"/>
        <v>0</v>
      </c>
      <c r="O963" s="182">
        <f t="shared" si="44"/>
        <v>0</v>
      </c>
    </row>
    <row r="964" spans="1:15" hidden="1" x14ac:dyDescent="0.2">
      <c r="A964" s="182">
        <f>'13'!A211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5">
        <f>IFERROR(INDEX(Lookup!$BG$9:$BG$2401,MATCH($A964,Lookup!$A$9:$A$2401,0)),0)</f>
        <v>0</v>
      </c>
      <c r="E964" s="205">
        <f>IFERROR(INDEX(Lookup!$BF$9:$BF$2401,MATCH($A964,Lookup!$A$9:$A$2401,0)),0)</f>
        <v>0</v>
      </c>
      <c r="F964" s="205">
        <f>IFERROR(INDEX(Lookup!$BE$9:$BE$2401,MATCH($A964,Lookup!$A$9:$A$2401,0)),0)</f>
        <v>0</v>
      </c>
      <c r="G964" s="206"/>
      <c r="H964" s="206"/>
      <c r="I964" s="205">
        <f>IFERROR(INDEX(Lookup!$BJ$9:$BJ$2401,MATCH($A964,Lookup!$A$9:$A$2401,0)),0)</f>
        <v>0</v>
      </c>
      <c r="J964" s="205">
        <f>IFERROR(INDEX(Lookup!$BI$9:$BI$2401,MATCH($A964,Lookup!$A$9:$A$2401,0)),0)</f>
        <v>0</v>
      </c>
      <c r="K964" s="205">
        <f>IFERROR(INDEX(Lookup!$BH$9:$BH$2401,MATCH($A964,Lookup!$A$9:$A$2401,0)),0)</f>
        <v>0</v>
      </c>
      <c r="L964" s="205">
        <f t="shared" si="45"/>
        <v>0</v>
      </c>
      <c r="O964" s="182">
        <f t="shared" si="44"/>
        <v>0</v>
      </c>
    </row>
    <row r="965" spans="1:15" hidden="1" x14ac:dyDescent="0.2">
      <c r="A965" s="182">
        <f>'13'!A212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5">
        <f>IFERROR(INDEX(Lookup!$BG$9:$BG$2401,MATCH($A965,Lookup!$A$9:$A$2401,0)),0)</f>
        <v>0</v>
      </c>
      <c r="E965" s="205">
        <f>IFERROR(INDEX(Lookup!$BF$9:$BF$2401,MATCH($A965,Lookup!$A$9:$A$2401,0)),0)</f>
        <v>0</v>
      </c>
      <c r="F965" s="205">
        <f>IFERROR(INDEX(Lookup!$BE$9:$BE$2401,MATCH($A965,Lookup!$A$9:$A$2401,0)),0)</f>
        <v>0</v>
      </c>
      <c r="G965" s="206"/>
      <c r="H965" s="206"/>
      <c r="I965" s="205">
        <f>IFERROR(INDEX(Lookup!$BJ$9:$BJ$2401,MATCH($A965,Lookup!$A$9:$A$2401,0)),0)</f>
        <v>0</v>
      </c>
      <c r="J965" s="205">
        <f>IFERROR(INDEX(Lookup!$BI$9:$BI$2401,MATCH($A965,Lookup!$A$9:$A$2401,0)),0)</f>
        <v>0</v>
      </c>
      <c r="K965" s="205">
        <f>IFERROR(INDEX(Lookup!$BH$9:$BH$2401,MATCH($A965,Lookup!$A$9:$A$2401,0)),0)</f>
        <v>0</v>
      </c>
      <c r="L965" s="205">
        <f t="shared" si="45"/>
        <v>0</v>
      </c>
      <c r="O965" s="182">
        <f t="shared" si="44"/>
        <v>0</v>
      </c>
    </row>
    <row r="966" spans="1:15" hidden="1" x14ac:dyDescent="0.2">
      <c r="A966" s="182">
        <f>'13'!A213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5">
        <f>IFERROR(INDEX(Lookup!$BG$9:$BG$2401,MATCH($A966,Lookup!$A$9:$A$2401,0)),0)</f>
        <v>0</v>
      </c>
      <c r="E966" s="205">
        <f>IFERROR(INDEX(Lookup!$BF$9:$BF$2401,MATCH($A966,Lookup!$A$9:$A$2401,0)),0)</f>
        <v>0</v>
      </c>
      <c r="F966" s="205">
        <f>IFERROR(INDEX(Lookup!$BE$9:$BE$2401,MATCH($A966,Lookup!$A$9:$A$2401,0)),0)</f>
        <v>0</v>
      </c>
      <c r="G966" s="206"/>
      <c r="H966" s="206"/>
      <c r="I966" s="205">
        <f>IFERROR(INDEX(Lookup!$BJ$9:$BJ$2401,MATCH($A966,Lookup!$A$9:$A$2401,0)),0)</f>
        <v>0</v>
      </c>
      <c r="J966" s="205">
        <f>IFERROR(INDEX(Lookup!$BI$9:$BI$2401,MATCH($A966,Lookup!$A$9:$A$2401,0)),0)</f>
        <v>0</v>
      </c>
      <c r="K966" s="205">
        <f>IFERROR(INDEX(Lookup!$BH$9:$BH$2401,MATCH($A966,Lookup!$A$9:$A$2401,0)),0)</f>
        <v>0</v>
      </c>
      <c r="L966" s="205">
        <f t="shared" si="45"/>
        <v>0</v>
      </c>
      <c r="O966" s="182">
        <f t="shared" si="44"/>
        <v>0</v>
      </c>
    </row>
    <row r="967" spans="1:15" hidden="1" x14ac:dyDescent="0.2">
      <c r="A967" s="182">
        <f>'13'!A214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5">
        <f>IFERROR(INDEX(Lookup!$BG$9:$BG$2401,MATCH($A967,Lookup!$A$9:$A$2401,0)),0)</f>
        <v>0</v>
      </c>
      <c r="E967" s="205">
        <f>IFERROR(INDEX(Lookup!$BF$9:$BF$2401,MATCH($A967,Lookup!$A$9:$A$2401,0)),0)</f>
        <v>0</v>
      </c>
      <c r="F967" s="205">
        <f>IFERROR(INDEX(Lookup!$BE$9:$BE$2401,MATCH($A967,Lookup!$A$9:$A$2401,0)),0)</f>
        <v>0</v>
      </c>
      <c r="G967" s="206"/>
      <c r="H967" s="206"/>
      <c r="I967" s="205">
        <f>IFERROR(INDEX(Lookup!$BJ$9:$BJ$2401,MATCH($A967,Lookup!$A$9:$A$2401,0)),0)</f>
        <v>0</v>
      </c>
      <c r="J967" s="205">
        <f>IFERROR(INDEX(Lookup!$BI$9:$BI$2401,MATCH($A967,Lookup!$A$9:$A$2401,0)),0)</f>
        <v>0</v>
      </c>
      <c r="K967" s="205">
        <f>IFERROR(INDEX(Lookup!$BH$9:$BH$2401,MATCH($A967,Lookup!$A$9:$A$2401,0)),0)</f>
        <v>0</v>
      </c>
      <c r="L967" s="205">
        <f t="shared" si="45"/>
        <v>0</v>
      </c>
      <c r="O967" s="182">
        <f t="shared" si="44"/>
        <v>0</v>
      </c>
    </row>
    <row r="968" spans="1:15" hidden="1" x14ac:dyDescent="0.2">
      <c r="A968" s="182">
        <f>'13'!A215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5">
        <f>IFERROR(INDEX(Lookup!$BG$9:$BG$2401,MATCH($A968,Lookup!$A$9:$A$2401,0)),0)</f>
        <v>0</v>
      </c>
      <c r="E968" s="205">
        <f>IFERROR(INDEX(Lookup!$BF$9:$BF$2401,MATCH($A968,Lookup!$A$9:$A$2401,0)),0)</f>
        <v>0</v>
      </c>
      <c r="F968" s="205">
        <f>IFERROR(INDEX(Lookup!$BE$9:$BE$2401,MATCH($A968,Lookup!$A$9:$A$2401,0)),0)</f>
        <v>0</v>
      </c>
      <c r="G968" s="206"/>
      <c r="H968" s="206"/>
      <c r="I968" s="205">
        <f>IFERROR(INDEX(Lookup!$BJ$9:$BJ$2401,MATCH($A968,Lookup!$A$9:$A$2401,0)),0)</f>
        <v>0</v>
      </c>
      <c r="J968" s="205">
        <f>IFERROR(INDEX(Lookup!$BI$9:$BI$2401,MATCH($A968,Lookup!$A$9:$A$2401,0)),0)</f>
        <v>0</v>
      </c>
      <c r="K968" s="205">
        <f>IFERROR(INDEX(Lookup!$BH$9:$BH$2401,MATCH($A968,Lookup!$A$9:$A$2401,0)),0)</f>
        <v>0</v>
      </c>
      <c r="L968" s="205">
        <f t="shared" si="45"/>
        <v>0</v>
      </c>
      <c r="O968" s="182">
        <f t="shared" si="44"/>
        <v>0</v>
      </c>
    </row>
    <row r="969" spans="1:15" hidden="1" x14ac:dyDescent="0.2">
      <c r="A969" s="182">
        <f>'13'!A216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5">
        <f>IFERROR(INDEX(Lookup!$BG$9:$BG$2401,MATCH($A969,Lookup!$A$9:$A$2401,0)),0)</f>
        <v>0</v>
      </c>
      <c r="E969" s="205">
        <f>IFERROR(INDEX(Lookup!$BF$9:$BF$2401,MATCH($A969,Lookup!$A$9:$A$2401,0)),0)</f>
        <v>0</v>
      </c>
      <c r="F969" s="205">
        <f>IFERROR(INDEX(Lookup!$BE$9:$BE$2401,MATCH($A969,Lookup!$A$9:$A$2401,0)),0)</f>
        <v>0</v>
      </c>
      <c r="G969" s="206"/>
      <c r="H969" s="206"/>
      <c r="I969" s="205">
        <f>IFERROR(INDEX(Lookup!$BJ$9:$BJ$2401,MATCH($A969,Lookup!$A$9:$A$2401,0)),0)</f>
        <v>0</v>
      </c>
      <c r="J969" s="205">
        <f>IFERROR(INDEX(Lookup!$BI$9:$BI$2401,MATCH($A969,Lookup!$A$9:$A$2401,0)),0)</f>
        <v>0</v>
      </c>
      <c r="K969" s="205">
        <f>IFERROR(INDEX(Lookup!$BH$9:$BH$2401,MATCH($A969,Lookup!$A$9:$A$2401,0)),0)</f>
        <v>0</v>
      </c>
      <c r="L969" s="205">
        <f t="shared" si="45"/>
        <v>0</v>
      </c>
      <c r="O969" s="182">
        <f t="shared" si="44"/>
        <v>0</v>
      </c>
    </row>
    <row r="970" spans="1:15" hidden="1" x14ac:dyDescent="0.2">
      <c r="A970" s="182">
        <f>'13'!A217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5">
        <f>IFERROR(INDEX(Lookup!$BG$9:$BG$2401,MATCH($A970,Lookup!$A$9:$A$2401,0)),0)</f>
        <v>0</v>
      </c>
      <c r="E970" s="205">
        <f>IFERROR(INDEX(Lookup!$BF$9:$BF$2401,MATCH($A970,Lookup!$A$9:$A$2401,0)),0)</f>
        <v>0</v>
      </c>
      <c r="F970" s="205">
        <f>IFERROR(INDEX(Lookup!$BE$9:$BE$2401,MATCH($A970,Lookup!$A$9:$A$2401,0)),0)</f>
        <v>0</v>
      </c>
      <c r="G970" s="206"/>
      <c r="H970" s="206"/>
      <c r="I970" s="205">
        <f>IFERROR(INDEX(Lookup!$BJ$9:$BJ$2401,MATCH($A970,Lookup!$A$9:$A$2401,0)),0)</f>
        <v>0</v>
      </c>
      <c r="J970" s="205">
        <f>IFERROR(INDEX(Lookup!$BI$9:$BI$2401,MATCH($A970,Lookup!$A$9:$A$2401,0)),0)</f>
        <v>0</v>
      </c>
      <c r="K970" s="205">
        <f>IFERROR(INDEX(Lookup!$BH$9:$BH$2401,MATCH($A970,Lookup!$A$9:$A$2401,0)),0)</f>
        <v>0</v>
      </c>
      <c r="L970" s="205">
        <f t="shared" si="45"/>
        <v>0</v>
      </c>
      <c r="O970" s="182">
        <f t="shared" si="44"/>
        <v>0</v>
      </c>
    </row>
    <row r="971" spans="1:15" hidden="1" x14ac:dyDescent="0.2">
      <c r="A971" s="182">
        <f>'13'!A218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5">
        <f>IFERROR(INDEX(Lookup!$BG$9:$BG$2401,MATCH($A971,Lookup!$A$9:$A$2401,0)),0)</f>
        <v>0</v>
      </c>
      <c r="E971" s="205">
        <f>IFERROR(INDEX(Lookup!$BF$9:$BF$2401,MATCH($A971,Lookup!$A$9:$A$2401,0)),0)</f>
        <v>0</v>
      </c>
      <c r="F971" s="205">
        <f>IFERROR(INDEX(Lookup!$BE$9:$BE$2401,MATCH($A971,Lookup!$A$9:$A$2401,0)),0)</f>
        <v>0</v>
      </c>
      <c r="G971" s="206"/>
      <c r="H971" s="206"/>
      <c r="I971" s="205">
        <f>IFERROR(INDEX(Lookup!$BJ$9:$BJ$2401,MATCH($A971,Lookup!$A$9:$A$2401,0)),0)</f>
        <v>0</v>
      </c>
      <c r="J971" s="205">
        <f>IFERROR(INDEX(Lookup!$BI$9:$BI$2401,MATCH($A971,Lookup!$A$9:$A$2401,0)),0)</f>
        <v>0</v>
      </c>
      <c r="K971" s="205">
        <f>IFERROR(INDEX(Lookup!$BH$9:$BH$2401,MATCH($A971,Lookup!$A$9:$A$2401,0)),0)</f>
        <v>0</v>
      </c>
      <c r="L971" s="205">
        <f t="shared" si="45"/>
        <v>0</v>
      </c>
      <c r="O971" s="182">
        <f t="shared" si="44"/>
        <v>0</v>
      </c>
    </row>
    <row r="972" spans="1:15" hidden="1" x14ac:dyDescent="0.2">
      <c r="A972" s="182">
        <f>'13'!A219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5">
        <f>IFERROR(INDEX(Lookup!$BG$9:$BG$2401,MATCH($A972,Lookup!$A$9:$A$2401,0)),0)</f>
        <v>0</v>
      </c>
      <c r="E972" s="205">
        <f>IFERROR(INDEX(Lookup!$BF$9:$BF$2401,MATCH($A972,Lookup!$A$9:$A$2401,0)),0)</f>
        <v>0</v>
      </c>
      <c r="F972" s="205">
        <f>IFERROR(INDEX(Lookup!$BE$9:$BE$2401,MATCH($A972,Lookup!$A$9:$A$2401,0)),0)</f>
        <v>0</v>
      </c>
      <c r="G972" s="206"/>
      <c r="H972" s="206"/>
      <c r="I972" s="205">
        <f>IFERROR(INDEX(Lookup!$BJ$9:$BJ$2401,MATCH($A972,Lookup!$A$9:$A$2401,0)),0)</f>
        <v>0</v>
      </c>
      <c r="J972" s="205">
        <f>IFERROR(INDEX(Lookup!$BI$9:$BI$2401,MATCH($A972,Lookup!$A$9:$A$2401,0)),0)</f>
        <v>0</v>
      </c>
      <c r="K972" s="205">
        <f>IFERROR(INDEX(Lookup!$BH$9:$BH$2401,MATCH($A972,Lookup!$A$9:$A$2401,0)),0)</f>
        <v>0</v>
      </c>
      <c r="L972" s="205">
        <f t="shared" si="45"/>
        <v>0</v>
      </c>
      <c r="O972" s="182">
        <f t="shared" si="44"/>
        <v>0</v>
      </c>
    </row>
    <row r="973" spans="1:15" hidden="1" x14ac:dyDescent="0.2">
      <c r="A973" s="182">
        <f>'13'!A220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5">
        <f>IFERROR(INDEX(Lookup!$BG$9:$BG$2401,MATCH($A973,Lookup!$A$9:$A$2401,0)),0)</f>
        <v>0</v>
      </c>
      <c r="E973" s="205">
        <f>IFERROR(INDEX(Lookup!$BF$9:$BF$2401,MATCH($A973,Lookup!$A$9:$A$2401,0)),0)</f>
        <v>0</v>
      </c>
      <c r="F973" s="205">
        <f>IFERROR(INDEX(Lookup!$BE$9:$BE$2401,MATCH($A973,Lookup!$A$9:$A$2401,0)),0)</f>
        <v>0</v>
      </c>
      <c r="G973" s="206"/>
      <c r="H973" s="206"/>
      <c r="I973" s="205">
        <f>IFERROR(INDEX(Lookup!$BJ$9:$BJ$2401,MATCH($A973,Lookup!$A$9:$A$2401,0)),0)</f>
        <v>0</v>
      </c>
      <c r="J973" s="205">
        <f>IFERROR(INDEX(Lookup!$BI$9:$BI$2401,MATCH($A973,Lookup!$A$9:$A$2401,0)),0)</f>
        <v>0</v>
      </c>
      <c r="K973" s="205">
        <f>IFERROR(INDEX(Lookup!$BH$9:$BH$2401,MATCH($A973,Lookup!$A$9:$A$2401,0)),0)</f>
        <v>0</v>
      </c>
      <c r="L973" s="205">
        <f t="shared" si="45"/>
        <v>0</v>
      </c>
      <c r="O973" s="182">
        <f t="shared" si="44"/>
        <v>0</v>
      </c>
    </row>
    <row r="974" spans="1:15" hidden="1" x14ac:dyDescent="0.2">
      <c r="A974" s="182">
        <f>'13'!A221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5">
        <f>IFERROR(INDEX(Lookup!$BG$9:$BG$2401,MATCH($A974,Lookup!$A$9:$A$2401,0)),0)</f>
        <v>0</v>
      </c>
      <c r="E974" s="205">
        <f>IFERROR(INDEX(Lookup!$BF$9:$BF$2401,MATCH($A974,Lookup!$A$9:$A$2401,0)),0)</f>
        <v>0</v>
      </c>
      <c r="F974" s="205">
        <f>IFERROR(INDEX(Lookup!$BE$9:$BE$2401,MATCH($A974,Lookup!$A$9:$A$2401,0)),0)</f>
        <v>0</v>
      </c>
      <c r="G974" s="206"/>
      <c r="H974" s="206"/>
      <c r="I974" s="205">
        <f>IFERROR(INDEX(Lookup!$BJ$9:$BJ$2401,MATCH($A974,Lookup!$A$9:$A$2401,0)),0)</f>
        <v>0</v>
      </c>
      <c r="J974" s="205">
        <f>IFERROR(INDEX(Lookup!$BI$9:$BI$2401,MATCH($A974,Lookup!$A$9:$A$2401,0)),0)</f>
        <v>0</v>
      </c>
      <c r="K974" s="205">
        <f>IFERROR(INDEX(Lookup!$BH$9:$BH$2401,MATCH($A974,Lookup!$A$9:$A$2401,0)),0)</f>
        <v>0</v>
      </c>
      <c r="L974" s="205">
        <f t="shared" si="45"/>
        <v>0</v>
      </c>
      <c r="O974" s="182">
        <f t="shared" si="44"/>
        <v>0</v>
      </c>
    </row>
    <row r="975" spans="1:15" hidden="1" x14ac:dyDescent="0.2">
      <c r="A975" s="182">
        <f>'13'!A222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5">
        <f>IFERROR(INDEX(Lookup!$BG$9:$BG$2401,MATCH($A975,Lookup!$A$9:$A$2401,0)),0)</f>
        <v>0</v>
      </c>
      <c r="E975" s="205">
        <f>IFERROR(INDEX(Lookup!$BF$9:$BF$2401,MATCH($A975,Lookup!$A$9:$A$2401,0)),0)</f>
        <v>0</v>
      </c>
      <c r="F975" s="205">
        <f>IFERROR(INDEX(Lookup!$BE$9:$BE$2401,MATCH($A975,Lookup!$A$9:$A$2401,0)),0)</f>
        <v>0</v>
      </c>
      <c r="G975" s="206"/>
      <c r="H975" s="206"/>
      <c r="I975" s="205">
        <f>IFERROR(INDEX(Lookup!$BJ$9:$BJ$2401,MATCH($A975,Lookup!$A$9:$A$2401,0)),0)</f>
        <v>0</v>
      </c>
      <c r="J975" s="205">
        <f>IFERROR(INDEX(Lookup!$BI$9:$BI$2401,MATCH($A975,Lookup!$A$9:$A$2401,0)),0)</f>
        <v>0</v>
      </c>
      <c r="K975" s="205">
        <f>IFERROR(INDEX(Lookup!$BH$9:$BH$2401,MATCH($A975,Lookup!$A$9:$A$2401,0)),0)</f>
        <v>0</v>
      </c>
      <c r="L975" s="205">
        <f t="shared" si="45"/>
        <v>0</v>
      </c>
      <c r="O975" s="182">
        <f t="shared" si="44"/>
        <v>0</v>
      </c>
    </row>
    <row r="976" spans="1:15" hidden="1" x14ac:dyDescent="0.2">
      <c r="A976" s="182">
        <f>'13'!A223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5">
        <f>IFERROR(INDEX(Lookup!$BG$9:$BG$2401,MATCH($A976,Lookup!$A$9:$A$2401,0)),0)</f>
        <v>0</v>
      </c>
      <c r="E976" s="205">
        <f>IFERROR(INDEX(Lookup!$BF$9:$BF$2401,MATCH($A976,Lookup!$A$9:$A$2401,0)),0)</f>
        <v>0</v>
      </c>
      <c r="F976" s="205">
        <f>IFERROR(INDEX(Lookup!$BE$9:$BE$2401,MATCH($A976,Lookup!$A$9:$A$2401,0)),0)</f>
        <v>0</v>
      </c>
      <c r="G976" s="206"/>
      <c r="H976" s="206"/>
      <c r="I976" s="205">
        <f>IFERROR(INDEX(Lookup!$BJ$9:$BJ$2401,MATCH($A976,Lookup!$A$9:$A$2401,0)),0)</f>
        <v>0</v>
      </c>
      <c r="J976" s="205">
        <f>IFERROR(INDEX(Lookup!$BI$9:$BI$2401,MATCH($A976,Lookup!$A$9:$A$2401,0)),0)</f>
        <v>0</v>
      </c>
      <c r="K976" s="205">
        <f>IFERROR(INDEX(Lookup!$BH$9:$BH$2401,MATCH($A976,Lookup!$A$9:$A$2401,0)),0)</f>
        <v>0</v>
      </c>
      <c r="L976" s="205">
        <f t="shared" si="45"/>
        <v>0</v>
      </c>
      <c r="O976" s="182">
        <f t="shared" si="44"/>
        <v>0</v>
      </c>
    </row>
    <row r="977" spans="1:15" hidden="1" x14ac:dyDescent="0.2">
      <c r="A977" s="182">
        <f>'13'!A224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5">
        <f>IFERROR(INDEX(Lookup!$BG$9:$BG$2401,MATCH($A977,Lookup!$A$9:$A$2401,0)),0)</f>
        <v>0</v>
      </c>
      <c r="E977" s="205">
        <f>IFERROR(INDEX(Lookup!$BF$9:$BF$2401,MATCH($A977,Lookup!$A$9:$A$2401,0)),0)</f>
        <v>0</v>
      </c>
      <c r="F977" s="205">
        <f>IFERROR(INDEX(Lookup!$BE$9:$BE$2401,MATCH($A977,Lookup!$A$9:$A$2401,0)),0)</f>
        <v>0</v>
      </c>
      <c r="G977" s="206"/>
      <c r="H977" s="206"/>
      <c r="I977" s="205">
        <f>IFERROR(INDEX(Lookup!$BJ$9:$BJ$2401,MATCH($A977,Lookup!$A$9:$A$2401,0)),0)</f>
        <v>0</v>
      </c>
      <c r="J977" s="205">
        <f>IFERROR(INDEX(Lookup!$BI$9:$BI$2401,MATCH($A977,Lookup!$A$9:$A$2401,0)),0)</f>
        <v>0</v>
      </c>
      <c r="K977" s="205">
        <f>IFERROR(INDEX(Lookup!$BH$9:$BH$2401,MATCH($A977,Lookup!$A$9:$A$2401,0)),0)</f>
        <v>0</v>
      </c>
      <c r="L977" s="205">
        <f t="shared" si="45"/>
        <v>0</v>
      </c>
      <c r="O977" s="182">
        <f t="shared" si="44"/>
        <v>0</v>
      </c>
    </row>
    <row r="978" spans="1:15" hidden="1" x14ac:dyDescent="0.2">
      <c r="A978" s="182">
        <f>'13'!A225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5">
        <f>IFERROR(INDEX(Lookup!$BG$9:$BG$2401,MATCH($A978,Lookup!$A$9:$A$2401,0)),0)</f>
        <v>0</v>
      </c>
      <c r="E978" s="205">
        <f>IFERROR(INDEX(Lookup!$BF$9:$BF$2401,MATCH($A978,Lookup!$A$9:$A$2401,0)),0)</f>
        <v>0</v>
      </c>
      <c r="F978" s="205">
        <f>IFERROR(INDEX(Lookup!$BE$9:$BE$2401,MATCH($A978,Lookup!$A$9:$A$2401,0)),0)</f>
        <v>0</v>
      </c>
      <c r="G978" s="206"/>
      <c r="H978" s="206"/>
      <c r="I978" s="205">
        <f>IFERROR(INDEX(Lookup!$BJ$9:$BJ$2401,MATCH($A978,Lookup!$A$9:$A$2401,0)),0)</f>
        <v>0</v>
      </c>
      <c r="J978" s="205">
        <f>IFERROR(INDEX(Lookup!$BI$9:$BI$2401,MATCH($A978,Lookup!$A$9:$A$2401,0)),0)</f>
        <v>0</v>
      </c>
      <c r="K978" s="205">
        <f>IFERROR(INDEX(Lookup!$BH$9:$BH$2401,MATCH($A978,Lookup!$A$9:$A$2401,0)),0)</f>
        <v>0</v>
      </c>
      <c r="L978" s="205">
        <f t="shared" si="45"/>
        <v>0</v>
      </c>
      <c r="O978" s="182">
        <f t="shared" si="44"/>
        <v>0</v>
      </c>
    </row>
    <row r="979" spans="1:15" hidden="1" x14ac:dyDescent="0.2">
      <c r="A979" s="182">
        <f>'13'!A226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5">
        <f>IFERROR(INDEX(Lookup!$BG$9:$BG$2401,MATCH($A979,Lookup!$A$9:$A$2401,0)),0)</f>
        <v>0</v>
      </c>
      <c r="E979" s="205">
        <f>IFERROR(INDEX(Lookup!$BF$9:$BF$2401,MATCH($A979,Lookup!$A$9:$A$2401,0)),0)</f>
        <v>0</v>
      </c>
      <c r="F979" s="205">
        <f>IFERROR(INDEX(Lookup!$BE$9:$BE$2401,MATCH($A979,Lookup!$A$9:$A$2401,0)),0)</f>
        <v>0</v>
      </c>
      <c r="G979" s="206"/>
      <c r="H979" s="206"/>
      <c r="I979" s="205">
        <f>IFERROR(INDEX(Lookup!$BJ$9:$BJ$2401,MATCH($A979,Lookup!$A$9:$A$2401,0)),0)</f>
        <v>0</v>
      </c>
      <c r="J979" s="205">
        <f>IFERROR(INDEX(Lookup!$BI$9:$BI$2401,MATCH($A979,Lookup!$A$9:$A$2401,0)),0)</f>
        <v>0</v>
      </c>
      <c r="K979" s="205">
        <f>IFERROR(INDEX(Lookup!$BH$9:$BH$2401,MATCH($A979,Lookup!$A$9:$A$2401,0)),0)</f>
        <v>0</v>
      </c>
      <c r="L979" s="205">
        <f t="shared" si="45"/>
        <v>0</v>
      </c>
      <c r="O979" s="182">
        <f t="shared" si="44"/>
        <v>0</v>
      </c>
    </row>
    <row r="980" spans="1:15" hidden="1" x14ac:dyDescent="0.2">
      <c r="A980" s="182">
        <f>'13'!A227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5">
        <f>IFERROR(INDEX(Lookup!$BG$9:$BG$2401,MATCH($A980,Lookup!$A$9:$A$2401,0)),0)</f>
        <v>0</v>
      </c>
      <c r="E980" s="205">
        <f>IFERROR(INDEX(Lookup!$BF$9:$BF$2401,MATCH($A980,Lookup!$A$9:$A$2401,0)),0)</f>
        <v>0</v>
      </c>
      <c r="F980" s="205">
        <f>IFERROR(INDEX(Lookup!$BE$9:$BE$2401,MATCH($A980,Lookup!$A$9:$A$2401,0)),0)</f>
        <v>0</v>
      </c>
      <c r="G980" s="206"/>
      <c r="H980" s="206"/>
      <c r="I980" s="205">
        <f>IFERROR(INDEX(Lookup!$BJ$9:$BJ$2401,MATCH($A980,Lookup!$A$9:$A$2401,0)),0)</f>
        <v>0</v>
      </c>
      <c r="J980" s="205">
        <f>IFERROR(INDEX(Lookup!$BI$9:$BI$2401,MATCH($A980,Lookup!$A$9:$A$2401,0)),0)</f>
        <v>0</v>
      </c>
      <c r="K980" s="205">
        <f>IFERROR(INDEX(Lookup!$BH$9:$BH$2401,MATCH($A980,Lookup!$A$9:$A$2401,0)),0)</f>
        <v>0</v>
      </c>
      <c r="L980" s="205">
        <f t="shared" si="45"/>
        <v>0</v>
      </c>
      <c r="O980" s="182">
        <f t="shared" si="44"/>
        <v>0</v>
      </c>
    </row>
    <row r="981" spans="1:15" hidden="1" x14ac:dyDescent="0.2">
      <c r="A981" s="182">
        <f>'13'!A228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5">
        <f>IFERROR(INDEX(Lookup!$BG$9:$BG$2401,MATCH($A981,Lookup!$A$9:$A$2401,0)),0)</f>
        <v>0</v>
      </c>
      <c r="E981" s="205">
        <f>IFERROR(INDEX(Lookup!$BF$9:$BF$2401,MATCH($A981,Lookup!$A$9:$A$2401,0)),0)</f>
        <v>0</v>
      </c>
      <c r="F981" s="205">
        <f>IFERROR(INDEX(Lookup!$BE$9:$BE$2401,MATCH($A981,Lookup!$A$9:$A$2401,0)),0)</f>
        <v>0</v>
      </c>
      <c r="G981" s="206"/>
      <c r="H981" s="206"/>
      <c r="I981" s="205">
        <f>IFERROR(INDEX(Lookup!$BJ$9:$BJ$2401,MATCH($A981,Lookup!$A$9:$A$2401,0)),0)</f>
        <v>0</v>
      </c>
      <c r="J981" s="205">
        <f>IFERROR(INDEX(Lookup!$BI$9:$BI$2401,MATCH($A981,Lookup!$A$9:$A$2401,0)),0)</f>
        <v>0</v>
      </c>
      <c r="K981" s="205">
        <f>IFERROR(INDEX(Lookup!$BH$9:$BH$2401,MATCH($A981,Lookup!$A$9:$A$2401,0)),0)</f>
        <v>0</v>
      </c>
      <c r="L981" s="205">
        <f t="shared" si="45"/>
        <v>0</v>
      </c>
      <c r="O981" s="182">
        <f t="shared" si="44"/>
        <v>0</v>
      </c>
    </row>
    <row r="982" spans="1:15" hidden="1" x14ac:dyDescent="0.2">
      <c r="A982" s="182">
        <f>'13'!A229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5">
        <f>IFERROR(INDEX(Lookup!$BG$9:$BG$2401,MATCH($A982,Lookup!$A$9:$A$2401,0)),0)</f>
        <v>0</v>
      </c>
      <c r="E982" s="205">
        <f>IFERROR(INDEX(Lookup!$BF$9:$BF$2401,MATCH($A982,Lookup!$A$9:$A$2401,0)),0)</f>
        <v>0</v>
      </c>
      <c r="F982" s="205">
        <f>IFERROR(INDEX(Lookup!$BE$9:$BE$2401,MATCH($A982,Lookup!$A$9:$A$2401,0)),0)</f>
        <v>0</v>
      </c>
      <c r="G982" s="206"/>
      <c r="H982" s="206"/>
      <c r="I982" s="205">
        <f>IFERROR(INDEX(Lookup!$BJ$9:$BJ$2401,MATCH($A982,Lookup!$A$9:$A$2401,0)),0)</f>
        <v>0</v>
      </c>
      <c r="J982" s="205">
        <f>IFERROR(INDEX(Lookup!$BI$9:$BI$2401,MATCH($A982,Lookup!$A$9:$A$2401,0)),0)</f>
        <v>0</v>
      </c>
      <c r="K982" s="205">
        <f>IFERROR(INDEX(Lookup!$BH$9:$BH$2401,MATCH($A982,Lookup!$A$9:$A$2401,0)),0)</f>
        <v>0</v>
      </c>
      <c r="L982" s="205">
        <f t="shared" si="45"/>
        <v>0</v>
      </c>
      <c r="O982" s="182">
        <f t="shared" si="44"/>
        <v>0</v>
      </c>
    </row>
    <row r="983" spans="1:15" hidden="1" x14ac:dyDescent="0.2">
      <c r="A983" s="182">
        <f>'13'!A230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5">
        <f>IFERROR(INDEX(Lookup!$BG$9:$BG$2401,MATCH($A983,Lookup!$A$9:$A$2401,0)),0)</f>
        <v>0</v>
      </c>
      <c r="E983" s="205">
        <f>IFERROR(INDEX(Lookup!$BF$9:$BF$2401,MATCH($A983,Lookup!$A$9:$A$2401,0)),0)</f>
        <v>0</v>
      </c>
      <c r="F983" s="205">
        <f>IFERROR(INDEX(Lookup!$BE$9:$BE$2401,MATCH($A983,Lookup!$A$9:$A$2401,0)),0)</f>
        <v>0</v>
      </c>
      <c r="G983" s="206"/>
      <c r="H983" s="206"/>
      <c r="I983" s="205">
        <f>IFERROR(INDEX(Lookup!$BJ$9:$BJ$2401,MATCH($A983,Lookup!$A$9:$A$2401,0)),0)</f>
        <v>0</v>
      </c>
      <c r="J983" s="205">
        <f>IFERROR(INDEX(Lookup!$BI$9:$BI$2401,MATCH($A983,Lookup!$A$9:$A$2401,0)),0)</f>
        <v>0</v>
      </c>
      <c r="K983" s="205">
        <f>IFERROR(INDEX(Lookup!$BH$9:$BH$2401,MATCH($A983,Lookup!$A$9:$A$2401,0)),0)</f>
        <v>0</v>
      </c>
      <c r="L983" s="205">
        <f t="shared" si="45"/>
        <v>0</v>
      </c>
      <c r="O983" s="182">
        <f t="shared" si="44"/>
        <v>0</v>
      </c>
    </row>
    <row r="984" spans="1:15" hidden="1" x14ac:dyDescent="0.2">
      <c r="A984" s="182">
        <f>'13'!A231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5">
        <f>IFERROR(INDEX(Lookup!$BG$9:$BG$2401,MATCH($A984,Lookup!$A$9:$A$2401,0)),0)</f>
        <v>0</v>
      </c>
      <c r="E984" s="205">
        <f>IFERROR(INDEX(Lookup!$BF$9:$BF$2401,MATCH($A984,Lookup!$A$9:$A$2401,0)),0)</f>
        <v>0</v>
      </c>
      <c r="F984" s="205">
        <f>IFERROR(INDEX(Lookup!$BE$9:$BE$2401,MATCH($A984,Lookup!$A$9:$A$2401,0)),0)</f>
        <v>0</v>
      </c>
      <c r="G984" s="206"/>
      <c r="H984" s="206"/>
      <c r="I984" s="205">
        <f>IFERROR(INDEX(Lookup!$BJ$9:$BJ$2401,MATCH($A984,Lookup!$A$9:$A$2401,0)),0)</f>
        <v>0</v>
      </c>
      <c r="J984" s="205">
        <f>IFERROR(INDEX(Lookup!$BI$9:$BI$2401,MATCH($A984,Lookup!$A$9:$A$2401,0)),0)</f>
        <v>0</v>
      </c>
      <c r="K984" s="205">
        <f>IFERROR(INDEX(Lookup!$BH$9:$BH$2401,MATCH($A984,Lookup!$A$9:$A$2401,0)),0)</f>
        <v>0</v>
      </c>
      <c r="L984" s="205">
        <f t="shared" si="45"/>
        <v>0</v>
      </c>
      <c r="O984" s="182">
        <f t="shared" si="44"/>
        <v>0</v>
      </c>
    </row>
    <row r="985" spans="1:15" hidden="1" x14ac:dyDescent="0.2">
      <c r="A985" s="182">
        <f>'13'!A232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5">
        <f>IFERROR(INDEX(Lookup!$BG$9:$BG$2401,MATCH($A985,Lookup!$A$9:$A$2401,0)),0)</f>
        <v>0</v>
      </c>
      <c r="E985" s="205">
        <f>IFERROR(INDEX(Lookup!$BF$9:$BF$2401,MATCH($A985,Lookup!$A$9:$A$2401,0)),0)</f>
        <v>0</v>
      </c>
      <c r="F985" s="205">
        <f>IFERROR(INDEX(Lookup!$BE$9:$BE$2401,MATCH($A985,Lookup!$A$9:$A$2401,0)),0)</f>
        <v>0</v>
      </c>
      <c r="G985" s="206"/>
      <c r="H985" s="206"/>
      <c r="I985" s="205">
        <f>IFERROR(INDEX(Lookup!$BJ$9:$BJ$2401,MATCH($A985,Lookup!$A$9:$A$2401,0)),0)</f>
        <v>0</v>
      </c>
      <c r="J985" s="205">
        <f>IFERROR(INDEX(Lookup!$BI$9:$BI$2401,MATCH($A985,Lookup!$A$9:$A$2401,0)),0)</f>
        <v>0</v>
      </c>
      <c r="K985" s="205">
        <f>IFERROR(INDEX(Lookup!$BH$9:$BH$2401,MATCH($A985,Lookup!$A$9:$A$2401,0)),0)</f>
        <v>0</v>
      </c>
      <c r="L985" s="205">
        <f t="shared" si="45"/>
        <v>0</v>
      </c>
      <c r="O985" s="182">
        <f t="shared" si="44"/>
        <v>0</v>
      </c>
    </row>
    <row r="986" spans="1:15" hidden="1" x14ac:dyDescent="0.2">
      <c r="A986" s="182">
        <f>'13'!A233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5">
        <f>IFERROR(INDEX(Lookup!$BG$9:$BG$2401,MATCH($A986,Lookup!$A$9:$A$2401,0)),0)</f>
        <v>0</v>
      </c>
      <c r="E986" s="205">
        <f>IFERROR(INDEX(Lookup!$BF$9:$BF$2401,MATCH($A986,Lookup!$A$9:$A$2401,0)),0)</f>
        <v>0</v>
      </c>
      <c r="F986" s="205">
        <f>IFERROR(INDEX(Lookup!$BE$9:$BE$2401,MATCH($A986,Lookup!$A$9:$A$2401,0)),0)</f>
        <v>0</v>
      </c>
      <c r="G986" s="206"/>
      <c r="H986" s="206"/>
      <c r="I986" s="205">
        <f>IFERROR(INDEX(Lookup!$BJ$9:$BJ$2401,MATCH($A986,Lookup!$A$9:$A$2401,0)),0)</f>
        <v>0</v>
      </c>
      <c r="J986" s="205">
        <f>IFERROR(INDEX(Lookup!$BI$9:$BI$2401,MATCH($A986,Lookup!$A$9:$A$2401,0)),0)</f>
        <v>0</v>
      </c>
      <c r="K986" s="205">
        <f>IFERROR(INDEX(Lookup!$BH$9:$BH$2401,MATCH($A986,Lookup!$A$9:$A$2401,0)),0)</f>
        <v>0</v>
      </c>
      <c r="L986" s="205">
        <f t="shared" si="45"/>
        <v>0</v>
      </c>
      <c r="O986" s="182">
        <f t="shared" si="44"/>
        <v>0</v>
      </c>
    </row>
    <row r="987" spans="1:15" hidden="1" x14ac:dyDescent="0.2">
      <c r="A987" s="182">
        <f>'13'!A234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5">
        <f>IFERROR(INDEX(Lookup!$BG$9:$BG$2401,MATCH($A987,Lookup!$A$9:$A$2401,0)),0)</f>
        <v>0</v>
      </c>
      <c r="E987" s="205">
        <f>IFERROR(INDEX(Lookup!$BF$9:$BF$2401,MATCH($A987,Lookup!$A$9:$A$2401,0)),0)</f>
        <v>0</v>
      </c>
      <c r="F987" s="205">
        <f>IFERROR(INDEX(Lookup!$BE$9:$BE$2401,MATCH($A987,Lookup!$A$9:$A$2401,0)),0)</f>
        <v>0</v>
      </c>
      <c r="G987" s="206"/>
      <c r="H987" s="206"/>
      <c r="I987" s="205">
        <f>IFERROR(INDEX(Lookup!$BJ$9:$BJ$2401,MATCH($A987,Lookup!$A$9:$A$2401,0)),0)</f>
        <v>0</v>
      </c>
      <c r="J987" s="205">
        <f>IFERROR(INDEX(Lookup!$BI$9:$BI$2401,MATCH($A987,Lookup!$A$9:$A$2401,0)),0)</f>
        <v>0</v>
      </c>
      <c r="K987" s="205">
        <f>IFERROR(INDEX(Lookup!$BH$9:$BH$2401,MATCH($A987,Lookup!$A$9:$A$2401,0)),0)</f>
        <v>0</v>
      </c>
      <c r="L987" s="205">
        <f t="shared" si="45"/>
        <v>0</v>
      </c>
      <c r="O987" s="182">
        <f t="shared" si="44"/>
        <v>0</v>
      </c>
    </row>
    <row r="988" spans="1:15" hidden="1" x14ac:dyDescent="0.2">
      <c r="A988" s="182">
        <f>'13'!A235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5">
        <f>IFERROR(INDEX(Lookup!$BG$9:$BG$2401,MATCH($A988,Lookup!$A$9:$A$2401,0)),0)</f>
        <v>0</v>
      </c>
      <c r="E988" s="205">
        <f>IFERROR(INDEX(Lookup!$BF$9:$BF$2401,MATCH($A988,Lookup!$A$9:$A$2401,0)),0)</f>
        <v>0</v>
      </c>
      <c r="F988" s="205">
        <f>IFERROR(INDEX(Lookup!$BE$9:$BE$2401,MATCH($A988,Lookup!$A$9:$A$2401,0)),0)</f>
        <v>0</v>
      </c>
      <c r="G988" s="206"/>
      <c r="H988" s="206"/>
      <c r="I988" s="205">
        <f>IFERROR(INDEX(Lookup!$BJ$9:$BJ$2401,MATCH($A988,Lookup!$A$9:$A$2401,0)),0)</f>
        <v>0</v>
      </c>
      <c r="J988" s="205">
        <f>IFERROR(INDEX(Lookup!$BI$9:$BI$2401,MATCH($A988,Lookup!$A$9:$A$2401,0)),0)</f>
        <v>0</v>
      </c>
      <c r="K988" s="205">
        <f>IFERROR(INDEX(Lookup!$BH$9:$BH$2401,MATCH($A988,Lookup!$A$9:$A$2401,0)),0)</f>
        <v>0</v>
      </c>
      <c r="L988" s="205">
        <f t="shared" si="45"/>
        <v>0</v>
      </c>
      <c r="O988" s="182">
        <f t="shared" si="44"/>
        <v>0</v>
      </c>
    </row>
    <row r="989" spans="1:15" hidden="1" x14ac:dyDescent="0.2">
      <c r="A989" s="182">
        <f>'13'!A236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5">
        <f>IFERROR(INDEX(Lookup!$BG$9:$BG$2401,MATCH($A989,Lookup!$A$9:$A$2401,0)),0)</f>
        <v>0</v>
      </c>
      <c r="E989" s="205">
        <f>IFERROR(INDEX(Lookup!$BF$9:$BF$2401,MATCH($A989,Lookup!$A$9:$A$2401,0)),0)</f>
        <v>0</v>
      </c>
      <c r="F989" s="205">
        <f>IFERROR(INDEX(Lookup!$BE$9:$BE$2401,MATCH($A989,Lookup!$A$9:$A$2401,0)),0)</f>
        <v>0</v>
      </c>
      <c r="G989" s="206"/>
      <c r="H989" s="206"/>
      <c r="I989" s="205">
        <f>IFERROR(INDEX(Lookup!$BJ$9:$BJ$2401,MATCH($A989,Lookup!$A$9:$A$2401,0)),0)</f>
        <v>0</v>
      </c>
      <c r="J989" s="205">
        <f>IFERROR(INDEX(Lookup!$BI$9:$BI$2401,MATCH($A989,Lookup!$A$9:$A$2401,0)),0)</f>
        <v>0</v>
      </c>
      <c r="K989" s="205">
        <f>IFERROR(INDEX(Lookup!$BH$9:$BH$2401,MATCH($A989,Lookup!$A$9:$A$2401,0)),0)</f>
        <v>0</v>
      </c>
      <c r="L989" s="205">
        <f t="shared" si="45"/>
        <v>0</v>
      </c>
      <c r="O989" s="182">
        <f t="shared" si="44"/>
        <v>0</v>
      </c>
    </row>
    <row r="990" spans="1:15" hidden="1" x14ac:dyDescent="0.2">
      <c r="A990" s="182">
        <f>'13'!A237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5">
        <f>IFERROR(INDEX(Lookup!$BG$9:$BG$2401,MATCH($A990,Lookup!$A$9:$A$2401,0)),0)</f>
        <v>0</v>
      </c>
      <c r="E990" s="205">
        <f>IFERROR(INDEX(Lookup!$BF$9:$BF$2401,MATCH($A990,Lookup!$A$9:$A$2401,0)),0)</f>
        <v>0</v>
      </c>
      <c r="F990" s="205">
        <f>IFERROR(INDEX(Lookup!$BE$9:$BE$2401,MATCH($A990,Lookup!$A$9:$A$2401,0)),0)</f>
        <v>0</v>
      </c>
      <c r="G990" s="206"/>
      <c r="H990" s="206"/>
      <c r="I990" s="205">
        <f>IFERROR(INDEX(Lookup!$BJ$9:$BJ$2401,MATCH($A990,Lookup!$A$9:$A$2401,0)),0)</f>
        <v>0</v>
      </c>
      <c r="J990" s="205">
        <f>IFERROR(INDEX(Lookup!$BI$9:$BI$2401,MATCH($A990,Lookup!$A$9:$A$2401,0)),0)</f>
        <v>0</v>
      </c>
      <c r="K990" s="205">
        <f>IFERROR(INDEX(Lookup!$BH$9:$BH$2401,MATCH($A990,Lookup!$A$9:$A$2401,0)),0)</f>
        <v>0</v>
      </c>
      <c r="L990" s="205">
        <f t="shared" si="45"/>
        <v>0</v>
      </c>
      <c r="O990" s="182">
        <f t="shared" si="44"/>
        <v>0</v>
      </c>
    </row>
    <row r="991" spans="1:15" hidden="1" x14ac:dyDescent="0.2">
      <c r="A991" s="182">
        <f>'13'!A238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5">
        <f>IFERROR(INDEX(Lookup!$BG$9:$BG$2401,MATCH($A991,Lookup!$A$9:$A$2401,0)),0)</f>
        <v>0</v>
      </c>
      <c r="E991" s="205">
        <f>IFERROR(INDEX(Lookup!$BF$9:$BF$2401,MATCH($A991,Lookup!$A$9:$A$2401,0)),0)</f>
        <v>0</v>
      </c>
      <c r="F991" s="205">
        <f>IFERROR(INDEX(Lookup!$BE$9:$BE$2401,MATCH($A991,Lookup!$A$9:$A$2401,0)),0)</f>
        <v>0</v>
      </c>
      <c r="G991" s="206"/>
      <c r="H991" s="206"/>
      <c r="I991" s="205">
        <f>IFERROR(INDEX(Lookup!$BJ$9:$BJ$2401,MATCH($A991,Lookup!$A$9:$A$2401,0)),0)</f>
        <v>0</v>
      </c>
      <c r="J991" s="205">
        <f>IFERROR(INDEX(Lookup!$BI$9:$BI$2401,MATCH($A991,Lookup!$A$9:$A$2401,0)),0)</f>
        <v>0</v>
      </c>
      <c r="K991" s="205">
        <f>IFERROR(INDEX(Lookup!$BH$9:$BH$2401,MATCH($A991,Lookup!$A$9:$A$2401,0)),0)</f>
        <v>0</v>
      </c>
      <c r="L991" s="205">
        <f t="shared" si="45"/>
        <v>0</v>
      </c>
      <c r="O991" s="182">
        <f t="shared" si="44"/>
        <v>0</v>
      </c>
    </row>
    <row r="992" spans="1:15" hidden="1" x14ac:dyDescent="0.2">
      <c r="A992" s="182">
        <f>'13'!A239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5">
        <f>IFERROR(INDEX(Lookup!$BG$9:$BG$2401,MATCH($A992,Lookup!$A$9:$A$2401,0)),0)</f>
        <v>0</v>
      </c>
      <c r="E992" s="205">
        <f>IFERROR(INDEX(Lookup!$BF$9:$BF$2401,MATCH($A992,Lookup!$A$9:$A$2401,0)),0)</f>
        <v>0</v>
      </c>
      <c r="F992" s="205">
        <f>IFERROR(INDEX(Lookup!$BE$9:$BE$2401,MATCH($A992,Lookup!$A$9:$A$2401,0)),0)</f>
        <v>0</v>
      </c>
      <c r="G992" s="206"/>
      <c r="H992" s="206"/>
      <c r="I992" s="205">
        <f>IFERROR(INDEX(Lookup!$BJ$9:$BJ$2401,MATCH($A992,Lookup!$A$9:$A$2401,0)),0)</f>
        <v>0</v>
      </c>
      <c r="J992" s="205">
        <f>IFERROR(INDEX(Lookup!$BI$9:$BI$2401,MATCH($A992,Lookup!$A$9:$A$2401,0)),0)</f>
        <v>0</v>
      </c>
      <c r="K992" s="205">
        <f>IFERROR(INDEX(Lookup!$BH$9:$BH$2401,MATCH($A992,Lookup!$A$9:$A$2401,0)),0)</f>
        <v>0</v>
      </c>
      <c r="L992" s="205">
        <f t="shared" si="45"/>
        <v>0</v>
      </c>
      <c r="O992" s="182">
        <f t="shared" si="44"/>
        <v>0</v>
      </c>
    </row>
    <row r="993" spans="1:15" hidden="1" x14ac:dyDescent="0.2">
      <c r="A993" s="182">
        <f>'13'!A240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5">
        <f>IFERROR(INDEX(Lookup!$BG$9:$BG$2401,MATCH($A993,Lookup!$A$9:$A$2401,0)),0)</f>
        <v>0</v>
      </c>
      <c r="E993" s="205">
        <f>IFERROR(INDEX(Lookup!$BF$9:$BF$2401,MATCH($A993,Lookup!$A$9:$A$2401,0)),0)</f>
        <v>0</v>
      </c>
      <c r="F993" s="205">
        <f>IFERROR(INDEX(Lookup!$BE$9:$BE$2401,MATCH($A993,Lookup!$A$9:$A$2401,0)),0)</f>
        <v>0</v>
      </c>
      <c r="G993" s="206"/>
      <c r="H993" s="206"/>
      <c r="I993" s="205">
        <f>IFERROR(INDEX(Lookup!$BJ$9:$BJ$2401,MATCH($A993,Lookup!$A$9:$A$2401,0)),0)</f>
        <v>0</v>
      </c>
      <c r="J993" s="205">
        <f>IFERROR(INDEX(Lookup!$BI$9:$BI$2401,MATCH($A993,Lookup!$A$9:$A$2401,0)),0)</f>
        <v>0</v>
      </c>
      <c r="K993" s="205">
        <f>IFERROR(INDEX(Lookup!$BH$9:$BH$2401,MATCH($A993,Lookup!$A$9:$A$2401,0)),0)</f>
        <v>0</v>
      </c>
      <c r="L993" s="205">
        <f t="shared" si="45"/>
        <v>0</v>
      </c>
      <c r="O993" s="182">
        <f t="shared" si="44"/>
        <v>0</v>
      </c>
    </row>
    <row r="994" spans="1:15" hidden="1" x14ac:dyDescent="0.2">
      <c r="A994" s="182">
        <f>'13'!A241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5">
        <f>IFERROR(INDEX(Lookup!$BG$9:$BG$2401,MATCH($A994,Lookup!$A$9:$A$2401,0)),0)</f>
        <v>0</v>
      </c>
      <c r="E994" s="205">
        <f>IFERROR(INDEX(Lookup!$BF$9:$BF$2401,MATCH($A994,Lookup!$A$9:$A$2401,0)),0)</f>
        <v>0</v>
      </c>
      <c r="F994" s="205">
        <f>IFERROR(INDEX(Lookup!$BE$9:$BE$2401,MATCH($A994,Lookup!$A$9:$A$2401,0)),0)</f>
        <v>0</v>
      </c>
      <c r="G994" s="206"/>
      <c r="H994" s="206"/>
      <c r="I994" s="205">
        <f>IFERROR(INDEX(Lookup!$BJ$9:$BJ$2401,MATCH($A994,Lookup!$A$9:$A$2401,0)),0)</f>
        <v>0</v>
      </c>
      <c r="J994" s="205">
        <f>IFERROR(INDEX(Lookup!$BI$9:$BI$2401,MATCH($A994,Lookup!$A$9:$A$2401,0)),0)</f>
        <v>0</v>
      </c>
      <c r="K994" s="205">
        <f>IFERROR(INDEX(Lookup!$BH$9:$BH$2401,MATCH($A994,Lookup!$A$9:$A$2401,0)),0)</f>
        <v>0</v>
      </c>
      <c r="L994" s="205">
        <f t="shared" si="45"/>
        <v>0</v>
      </c>
      <c r="O994" s="182">
        <f t="shared" si="44"/>
        <v>0</v>
      </c>
    </row>
    <row r="995" spans="1:15" hidden="1" x14ac:dyDescent="0.2">
      <c r="A995" s="182">
        <f>'13'!A242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5">
        <f>IFERROR(INDEX(Lookup!$BG$9:$BG$2401,MATCH($A995,Lookup!$A$9:$A$2401,0)),0)</f>
        <v>0</v>
      </c>
      <c r="E995" s="205">
        <f>IFERROR(INDEX(Lookup!$BF$9:$BF$2401,MATCH($A995,Lookup!$A$9:$A$2401,0)),0)</f>
        <v>0</v>
      </c>
      <c r="F995" s="205">
        <f>IFERROR(INDEX(Lookup!$BE$9:$BE$2401,MATCH($A995,Lookup!$A$9:$A$2401,0)),0)</f>
        <v>0</v>
      </c>
      <c r="G995" s="206"/>
      <c r="H995" s="206"/>
      <c r="I995" s="205">
        <f>IFERROR(INDEX(Lookup!$BJ$9:$BJ$2401,MATCH($A995,Lookup!$A$9:$A$2401,0)),0)</f>
        <v>0</v>
      </c>
      <c r="J995" s="205">
        <f>IFERROR(INDEX(Lookup!$BI$9:$BI$2401,MATCH($A995,Lookup!$A$9:$A$2401,0)),0)</f>
        <v>0</v>
      </c>
      <c r="K995" s="205">
        <f>IFERROR(INDEX(Lookup!$BH$9:$BH$2401,MATCH($A995,Lookup!$A$9:$A$2401,0)),0)</f>
        <v>0</v>
      </c>
      <c r="L995" s="205">
        <f t="shared" si="45"/>
        <v>0</v>
      </c>
      <c r="O995" s="182">
        <f t="shared" si="44"/>
        <v>0</v>
      </c>
    </row>
    <row r="996" spans="1:15" hidden="1" x14ac:dyDescent="0.2">
      <c r="A996" s="182">
        <f>'13'!A243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5">
        <f>IFERROR(INDEX(Lookup!$BG$9:$BG$2401,MATCH($A996,Lookup!$A$9:$A$2401,0)),0)</f>
        <v>0</v>
      </c>
      <c r="E996" s="205">
        <f>IFERROR(INDEX(Lookup!$BF$9:$BF$2401,MATCH($A996,Lookup!$A$9:$A$2401,0)),0)</f>
        <v>0</v>
      </c>
      <c r="F996" s="205">
        <f>IFERROR(INDEX(Lookup!$BE$9:$BE$2401,MATCH($A996,Lookup!$A$9:$A$2401,0)),0)</f>
        <v>0</v>
      </c>
      <c r="G996" s="206"/>
      <c r="H996" s="206"/>
      <c r="I996" s="205">
        <f>IFERROR(INDEX(Lookup!$BJ$9:$BJ$2401,MATCH($A996,Lookup!$A$9:$A$2401,0)),0)</f>
        <v>0</v>
      </c>
      <c r="J996" s="205">
        <f>IFERROR(INDEX(Lookup!$BI$9:$BI$2401,MATCH($A996,Lookup!$A$9:$A$2401,0)),0)</f>
        <v>0</v>
      </c>
      <c r="K996" s="205">
        <f>IFERROR(INDEX(Lookup!$BH$9:$BH$2401,MATCH($A996,Lookup!$A$9:$A$2401,0)),0)</f>
        <v>0</v>
      </c>
      <c r="L996" s="205">
        <f t="shared" si="45"/>
        <v>0</v>
      </c>
      <c r="O996" s="182">
        <f t="shared" si="44"/>
        <v>0</v>
      </c>
    </row>
    <row r="997" spans="1:15" hidden="1" x14ac:dyDescent="0.2">
      <c r="A997" s="182">
        <f>'13'!A244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5">
        <f>IFERROR(INDEX(Lookup!$BG$9:$BG$2401,MATCH($A997,Lookup!$A$9:$A$2401,0)),0)</f>
        <v>0</v>
      </c>
      <c r="E997" s="205">
        <f>IFERROR(INDEX(Lookup!$BF$9:$BF$2401,MATCH($A997,Lookup!$A$9:$A$2401,0)),0)</f>
        <v>0</v>
      </c>
      <c r="F997" s="205">
        <f>IFERROR(INDEX(Lookup!$BE$9:$BE$2401,MATCH($A997,Lookup!$A$9:$A$2401,0)),0)</f>
        <v>0</v>
      </c>
      <c r="G997" s="206"/>
      <c r="H997" s="206"/>
      <c r="I997" s="205">
        <f>IFERROR(INDEX(Lookup!$BJ$9:$BJ$2401,MATCH($A997,Lookup!$A$9:$A$2401,0)),0)</f>
        <v>0</v>
      </c>
      <c r="J997" s="205">
        <f>IFERROR(INDEX(Lookup!$BI$9:$BI$2401,MATCH($A997,Lookup!$A$9:$A$2401,0)),0)</f>
        <v>0</v>
      </c>
      <c r="K997" s="205">
        <f>IFERROR(INDEX(Lookup!$BH$9:$BH$2401,MATCH($A997,Lookup!$A$9:$A$2401,0)),0)</f>
        <v>0</v>
      </c>
      <c r="L997" s="205">
        <f t="shared" si="45"/>
        <v>0</v>
      </c>
      <c r="O997" s="182">
        <f t="shared" si="44"/>
        <v>0</v>
      </c>
    </row>
    <row r="998" spans="1:15" hidden="1" x14ac:dyDescent="0.2">
      <c r="A998" s="182">
        <f>'13'!A245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5">
        <f>IFERROR(INDEX(Lookup!$BG$9:$BG$2401,MATCH($A998,Lookup!$A$9:$A$2401,0)),0)</f>
        <v>0</v>
      </c>
      <c r="E998" s="205">
        <f>IFERROR(INDEX(Lookup!$BF$9:$BF$2401,MATCH($A998,Lookup!$A$9:$A$2401,0)),0)</f>
        <v>0</v>
      </c>
      <c r="F998" s="205">
        <f>IFERROR(INDEX(Lookup!$BE$9:$BE$2401,MATCH($A998,Lookup!$A$9:$A$2401,0)),0)</f>
        <v>0</v>
      </c>
      <c r="G998" s="206"/>
      <c r="H998" s="206"/>
      <c r="I998" s="205">
        <f>IFERROR(INDEX(Lookup!$BJ$9:$BJ$2401,MATCH($A998,Lookup!$A$9:$A$2401,0)),0)</f>
        <v>0</v>
      </c>
      <c r="J998" s="205">
        <f>IFERROR(INDEX(Lookup!$BI$9:$BI$2401,MATCH($A998,Lookup!$A$9:$A$2401,0)),0)</f>
        <v>0</v>
      </c>
      <c r="K998" s="205">
        <f>IFERROR(INDEX(Lookup!$BH$9:$BH$2401,MATCH($A998,Lookup!$A$9:$A$2401,0)),0)</f>
        <v>0</v>
      </c>
      <c r="L998" s="205">
        <f t="shared" si="45"/>
        <v>0</v>
      </c>
      <c r="O998" s="182">
        <f t="shared" si="44"/>
        <v>0</v>
      </c>
    </row>
    <row r="999" spans="1:15" hidden="1" x14ac:dyDescent="0.2">
      <c r="A999" s="182">
        <f>'13'!A246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5">
        <f>IFERROR(INDEX(Lookup!$BG$9:$BG$2401,MATCH($A999,Lookup!$A$9:$A$2401,0)),0)</f>
        <v>0</v>
      </c>
      <c r="E999" s="205">
        <f>IFERROR(INDEX(Lookup!$BF$9:$BF$2401,MATCH($A999,Lookup!$A$9:$A$2401,0)),0)</f>
        <v>0</v>
      </c>
      <c r="F999" s="205">
        <f>IFERROR(INDEX(Lookup!$BE$9:$BE$2401,MATCH($A999,Lookup!$A$9:$A$2401,0)),0)</f>
        <v>0</v>
      </c>
      <c r="G999" s="206"/>
      <c r="H999" s="206"/>
      <c r="I999" s="205">
        <f>IFERROR(INDEX(Lookup!$BJ$9:$BJ$2401,MATCH($A999,Lookup!$A$9:$A$2401,0)),0)</f>
        <v>0</v>
      </c>
      <c r="J999" s="205">
        <f>IFERROR(INDEX(Lookup!$BI$9:$BI$2401,MATCH($A999,Lookup!$A$9:$A$2401,0)),0)</f>
        <v>0</v>
      </c>
      <c r="K999" s="205">
        <f>IFERROR(INDEX(Lookup!$BH$9:$BH$2401,MATCH($A999,Lookup!$A$9:$A$2401,0)),0)</f>
        <v>0</v>
      </c>
      <c r="L999" s="205">
        <f t="shared" si="45"/>
        <v>0</v>
      </c>
      <c r="O999" s="182">
        <f t="shared" si="44"/>
        <v>0</v>
      </c>
    </row>
    <row r="1000" spans="1:15" hidden="1" x14ac:dyDescent="0.2">
      <c r="A1000" s="182">
        <f>'13'!A247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5">
        <f>IFERROR(INDEX(Lookup!$BG$9:$BG$2401,MATCH($A1000,Lookup!$A$9:$A$2401,0)),0)</f>
        <v>0</v>
      </c>
      <c r="E1000" s="205">
        <f>IFERROR(INDEX(Lookup!$BF$9:$BF$2401,MATCH($A1000,Lookup!$A$9:$A$2401,0)),0)</f>
        <v>0</v>
      </c>
      <c r="F1000" s="205">
        <f>IFERROR(INDEX(Lookup!$BE$9:$BE$2401,MATCH($A1000,Lookup!$A$9:$A$2401,0)),0)</f>
        <v>0</v>
      </c>
      <c r="G1000" s="206"/>
      <c r="H1000" s="206"/>
      <c r="I1000" s="205">
        <f>IFERROR(INDEX(Lookup!$BJ$9:$BJ$2401,MATCH($A1000,Lookup!$A$9:$A$2401,0)),0)</f>
        <v>0</v>
      </c>
      <c r="J1000" s="205">
        <f>IFERROR(INDEX(Lookup!$BI$9:$BI$2401,MATCH($A1000,Lookup!$A$9:$A$2401,0)),0)</f>
        <v>0</v>
      </c>
      <c r="K1000" s="205">
        <f>IFERROR(INDEX(Lookup!$BH$9:$BH$2401,MATCH($A1000,Lookup!$A$9:$A$2401,0)),0)</f>
        <v>0</v>
      </c>
      <c r="L1000" s="205">
        <f t="shared" si="45"/>
        <v>0</v>
      </c>
      <c r="O1000" s="182">
        <f t="shared" si="44"/>
        <v>0</v>
      </c>
    </row>
    <row r="1001" spans="1:15" hidden="1" x14ac:dyDescent="0.2">
      <c r="A1001" s="182">
        <f>'13'!A248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5">
        <f>IFERROR(INDEX(Lookup!$BG$9:$BG$2401,MATCH($A1001,Lookup!$A$9:$A$2401,0)),0)</f>
        <v>0</v>
      </c>
      <c r="E1001" s="205">
        <f>IFERROR(INDEX(Lookup!$BF$9:$BF$2401,MATCH($A1001,Lookup!$A$9:$A$2401,0)),0)</f>
        <v>0</v>
      </c>
      <c r="F1001" s="205">
        <f>IFERROR(INDEX(Lookup!$BE$9:$BE$2401,MATCH($A1001,Lookup!$A$9:$A$2401,0)),0)</f>
        <v>0</v>
      </c>
      <c r="G1001" s="206"/>
      <c r="H1001" s="206"/>
      <c r="I1001" s="205">
        <f>IFERROR(INDEX(Lookup!$BJ$9:$BJ$2401,MATCH($A1001,Lookup!$A$9:$A$2401,0)),0)</f>
        <v>0</v>
      </c>
      <c r="J1001" s="205">
        <f>IFERROR(INDEX(Lookup!$BI$9:$BI$2401,MATCH($A1001,Lookup!$A$9:$A$2401,0)),0)</f>
        <v>0</v>
      </c>
      <c r="K1001" s="205">
        <f>IFERROR(INDEX(Lookup!$BH$9:$BH$2401,MATCH($A1001,Lookup!$A$9:$A$2401,0)),0)</f>
        <v>0</v>
      </c>
      <c r="L1001" s="205">
        <f t="shared" si="45"/>
        <v>0</v>
      </c>
      <c r="O1001" s="182">
        <f t="shared" si="44"/>
        <v>0</v>
      </c>
    </row>
    <row r="1002" spans="1:15" hidden="1" x14ac:dyDescent="0.2">
      <c r="A1002" s="182">
        <f>'13'!A249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5">
        <f>IFERROR(INDEX(Lookup!$BG$9:$BG$2401,MATCH($A1002,Lookup!$A$9:$A$2401,0)),0)</f>
        <v>0</v>
      </c>
      <c r="E1002" s="205">
        <f>IFERROR(INDEX(Lookup!$BF$9:$BF$2401,MATCH($A1002,Lookup!$A$9:$A$2401,0)),0)</f>
        <v>0</v>
      </c>
      <c r="F1002" s="205">
        <f>IFERROR(INDEX(Lookup!$BE$9:$BE$2401,MATCH($A1002,Lookup!$A$9:$A$2401,0)),0)</f>
        <v>0</v>
      </c>
      <c r="G1002" s="206"/>
      <c r="H1002" s="206"/>
      <c r="I1002" s="205">
        <f>IFERROR(INDEX(Lookup!$BJ$9:$BJ$2401,MATCH($A1002,Lookup!$A$9:$A$2401,0)),0)</f>
        <v>0</v>
      </c>
      <c r="J1002" s="205">
        <f>IFERROR(INDEX(Lookup!$BI$9:$BI$2401,MATCH($A1002,Lookup!$A$9:$A$2401,0)),0)</f>
        <v>0</v>
      </c>
      <c r="K1002" s="205">
        <f>IFERROR(INDEX(Lookup!$BH$9:$BH$2401,MATCH($A1002,Lookup!$A$9:$A$2401,0)),0)</f>
        <v>0</v>
      </c>
      <c r="L1002" s="205">
        <f t="shared" si="45"/>
        <v>0</v>
      </c>
      <c r="O1002" s="182">
        <f t="shared" si="44"/>
        <v>0</v>
      </c>
    </row>
    <row r="1003" spans="1:15" hidden="1" x14ac:dyDescent="0.2">
      <c r="A1003" s="182">
        <f>'13'!A250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5">
        <f>IFERROR(INDEX(Lookup!$BG$9:$BG$2401,MATCH($A1003,Lookup!$A$9:$A$2401,0)),0)</f>
        <v>0</v>
      </c>
      <c r="E1003" s="205">
        <f>IFERROR(INDEX(Lookup!$BF$9:$BF$2401,MATCH($A1003,Lookup!$A$9:$A$2401,0)),0)</f>
        <v>0</v>
      </c>
      <c r="F1003" s="205">
        <f>IFERROR(INDEX(Lookup!$BE$9:$BE$2401,MATCH($A1003,Lookup!$A$9:$A$2401,0)),0)</f>
        <v>0</v>
      </c>
      <c r="G1003" s="206"/>
      <c r="H1003" s="206"/>
      <c r="I1003" s="205">
        <f>IFERROR(INDEX(Lookup!$BJ$9:$BJ$2401,MATCH($A1003,Lookup!$A$9:$A$2401,0)),0)</f>
        <v>0</v>
      </c>
      <c r="J1003" s="205">
        <f>IFERROR(INDEX(Lookup!$BI$9:$BI$2401,MATCH($A1003,Lookup!$A$9:$A$2401,0)),0)</f>
        <v>0</v>
      </c>
      <c r="K1003" s="205">
        <f>IFERROR(INDEX(Lookup!$BH$9:$BH$2401,MATCH($A1003,Lookup!$A$9:$A$2401,0)),0)</f>
        <v>0</v>
      </c>
      <c r="L1003" s="205">
        <f t="shared" si="45"/>
        <v>0</v>
      </c>
      <c r="O1003" s="182">
        <f t="shared" si="44"/>
        <v>0</v>
      </c>
    </row>
    <row r="1004" spans="1:15" hidden="1" x14ac:dyDescent="0.2">
      <c r="A1004" s="182">
        <f>'13'!A251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5">
        <f>IFERROR(INDEX(Lookup!$BG$9:$BG$2401,MATCH($A1004,Lookup!$A$9:$A$2401,0)),0)</f>
        <v>0</v>
      </c>
      <c r="E1004" s="205">
        <f>IFERROR(INDEX(Lookup!$BF$9:$BF$2401,MATCH($A1004,Lookup!$A$9:$A$2401,0)),0)</f>
        <v>0</v>
      </c>
      <c r="F1004" s="205">
        <f>IFERROR(INDEX(Lookup!$BE$9:$BE$2401,MATCH($A1004,Lookup!$A$9:$A$2401,0)),0)</f>
        <v>0</v>
      </c>
      <c r="G1004" s="206"/>
      <c r="H1004" s="206"/>
      <c r="I1004" s="205">
        <f>IFERROR(INDEX(Lookup!$BJ$9:$BJ$2401,MATCH($A1004,Lookup!$A$9:$A$2401,0)),0)</f>
        <v>0</v>
      </c>
      <c r="J1004" s="205">
        <f>IFERROR(INDEX(Lookup!$BI$9:$BI$2401,MATCH($A1004,Lookup!$A$9:$A$2401,0)),0)</f>
        <v>0</v>
      </c>
      <c r="K1004" s="205">
        <f>IFERROR(INDEX(Lookup!$BH$9:$BH$2401,MATCH($A1004,Lookup!$A$9:$A$2401,0)),0)</f>
        <v>0</v>
      </c>
      <c r="L1004" s="205">
        <f t="shared" si="45"/>
        <v>0</v>
      </c>
      <c r="O1004" s="182">
        <f t="shared" si="44"/>
        <v>0</v>
      </c>
    </row>
    <row r="1005" spans="1:15" hidden="1" x14ac:dyDescent="0.2">
      <c r="A1005" s="182">
        <f>'13'!A252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5">
        <f>IFERROR(INDEX(Lookup!$BG$9:$BG$2401,MATCH($A1005,Lookup!$A$9:$A$2401,0)),0)</f>
        <v>0</v>
      </c>
      <c r="E1005" s="205">
        <f>IFERROR(INDEX(Lookup!$BF$9:$BF$2401,MATCH($A1005,Lookup!$A$9:$A$2401,0)),0)</f>
        <v>0</v>
      </c>
      <c r="F1005" s="205">
        <f>IFERROR(INDEX(Lookup!$BE$9:$BE$2401,MATCH($A1005,Lookup!$A$9:$A$2401,0)),0)</f>
        <v>0</v>
      </c>
      <c r="G1005" s="206"/>
      <c r="H1005" s="206"/>
      <c r="I1005" s="205">
        <f>IFERROR(INDEX(Lookup!$BJ$9:$BJ$2401,MATCH($A1005,Lookup!$A$9:$A$2401,0)),0)</f>
        <v>0</v>
      </c>
      <c r="J1005" s="205">
        <f>IFERROR(INDEX(Lookup!$BI$9:$BI$2401,MATCH($A1005,Lookup!$A$9:$A$2401,0)),0)</f>
        <v>0</v>
      </c>
      <c r="K1005" s="205">
        <f>IFERROR(INDEX(Lookup!$BH$9:$BH$2401,MATCH($A1005,Lookup!$A$9:$A$2401,0)),0)</f>
        <v>0</v>
      </c>
      <c r="L1005" s="205">
        <f t="shared" si="45"/>
        <v>0</v>
      </c>
      <c r="O1005" s="182">
        <f t="shared" si="44"/>
        <v>0</v>
      </c>
    </row>
    <row r="1006" spans="1:15" hidden="1" x14ac:dyDescent="0.2">
      <c r="A1006" s="182">
        <f>'13'!A253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5">
        <f>IFERROR(INDEX(Lookup!$BG$9:$BG$2401,MATCH($A1006,Lookup!$A$9:$A$2401,0)),0)</f>
        <v>0</v>
      </c>
      <c r="E1006" s="205">
        <f>IFERROR(INDEX(Lookup!$BF$9:$BF$2401,MATCH($A1006,Lookup!$A$9:$A$2401,0)),0)</f>
        <v>0</v>
      </c>
      <c r="F1006" s="205">
        <f>IFERROR(INDEX(Lookup!$BE$9:$BE$2401,MATCH($A1006,Lookup!$A$9:$A$2401,0)),0)</f>
        <v>0</v>
      </c>
      <c r="G1006" s="206"/>
      <c r="H1006" s="206"/>
      <c r="I1006" s="205">
        <f>IFERROR(INDEX(Lookup!$BJ$9:$BJ$2401,MATCH($A1006,Lookup!$A$9:$A$2401,0)),0)</f>
        <v>0</v>
      </c>
      <c r="J1006" s="205">
        <f>IFERROR(INDEX(Lookup!$BI$9:$BI$2401,MATCH($A1006,Lookup!$A$9:$A$2401,0)),0)</f>
        <v>0</v>
      </c>
      <c r="K1006" s="205">
        <f>IFERROR(INDEX(Lookup!$BH$9:$BH$2401,MATCH($A1006,Lookup!$A$9:$A$2401,0)),0)</f>
        <v>0</v>
      </c>
      <c r="L1006" s="205">
        <f t="shared" si="45"/>
        <v>0</v>
      </c>
      <c r="O1006" s="182">
        <f t="shared" si="44"/>
        <v>0</v>
      </c>
    </row>
    <row r="1007" spans="1:15" hidden="1" x14ac:dyDescent="0.2">
      <c r="A1007" s="182">
        <f>'13'!A254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5">
        <f>IFERROR(INDEX(Lookup!$BG$9:$BG$2401,MATCH($A1007,Lookup!$A$9:$A$2401,0)),0)</f>
        <v>0</v>
      </c>
      <c r="E1007" s="205">
        <f>IFERROR(INDEX(Lookup!$BF$9:$BF$2401,MATCH($A1007,Lookup!$A$9:$A$2401,0)),0)</f>
        <v>0</v>
      </c>
      <c r="F1007" s="205">
        <f>IFERROR(INDEX(Lookup!$BE$9:$BE$2401,MATCH($A1007,Lookup!$A$9:$A$2401,0)),0)</f>
        <v>0</v>
      </c>
      <c r="G1007" s="206"/>
      <c r="H1007" s="206"/>
      <c r="I1007" s="205">
        <f>IFERROR(INDEX(Lookup!$BJ$9:$BJ$2401,MATCH($A1007,Lookup!$A$9:$A$2401,0)),0)</f>
        <v>0</v>
      </c>
      <c r="J1007" s="205">
        <f>IFERROR(INDEX(Lookup!$BI$9:$BI$2401,MATCH($A1007,Lookup!$A$9:$A$2401,0)),0)</f>
        <v>0</v>
      </c>
      <c r="K1007" s="205">
        <f>IFERROR(INDEX(Lookup!$BH$9:$BH$2401,MATCH($A1007,Lookup!$A$9:$A$2401,0)),0)</f>
        <v>0</v>
      </c>
      <c r="L1007" s="205">
        <f t="shared" si="45"/>
        <v>0</v>
      </c>
      <c r="O1007" s="182">
        <f t="shared" si="44"/>
        <v>0</v>
      </c>
    </row>
    <row r="1008" spans="1:15" hidden="1" x14ac:dyDescent="0.2">
      <c r="A1008" s="182">
        <f>'13'!A255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5">
        <f>IFERROR(INDEX(Lookup!$BG$9:$BG$2401,MATCH($A1008,Lookup!$A$9:$A$2401,0)),0)</f>
        <v>0</v>
      </c>
      <c r="E1008" s="205">
        <f>IFERROR(INDEX(Lookup!$BF$9:$BF$2401,MATCH($A1008,Lookup!$A$9:$A$2401,0)),0)</f>
        <v>0</v>
      </c>
      <c r="F1008" s="205">
        <f>IFERROR(INDEX(Lookup!$BE$9:$BE$2401,MATCH($A1008,Lookup!$A$9:$A$2401,0)),0)</f>
        <v>0</v>
      </c>
      <c r="G1008" s="206"/>
      <c r="H1008" s="206"/>
      <c r="I1008" s="205">
        <f>IFERROR(INDEX(Lookup!$BJ$9:$BJ$2401,MATCH($A1008,Lookup!$A$9:$A$2401,0)),0)</f>
        <v>0</v>
      </c>
      <c r="J1008" s="205">
        <f>IFERROR(INDEX(Lookup!$BI$9:$BI$2401,MATCH($A1008,Lookup!$A$9:$A$2401,0)),0)</f>
        <v>0</v>
      </c>
      <c r="K1008" s="205">
        <f>IFERROR(INDEX(Lookup!$BH$9:$BH$2401,MATCH($A1008,Lookup!$A$9:$A$2401,0)),0)</f>
        <v>0</v>
      </c>
      <c r="L1008" s="205">
        <f t="shared" si="45"/>
        <v>0</v>
      </c>
      <c r="O1008" s="182">
        <f t="shared" si="44"/>
        <v>0</v>
      </c>
    </row>
    <row r="1009" spans="1:15" hidden="1" x14ac:dyDescent="0.2">
      <c r="A1009" s="182">
        <f>'13'!A256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5">
        <f>IFERROR(INDEX(Lookup!$BG$9:$BG$2401,MATCH($A1009,Lookup!$A$9:$A$2401,0)),0)</f>
        <v>0</v>
      </c>
      <c r="E1009" s="205">
        <f>IFERROR(INDEX(Lookup!$BF$9:$BF$2401,MATCH($A1009,Lookup!$A$9:$A$2401,0)),0)</f>
        <v>0</v>
      </c>
      <c r="F1009" s="205">
        <f>IFERROR(INDEX(Lookup!$BE$9:$BE$2401,MATCH($A1009,Lookup!$A$9:$A$2401,0)),0)</f>
        <v>0</v>
      </c>
      <c r="G1009" s="206"/>
      <c r="H1009" s="206"/>
      <c r="I1009" s="205">
        <f>IFERROR(INDEX(Lookup!$BJ$9:$BJ$2401,MATCH($A1009,Lookup!$A$9:$A$2401,0)),0)</f>
        <v>0</v>
      </c>
      <c r="J1009" s="205">
        <f>IFERROR(INDEX(Lookup!$BI$9:$BI$2401,MATCH($A1009,Lookup!$A$9:$A$2401,0)),0)</f>
        <v>0</v>
      </c>
      <c r="K1009" s="205">
        <f>IFERROR(INDEX(Lookup!$BH$9:$BH$2401,MATCH($A1009,Lookup!$A$9:$A$2401,0)),0)</f>
        <v>0</v>
      </c>
      <c r="L1009" s="205">
        <f t="shared" si="45"/>
        <v>0</v>
      </c>
      <c r="O1009" s="182">
        <f t="shared" si="44"/>
        <v>0</v>
      </c>
    </row>
    <row r="1010" spans="1:15" hidden="1" x14ac:dyDescent="0.2">
      <c r="A1010" s="182">
        <f>'13'!A257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5">
        <f>IFERROR(INDEX(Lookup!$BG$9:$BG$2401,MATCH($A1010,Lookup!$A$9:$A$2401,0)),0)</f>
        <v>0</v>
      </c>
      <c r="E1010" s="205">
        <f>IFERROR(INDEX(Lookup!$BF$9:$BF$2401,MATCH($A1010,Lookup!$A$9:$A$2401,0)),0)</f>
        <v>0</v>
      </c>
      <c r="F1010" s="205">
        <f>IFERROR(INDEX(Lookup!$BE$9:$BE$2401,MATCH($A1010,Lookup!$A$9:$A$2401,0)),0)</f>
        <v>0</v>
      </c>
      <c r="G1010" s="206"/>
      <c r="H1010" s="206"/>
      <c r="I1010" s="205">
        <f>IFERROR(INDEX(Lookup!$BJ$9:$BJ$2401,MATCH($A1010,Lookup!$A$9:$A$2401,0)),0)</f>
        <v>0</v>
      </c>
      <c r="J1010" s="205">
        <f>IFERROR(INDEX(Lookup!$BI$9:$BI$2401,MATCH($A1010,Lookup!$A$9:$A$2401,0)),0)</f>
        <v>0</v>
      </c>
      <c r="K1010" s="205">
        <f>IFERROR(INDEX(Lookup!$BH$9:$BH$2401,MATCH($A1010,Lookup!$A$9:$A$2401,0)),0)</f>
        <v>0</v>
      </c>
      <c r="L1010" s="205">
        <f t="shared" si="45"/>
        <v>0</v>
      </c>
      <c r="O1010" s="182">
        <f t="shared" si="44"/>
        <v>0</v>
      </c>
    </row>
    <row r="1011" spans="1:15" hidden="1" x14ac:dyDescent="0.2">
      <c r="A1011" s="182">
        <f>'13'!A258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5">
        <f>IFERROR(INDEX(Lookup!$BG$9:$BG$2401,MATCH($A1011,Lookup!$A$9:$A$2401,0)),0)</f>
        <v>0</v>
      </c>
      <c r="E1011" s="205">
        <f>IFERROR(INDEX(Lookup!$BF$9:$BF$2401,MATCH($A1011,Lookup!$A$9:$A$2401,0)),0)</f>
        <v>0</v>
      </c>
      <c r="F1011" s="205">
        <f>IFERROR(INDEX(Lookup!$BE$9:$BE$2401,MATCH($A1011,Lookup!$A$9:$A$2401,0)),0)</f>
        <v>0</v>
      </c>
      <c r="G1011" s="206"/>
      <c r="H1011" s="206"/>
      <c r="I1011" s="205">
        <f>IFERROR(INDEX(Lookup!$BJ$9:$BJ$2401,MATCH($A1011,Lookup!$A$9:$A$2401,0)),0)</f>
        <v>0</v>
      </c>
      <c r="J1011" s="205">
        <f>IFERROR(INDEX(Lookup!$BI$9:$BI$2401,MATCH($A1011,Lookup!$A$9:$A$2401,0)),0)</f>
        <v>0</v>
      </c>
      <c r="K1011" s="205">
        <f>IFERROR(INDEX(Lookup!$BH$9:$BH$2401,MATCH($A1011,Lookup!$A$9:$A$2401,0)),0)</f>
        <v>0</v>
      </c>
      <c r="L1011" s="205">
        <f t="shared" si="45"/>
        <v>0</v>
      </c>
      <c r="O1011" s="182">
        <f t="shared" ref="O1011:O1030" si="46">+IF(A1011&gt;0,1,0)</f>
        <v>0</v>
      </c>
    </row>
    <row r="1012" spans="1:15" hidden="1" x14ac:dyDescent="0.2">
      <c r="A1012" s="182">
        <f>'13'!A259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5">
        <f>IFERROR(INDEX(Lookup!$BG$9:$BG$2401,MATCH($A1012,Lookup!$A$9:$A$2401,0)),0)</f>
        <v>0</v>
      </c>
      <c r="E1012" s="205">
        <f>IFERROR(INDEX(Lookup!$BF$9:$BF$2401,MATCH($A1012,Lookup!$A$9:$A$2401,0)),0)</f>
        <v>0</v>
      </c>
      <c r="F1012" s="205">
        <f>IFERROR(INDEX(Lookup!$BE$9:$BE$2401,MATCH($A1012,Lookup!$A$9:$A$2401,0)),0)</f>
        <v>0</v>
      </c>
      <c r="G1012" s="206"/>
      <c r="H1012" s="206"/>
      <c r="I1012" s="205">
        <f>IFERROR(INDEX(Lookup!$BJ$9:$BJ$2401,MATCH($A1012,Lookup!$A$9:$A$2401,0)),0)</f>
        <v>0</v>
      </c>
      <c r="J1012" s="205">
        <f>IFERROR(INDEX(Lookup!$BI$9:$BI$2401,MATCH($A1012,Lookup!$A$9:$A$2401,0)),0)</f>
        <v>0</v>
      </c>
      <c r="K1012" s="205">
        <f>IFERROR(INDEX(Lookup!$BH$9:$BH$2401,MATCH($A1012,Lookup!$A$9:$A$2401,0)),0)</f>
        <v>0</v>
      </c>
      <c r="L1012" s="205">
        <f t="shared" ref="L1012:L1030" si="47">K1012-J1012</f>
        <v>0</v>
      </c>
      <c r="O1012" s="182">
        <f t="shared" si="46"/>
        <v>0</v>
      </c>
    </row>
    <row r="1013" spans="1:15" hidden="1" x14ac:dyDescent="0.2">
      <c r="A1013" s="182">
        <f>'13'!A260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5">
        <f>IFERROR(INDEX(Lookup!$BG$9:$BG$2401,MATCH($A1013,Lookup!$A$9:$A$2401,0)),0)</f>
        <v>0</v>
      </c>
      <c r="E1013" s="205">
        <f>IFERROR(INDEX(Lookup!$BF$9:$BF$2401,MATCH($A1013,Lookup!$A$9:$A$2401,0)),0)</f>
        <v>0</v>
      </c>
      <c r="F1013" s="205">
        <f>IFERROR(INDEX(Lookup!$BE$9:$BE$2401,MATCH($A1013,Lookup!$A$9:$A$2401,0)),0)</f>
        <v>0</v>
      </c>
      <c r="G1013" s="206"/>
      <c r="H1013" s="206"/>
      <c r="I1013" s="205">
        <f>IFERROR(INDEX(Lookup!$BJ$9:$BJ$2401,MATCH($A1013,Lookup!$A$9:$A$2401,0)),0)</f>
        <v>0</v>
      </c>
      <c r="J1013" s="205">
        <f>IFERROR(INDEX(Lookup!$BI$9:$BI$2401,MATCH($A1013,Lookup!$A$9:$A$2401,0)),0)</f>
        <v>0</v>
      </c>
      <c r="K1013" s="205">
        <f>IFERROR(INDEX(Lookup!$BH$9:$BH$2401,MATCH($A1013,Lookup!$A$9:$A$2401,0)),0)</f>
        <v>0</v>
      </c>
      <c r="L1013" s="205">
        <f t="shared" si="47"/>
        <v>0</v>
      </c>
      <c r="O1013" s="182">
        <f t="shared" si="46"/>
        <v>0</v>
      </c>
    </row>
    <row r="1014" spans="1:15" hidden="1" x14ac:dyDescent="0.2">
      <c r="A1014" s="182">
        <f>'13'!A261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5">
        <f>IFERROR(INDEX(Lookup!$BG$9:$BG$2401,MATCH($A1014,Lookup!$A$9:$A$2401,0)),0)</f>
        <v>0</v>
      </c>
      <c r="E1014" s="205">
        <f>IFERROR(INDEX(Lookup!$BF$9:$BF$2401,MATCH($A1014,Lookup!$A$9:$A$2401,0)),0)</f>
        <v>0</v>
      </c>
      <c r="F1014" s="205">
        <f>IFERROR(INDEX(Lookup!$BE$9:$BE$2401,MATCH($A1014,Lookup!$A$9:$A$2401,0)),0)</f>
        <v>0</v>
      </c>
      <c r="G1014" s="206"/>
      <c r="H1014" s="206"/>
      <c r="I1014" s="205">
        <f>IFERROR(INDEX(Lookup!$BJ$9:$BJ$2401,MATCH($A1014,Lookup!$A$9:$A$2401,0)),0)</f>
        <v>0</v>
      </c>
      <c r="J1014" s="205">
        <f>IFERROR(INDEX(Lookup!$BI$9:$BI$2401,MATCH($A1014,Lookup!$A$9:$A$2401,0)),0)</f>
        <v>0</v>
      </c>
      <c r="K1014" s="205">
        <f>IFERROR(INDEX(Lookup!$BH$9:$BH$2401,MATCH($A1014,Lookup!$A$9:$A$2401,0)),0)</f>
        <v>0</v>
      </c>
      <c r="L1014" s="205">
        <f t="shared" si="47"/>
        <v>0</v>
      </c>
      <c r="O1014" s="182">
        <f t="shared" si="46"/>
        <v>0</v>
      </c>
    </row>
    <row r="1015" spans="1:15" hidden="1" x14ac:dyDescent="0.2">
      <c r="A1015" s="182">
        <f>'13'!A262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5">
        <f>IFERROR(INDEX(Lookup!$BG$9:$BG$2401,MATCH($A1015,Lookup!$A$9:$A$2401,0)),0)</f>
        <v>0</v>
      </c>
      <c r="E1015" s="205">
        <f>IFERROR(INDEX(Lookup!$BF$9:$BF$2401,MATCH($A1015,Lookup!$A$9:$A$2401,0)),0)</f>
        <v>0</v>
      </c>
      <c r="F1015" s="205">
        <f>IFERROR(INDEX(Lookup!$BE$9:$BE$2401,MATCH($A1015,Lookup!$A$9:$A$2401,0)),0)</f>
        <v>0</v>
      </c>
      <c r="G1015" s="206"/>
      <c r="H1015" s="206"/>
      <c r="I1015" s="205">
        <f>IFERROR(INDEX(Lookup!$BJ$9:$BJ$2401,MATCH($A1015,Lookup!$A$9:$A$2401,0)),0)</f>
        <v>0</v>
      </c>
      <c r="J1015" s="205">
        <f>IFERROR(INDEX(Lookup!$BI$9:$BI$2401,MATCH($A1015,Lookup!$A$9:$A$2401,0)),0)</f>
        <v>0</v>
      </c>
      <c r="K1015" s="205">
        <f>IFERROR(INDEX(Lookup!$BH$9:$BH$2401,MATCH($A1015,Lookup!$A$9:$A$2401,0)),0)</f>
        <v>0</v>
      </c>
      <c r="L1015" s="205">
        <f t="shared" si="47"/>
        <v>0</v>
      </c>
      <c r="O1015" s="182">
        <f t="shared" si="46"/>
        <v>0</v>
      </c>
    </row>
    <row r="1016" spans="1:15" hidden="1" x14ac:dyDescent="0.2">
      <c r="A1016" s="182">
        <f>'13'!A263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5">
        <f>IFERROR(INDEX(Lookup!$BG$9:$BG$2401,MATCH($A1016,Lookup!$A$9:$A$2401,0)),0)</f>
        <v>0</v>
      </c>
      <c r="E1016" s="205">
        <f>IFERROR(INDEX(Lookup!$BF$9:$BF$2401,MATCH($A1016,Lookup!$A$9:$A$2401,0)),0)</f>
        <v>0</v>
      </c>
      <c r="F1016" s="205">
        <f>IFERROR(INDEX(Lookup!$BE$9:$BE$2401,MATCH($A1016,Lookup!$A$9:$A$2401,0)),0)</f>
        <v>0</v>
      </c>
      <c r="G1016" s="206"/>
      <c r="H1016" s="206"/>
      <c r="I1016" s="205">
        <f>IFERROR(INDEX(Lookup!$BJ$9:$BJ$2401,MATCH($A1016,Lookup!$A$9:$A$2401,0)),0)</f>
        <v>0</v>
      </c>
      <c r="J1016" s="205">
        <f>IFERROR(INDEX(Lookup!$BI$9:$BI$2401,MATCH($A1016,Lookup!$A$9:$A$2401,0)),0)</f>
        <v>0</v>
      </c>
      <c r="K1016" s="205">
        <f>IFERROR(INDEX(Lookup!$BH$9:$BH$2401,MATCH($A1016,Lookup!$A$9:$A$2401,0)),0)</f>
        <v>0</v>
      </c>
      <c r="L1016" s="205">
        <f t="shared" si="47"/>
        <v>0</v>
      </c>
      <c r="O1016" s="182">
        <f t="shared" si="46"/>
        <v>0</v>
      </c>
    </row>
    <row r="1017" spans="1:15" hidden="1" x14ac:dyDescent="0.2">
      <c r="A1017" s="182">
        <f>'13'!A264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5">
        <f>IFERROR(INDEX(Lookup!$BG$9:$BG$2401,MATCH($A1017,Lookup!$A$9:$A$2401,0)),0)</f>
        <v>0</v>
      </c>
      <c r="E1017" s="205">
        <f>IFERROR(INDEX(Lookup!$BF$9:$BF$2401,MATCH($A1017,Lookup!$A$9:$A$2401,0)),0)</f>
        <v>0</v>
      </c>
      <c r="F1017" s="205">
        <f>IFERROR(INDEX(Lookup!$BE$9:$BE$2401,MATCH($A1017,Lookup!$A$9:$A$2401,0)),0)</f>
        <v>0</v>
      </c>
      <c r="G1017" s="206"/>
      <c r="H1017" s="206"/>
      <c r="I1017" s="205">
        <f>IFERROR(INDEX(Lookup!$BJ$9:$BJ$2401,MATCH($A1017,Lookup!$A$9:$A$2401,0)),0)</f>
        <v>0</v>
      </c>
      <c r="J1017" s="205">
        <f>IFERROR(INDEX(Lookup!$BI$9:$BI$2401,MATCH($A1017,Lookup!$A$9:$A$2401,0)),0)</f>
        <v>0</v>
      </c>
      <c r="K1017" s="205">
        <f>IFERROR(INDEX(Lookup!$BH$9:$BH$2401,MATCH($A1017,Lookup!$A$9:$A$2401,0)),0)</f>
        <v>0</v>
      </c>
      <c r="L1017" s="205">
        <f t="shared" si="47"/>
        <v>0</v>
      </c>
      <c r="O1017" s="182">
        <f t="shared" si="46"/>
        <v>0</v>
      </c>
    </row>
    <row r="1018" spans="1:15" hidden="1" x14ac:dyDescent="0.2">
      <c r="A1018" s="182">
        <f>'13'!A265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5">
        <f>IFERROR(INDEX(Lookup!$BG$9:$BG$2401,MATCH($A1018,Lookup!$A$9:$A$2401,0)),0)</f>
        <v>0</v>
      </c>
      <c r="E1018" s="205">
        <f>IFERROR(INDEX(Lookup!$BF$9:$BF$2401,MATCH($A1018,Lookup!$A$9:$A$2401,0)),0)</f>
        <v>0</v>
      </c>
      <c r="F1018" s="205">
        <f>IFERROR(INDEX(Lookup!$BE$9:$BE$2401,MATCH($A1018,Lookup!$A$9:$A$2401,0)),0)</f>
        <v>0</v>
      </c>
      <c r="G1018" s="206"/>
      <c r="H1018" s="206"/>
      <c r="I1018" s="205">
        <f>IFERROR(INDEX(Lookup!$BJ$9:$BJ$2401,MATCH($A1018,Lookup!$A$9:$A$2401,0)),0)</f>
        <v>0</v>
      </c>
      <c r="J1018" s="205">
        <f>IFERROR(INDEX(Lookup!$BI$9:$BI$2401,MATCH($A1018,Lookup!$A$9:$A$2401,0)),0)</f>
        <v>0</v>
      </c>
      <c r="K1018" s="205">
        <f>IFERROR(INDEX(Lookup!$BH$9:$BH$2401,MATCH($A1018,Lookup!$A$9:$A$2401,0)),0)</f>
        <v>0</v>
      </c>
      <c r="L1018" s="205">
        <f t="shared" si="47"/>
        <v>0</v>
      </c>
      <c r="O1018" s="182">
        <f t="shared" si="46"/>
        <v>0</v>
      </c>
    </row>
    <row r="1019" spans="1:15" hidden="1" x14ac:dyDescent="0.2">
      <c r="A1019" s="182">
        <f>'13'!A266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5">
        <f>IFERROR(INDEX(Lookup!$BG$9:$BG$2401,MATCH($A1019,Lookup!$A$9:$A$2401,0)),0)</f>
        <v>0</v>
      </c>
      <c r="E1019" s="205">
        <f>IFERROR(INDEX(Lookup!$BF$9:$BF$2401,MATCH($A1019,Lookup!$A$9:$A$2401,0)),0)</f>
        <v>0</v>
      </c>
      <c r="F1019" s="205">
        <f>IFERROR(INDEX(Lookup!$BE$9:$BE$2401,MATCH($A1019,Lookup!$A$9:$A$2401,0)),0)</f>
        <v>0</v>
      </c>
      <c r="G1019" s="206"/>
      <c r="H1019" s="206"/>
      <c r="I1019" s="205">
        <f>IFERROR(INDEX(Lookup!$BJ$9:$BJ$2401,MATCH($A1019,Lookup!$A$9:$A$2401,0)),0)</f>
        <v>0</v>
      </c>
      <c r="J1019" s="205">
        <f>IFERROR(INDEX(Lookup!$BI$9:$BI$2401,MATCH($A1019,Lookup!$A$9:$A$2401,0)),0)</f>
        <v>0</v>
      </c>
      <c r="K1019" s="205">
        <f>IFERROR(INDEX(Lookup!$BH$9:$BH$2401,MATCH($A1019,Lookup!$A$9:$A$2401,0)),0)</f>
        <v>0</v>
      </c>
      <c r="L1019" s="205">
        <f t="shared" si="47"/>
        <v>0</v>
      </c>
      <c r="O1019" s="182">
        <f t="shared" si="46"/>
        <v>0</v>
      </c>
    </row>
    <row r="1020" spans="1:15" hidden="1" x14ac:dyDescent="0.2">
      <c r="A1020" s="182">
        <f>'13'!A267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5">
        <f>IFERROR(INDEX(Lookup!$BG$9:$BG$2401,MATCH($A1020,Lookup!$A$9:$A$2401,0)),0)</f>
        <v>0</v>
      </c>
      <c r="E1020" s="205">
        <f>IFERROR(INDEX(Lookup!$BF$9:$BF$2401,MATCH($A1020,Lookup!$A$9:$A$2401,0)),0)</f>
        <v>0</v>
      </c>
      <c r="F1020" s="205">
        <f>IFERROR(INDEX(Lookup!$BE$9:$BE$2401,MATCH($A1020,Lookup!$A$9:$A$2401,0)),0)</f>
        <v>0</v>
      </c>
      <c r="G1020" s="206"/>
      <c r="H1020" s="206"/>
      <c r="I1020" s="205">
        <f>IFERROR(INDEX(Lookup!$BJ$9:$BJ$2401,MATCH($A1020,Lookup!$A$9:$A$2401,0)),0)</f>
        <v>0</v>
      </c>
      <c r="J1020" s="205">
        <f>IFERROR(INDEX(Lookup!$BI$9:$BI$2401,MATCH($A1020,Lookup!$A$9:$A$2401,0)),0)</f>
        <v>0</v>
      </c>
      <c r="K1020" s="205">
        <f>IFERROR(INDEX(Lookup!$BH$9:$BH$2401,MATCH($A1020,Lookup!$A$9:$A$2401,0)),0)</f>
        <v>0</v>
      </c>
      <c r="L1020" s="205">
        <f t="shared" si="47"/>
        <v>0</v>
      </c>
      <c r="O1020" s="182">
        <f t="shared" si="46"/>
        <v>0</v>
      </c>
    </row>
    <row r="1021" spans="1:15" hidden="1" x14ac:dyDescent="0.2">
      <c r="A1021" s="182">
        <f>'13'!A268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5">
        <f>IFERROR(INDEX(Lookup!$BG$9:$BG$2401,MATCH($A1021,Lookup!$A$9:$A$2401,0)),0)</f>
        <v>0</v>
      </c>
      <c r="E1021" s="205">
        <f>IFERROR(INDEX(Lookup!$BF$9:$BF$2401,MATCH($A1021,Lookup!$A$9:$A$2401,0)),0)</f>
        <v>0</v>
      </c>
      <c r="F1021" s="205">
        <f>IFERROR(INDEX(Lookup!$BE$9:$BE$2401,MATCH($A1021,Lookup!$A$9:$A$2401,0)),0)</f>
        <v>0</v>
      </c>
      <c r="G1021" s="206"/>
      <c r="H1021" s="206"/>
      <c r="I1021" s="205">
        <f>IFERROR(INDEX(Lookup!$BJ$9:$BJ$2401,MATCH($A1021,Lookup!$A$9:$A$2401,0)),0)</f>
        <v>0</v>
      </c>
      <c r="J1021" s="205">
        <f>IFERROR(INDEX(Lookup!$BI$9:$BI$2401,MATCH($A1021,Lookup!$A$9:$A$2401,0)),0)</f>
        <v>0</v>
      </c>
      <c r="K1021" s="205">
        <f>IFERROR(INDEX(Lookup!$BH$9:$BH$2401,MATCH($A1021,Lookup!$A$9:$A$2401,0)),0)</f>
        <v>0</v>
      </c>
      <c r="L1021" s="205">
        <f t="shared" si="47"/>
        <v>0</v>
      </c>
      <c r="O1021" s="182">
        <f t="shared" si="46"/>
        <v>0</v>
      </c>
    </row>
    <row r="1022" spans="1:15" hidden="1" x14ac:dyDescent="0.2">
      <c r="A1022" s="182">
        <f>'13'!A269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5">
        <f>IFERROR(INDEX(Lookup!$BG$9:$BG$2401,MATCH($A1022,Lookup!$A$9:$A$2401,0)),0)</f>
        <v>0</v>
      </c>
      <c r="E1022" s="205">
        <f>IFERROR(INDEX(Lookup!$BF$9:$BF$2401,MATCH($A1022,Lookup!$A$9:$A$2401,0)),0)</f>
        <v>0</v>
      </c>
      <c r="F1022" s="205">
        <f>IFERROR(INDEX(Lookup!$BE$9:$BE$2401,MATCH($A1022,Lookup!$A$9:$A$2401,0)),0)</f>
        <v>0</v>
      </c>
      <c r="G1022" s="206"/>
      <c r="H1022" s="206"/>
      <c r="I1022" s="205">
        <f>IFERROR(INDEX(Lookup!$BJ$9:$BJ$2401,MATCH($A1022,Lookup!$A$9:$A$2401,0)),0)</f>
        <v>0</v>
      </c>
      <c r="J1022" s="205">
        <f>IFERROR(INDEX(Lookup!$BI$9:$BI$2401,MATCH($A1022,Lookup!$A$9:$A$2401,0)),0)</f>
        <v>0</v>
      </c>
      <c r="K1022" s="205">
        <f>IFERROR(INDEX(Lookup!$BH$9:$BH$2401,MATCH($A1022,Lookup!$A$9:$A$2401,0)),0)</f>
        <v>0</v>
      </c>
      <c r="L1022" s="205">
        <f t="shared" si="47"/>
        <v>0</v>
      </c>
      <c r="O1022" s="182">
        <f t="shared" si="46"/>
        <v>0</v>
      </c>
    </row>
    <row r="1023" spans="1:15" hidden="1" x14ac:dyDescent="0.2">
      <c r="A1023" s="182">
        <f>'13'!A270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5">
        <f>IFERROR(INDEX(Lookup!$BG$9:$BG$2401,MATCH($A1023,Lookup!$A$9:$A$2401,0)),0)</f>
        <v>0</v>
      </c>
      <c r="E1023" s="205">
        <f>IFERROR(INDEX(Lookup!$BF$9:$BF$2401,MATCH($A1023,Lookup!$A$9:$A$2401,0)),0)</f>
        <v>0</v>
      </c>
      <c r="F1023" s="205">
        <f>IFERROR(INDEX(Lookup!$BE$9:$BE$2401,MATCH($A1023,Lookup!$A$9:$A$2401,0)),0)</f>
        <v>0</v>
      </c>
      <c r="G1023" s="206"/>
      <c r="H1023" s="206"/>
      <c r="I1023" s="205">
        <f>IFERROR(INDEX(Lookup!$BJ$9:$BJ$2401,MATCH($A1023,Lookup!$A$9:$A$2401,0)),0)</f>
        <v>0</v>
      </c>
      <c r="J1023" s="205">
        <f>IFERROR(INDEX(Lookup!$BI$9:$BI$2401,MATCH($A1023,Lookup!$A$9:$A$2401,0)),0)</f>
        <v>0</v>
      </c>
      <c r="K1023" s="205">
        <f>IFERROR(INDEX(Lookup!$BH$9:$BH$2401,MATCH($A1023,Lookup!$A$9:$A$2401,0)),0)</f>
        <v>0</v>
      </c>
      <c r="L1023" s="205">
        <f t="shared" si="47"/>
        <v>0</v>
      </c>
      <c r="O1023" s="182">
        <f t="shared" si="46"/>
        <v>0</v>
      </c>
    </row>
    <row r="1024" spans="1:15" hidden="1" x14ac:dyDescent="0.2">
      <c r="A1024" s="182">
        <f>'13'!A271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5">
        <f>IFERROR(INDEX(Lookup!$BG$9:$BG$2401,MATCH($A1024,Lookup!$A$9:$A$2401,0)),0)</f>
        <v>0</v>
      </c>
      <c r="E1024" s="205">
        <f>IFERROR(INDEX(Lookup!$BF$9:$BF$2401,MATCH($A1024,Lookup!$A$9:$A$2401,0)),0)</f>
        <v>0</v>
      </c>
      <c r="F1024" s="205">
        <f>IFERROR(INDEX(Lookup!$BE$9:$BE$2401,MATCH($A1024,Lookup!$A$9:$A$2401,0)),0)</f>
        <v>0</v>
      </c>
      <c r="G1024" s="206"/>
      <c r="H1024" s="206"/>
      <c r="I1024" s="205">
        <f>IFERROR(INDEX(Lookup!$BJ$9:$BJ$2401,MATCH($A1024,Lookup!$A$9:$A$2401,0)),0)</f>
        <v>0</v>
      </c>
      <c r="J1024" s="205">
        <f>IFERROR(INDEX(Lookup!$BI$9:$BI$2401,MATCH($A1024,Lookup!$A$9:$A$2401,0)),0)</f>
        <v>0</v>
      </c>
      <c r="K1024" s="205">
        <f>IFERROR(INDEX(Lookup!$BH$9:$BH$2401,MATCH($A1024,Lookup!$A$9:$A$2401,0)),0)</f>
        <v>0</v>
      </c>
      <c r="L1024" s="205">
        <f t="shared" si="47"/>
        <v>0</v>
      </c>
      <c r="O1024" s="182">
        <f t="shared" si="46"/>
        <v>0</v>
      </c>
    </row>
    <row r="1025" spans="1:15" hidden="1" x14ac:dyDescent="0.2">
      <c r="A1025" s="182">
        <f>'13'!A272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5">
        <f>IFERROR(INDEX(Lookup!$BG$9:$BG$2401,MATCH($A1025,Lookup!$A$9:$A$2401,0)),0)</f>
        <v>0</v>
      </c>
      <c r="E1025" s="205">
        <f>IFERROR(INDEX(Lookup!$BF$9:$BF$2401,MATCH($A1025,Lookup!$A$9:$A$2401,0)),0)</f>
        <v>0</v>
      </c>
      <c r="F1025" s="205">
        <f>IFERROR(INDEX(Lookup!$BE$9:$BE$2401,MATCH($A1025,Lookup!$A$9:$A$2401,0)),0)</f>
        <v>0</v>
      </c>
      <c r="G1025" s="206"/>
      <c r="H1025" s="206"/>
      <c r="I1025" s="205">
        <f>IFERROR(INDEX(Lookup!$BJ$9:$BJ$2401,MATCH($A1025,Lookup!$A$9:$A$2401,0)),0)</f>
        <v>0</v>
      </c>
      <c r="J1025" s="205">
        <f>IFERROR(INDEX(Lookup!$BI$9:$BI$2401,MATCH($A1025,Lookup!$A$9:$A$2401,0)),0)</f>
        <v>0</v>
      </c>
      <c r="K1025" s="205">
        <f>IFERROR(INDEX(Lookup!$BH$9:$BH$2401,MATCH($A1025,Lookup!$A$9:$A$2401,0)),0)</f>
        <v>0</v>
      </c>
      <c r="L1025" s="205">
        <f t="shared" si="47"/>
        <v>0</v>
      </c>
      <c r="O1025" s="182">
        <f t="shared" si="46"/>
        <v>0</v>
      </c>
    </row>
    <row r="1026" spans="1:15" hidden="1" x14ac:dyDescent="0.2">
      <c r="A1026" s="182">
        <f>'13'!A273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5">
        <f>IFERROR(INDEX(Lookup!$BG$9:$BG$2401,MATCH($A1026,Lookup!$A$9:$A$2401,0)),0)</f>
        <v>0</v>
      </c>
      <c r="E1026" s="205">
        <f>IFERROR(INDEX(Lookup!$BF$9:$BF$2401,MATCH($A1026,Lookup!$A$9:$A$2401,0)),0)</f>
        <v>0</v>
      </c>
      <c r="F1026" s="205">
        <f>IFERROR(INDEX(Lookup!$BE$9:$BE$2401,MATCH($A1026,Lookup!$A$9:$A$2401,0)),0)</f>
        <v>0</v>
      </c>
      <c r="G1026" s="206"/>
      <c r="H1026" s="206"/>
      <c r="I1026" s="205">
        <f>IFERROR(INDEX(Lookup!$BJ$9:$BJ$2401,MATCH($A1026,Lookup!$A$9:$A$2401,0)),0)</f>
        <v>0</v>
      </c>
      <c r="J1026" s="205">
        <f>IFERROR(INDEX(Lookup!$BI$9:$BI$2401,MATCH($A1026,Lookup!$A$9:$A$2401,0)),0)</f>
        <v>0</v>
      </c>
      <c r="K1026" s="205">
        <f>IFERROR(INDEX(Lookup!$BH$9:$BH$2401,MATCH($A1026,Lookup!$A$9:$A$2401,0)),0)</f>
        <v>0</v>
      </c>
      <c r="L1026" s="205">
        <f t="shared" si="47"/>
        <v>0</v>
      </c>
      <c r="O1026" s="182">
        <f t="shared" si="46"/>
        <v>0</v>
      </c>
    </row>
    <row r="1027" spans="1:15" hidden="1" x14ac:dyDescent="0.2">
      <c r="A1027" s="182">
        <f>'13'!A274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5">
        <f>IFERROR(INDEX(Lookup!$BG$9:$BG$2401,MATCH($A1027,Lookup!$A$9:$A$2401,0)),0)</f>
        <v>0</v>
      </c>
      <c r="E1027" s="205">
        <f>IFERROR(INDEX(Lookup!$BF$9:$BF$2401,MATCH($A1027,Lookup!$A$9:$A$2401,0)),0)</f>
        <v>0</v>
      </c>
      <c r="F1027" s="205">
        <f>IFERROR(INDEX(Lookup!$BE$9:$BE$2401,MATCH($A1027,Lookup!$A$9:$A$2401,0)),0)</f>
        <v>0</v>
      </c>
      <c r="G1027" s="206"/>
      <c r="H1027" s="206"/>
      <c r="I1027" s="205">
        <f>IFERROR(INDEX(Lookup!$BJ$9:$BJ$2401,MATCH($A1027,Lookup!$A$9:$A$2401,0)),0)</f>
        <v>0</v>
      </c>
      <c r="J1027" s="205">
        <f>IFERROR(INDEX(Lookup!$BI$9:$BI$2401,MATCH($A1027,Lookup!$A$9:$A$2401,0)),0)</f>
        <v>0</v>
      </c>
      <c r="K1027" s="205">
        <f>IFERROR(INDEX(Lookup!$BH$9:$BH$2401,MATCH($A1027,Lookup!$A$9:$A$2401,0)),0)</f>
        <v>0</v>
      </c>
      <c r="L1027" s="205">
        <f t="shared" si="47"/>
        <v>0</v>
      </c>
      <c r="O1027" s="182">
        <f t="shared" si="46"/>
        <v>0</v>
      </c>
    </row>
    <row r="1028" spans="1:15" hidden="1" x14ac:dyDescent="0.2">
      <c r="A1028" s="182">
        <f>'13'!A275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5">
        <f>IFERROR(INDEX(Lookup!$BG$9:$BG$2401,MATCH($A1028,Lookup!$A$9:$A$2401,0)),0)</f>
        <v>0</v>
      </c>
      <c r="E1028" s="205">
        <f>IFERROR(INDEX(Lookup!$BF$9:$BF$2401,MATCH($A1028,Lookup!$A$9:$A$2401,0)),0)</f>
        <v>0</v>
      </c>
      <c r="F1028" s="205">
        <f>IFERROR(INDEX(Lookup!$BE$9:$BE$2401,MATCH($A1028,Lookup!$A$9:$A$2401,0)),0)</f>
        <v>0</v>
      </c>
      <c r="G1028" s="206"/>
      <c r="H1028" s="206"/>
      <c r="I1028" s="205">
        <f>IFERROR(INDEX(Lookup!$BJ$9:$BJ$2401,MATCH($A1028,Lookup!$A$9:$A$2401,0)),0)</f>
        <v>0</v>
      </c>
      <c r="J1028" s="205">
        <f>IFERROR(INDEX(Lookup!$BI$9:$BI$2401,MATCH($A1028,Lookup!$A$9:$A$2401,0)),0)</f>
        <v>0</v>
      </c>
      <c r="K1028" s="205">
        <f>IFERROR(INDEX(Lookup!$BH$9:$BH$2401,MATCH($A1028,Lookup!$A$9:$A$2401,0)),0)</f>
        <v>0</v>
      </c>
      <c r="L1028" s="205">
        <f t="shared" si="47"/>
        <v>0</v>
      </c>
      <c r="O1028" s="182">
        <f t="shared" si="46"/>
        <v>0</v>
      </c>
    </row>
    <row r="1029" spans="1:15" hidden="1" x14ac:dyDescent="0.2">
      <c r="A1029" s="182">
        <f>'13'!A276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5">
        <f>IFERROR(INDEX(Lookup!$BG$9:$BG$2401,MATCH($A1029,Lookup!$A$9:$A$2401,0)),0)</f>
        <v>0</v>
      </c>
      <c r="E1029" s="205">
        <f>IFERROR(INDEX(Lookup!$BF$9:$BF$2401,MATCH($A1029,Lookup!$A$9:$A$2401,0)),0)</f>
        <v>0</v>
      </c>
      <c r="F1029" s="205">
        <f>IFERROR(INDEX(Lookup!$BE$9:$BE$2401,MATCH($A1029,Lookup!$A$9:$A$2401,0)),0)</f>
        <v>0</v>
      </c>
      <c r="G1029" s="206"/>
      <c r="H1029" s="206"/>
      <c r="I1029" s="205">
        <f>IFERROR(INDEX(Lookup!$BJ$9:$BJ$2401,MATCH($A1029,Lookup!$A$9:$A$2401,0)),0)</f>
        <v>0</v>
      </c>
      <c r="J1029" s="205">
        <f>IFERROR(INDEX(Lookup!$BI$9:$BI$2401,MATCH($A1029,Lookup!$A$9:$A$2401,0)),0)</f>
        <v>0</v>
      </c>
      <c r="K1029" s="205">
        <f>IFERROR(INDEX(Lookup!$BH$9:$BH$2401,MATCH($A1029,Lookup!$A$9:$A$2401,0)),0)</f>
        <v>0</v>
      </c>
      <c r="L1029" s="205">
        <f t="shared" si="47"/>
        <v>0</v>
      </c>
      <c r="O1029" s="182">
        <f t="shared" si="46"/>
        <v>0</v>
      </c>
    </row>
    <row r="1030" spans="1:15" hidden="1" x14ac:dyDescent="0.2">
      <c r="A1030" s="182">
        <f>'13'!A277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5">
        <f>IFERROR(INDEX(Lookup!$BG$9:$BG$2401,MATCH($A1030,Lookup!$A$9:$A$2401,0)),0)</f>
        <v>0</v>
      </c>
      <c r="E1030" s="205">
        <f>IFERROR(INDEX(Lookup!$BF$9:$BF$2401,MATCH($A1030,Lookup!$A$9:$A$2401,0)),0)</f>
        <v>0</v>
      </c>
      <c r="F1030" s="205">
        <f>IFERROR(INDEX(Lookup!$BE$9:$BE$2401,MATCH($A1030,Lookup!$A$9:$A$2401,0)),0)</f>
        <v>0</v>
      </c>
      <c r="G1030" s="206"/>
      <c r="H1030" s="206"/>
      <c r="I1030" s="205">
        <f>IFERROR(INDEX(Lookup!$BJ$9:$BJ$2401,MATCH($A1030,Lookup!$A$9:$A$2401,0)),0)</f>
        <v>0</v>
      </c>
      <c r="J1030" s="205">
        <f>IFERROR(INDEX(Lookup!$BI$9:$BI$2401,MATCH($A1030,Lookup!$A$9:$A$2401,0)),0)</f>
        <v>0</v>
      </c>
      <c r="K1030" s="205">
        <f>IFERROR(INDEX(Lookup!$BH$9:$BH$2401,MATCH($A1030,Lookup!$A$9:$A$2401,0)),0)</f>
        <v>0</v>
      </c>
      <c r="L1030" s="205">
        <f t="shared" si="47"/>
        <v>0</v>
      </c>
      <c r="O1030" s="182">
        <f t="shared" si="46"/>
        <v>0</v>
      </c>
    </row>
    <row r="1031" spans="1:15" x14ac:dyDescent="0.2">
      <c r="L1031" s="205"/>
      <c r="O1031" s="182">
        <v>1</v>
      </c>
    </row>
    <row r="1032" spans="1:15" x14ac:dyDescent="0.2">
      <c r="A1032" s="213"/>
      <c r="B1032" s="213"/>
      <c r="C1032" s="213" t="s">
        <v>487</v>
      </c>
      <c r="D1032" s="211">
        <f>SUM(D755:D1031)</f>
        <v>0</v>
      </c>
      <c r="E1032" s="211">
        <f>SUM(E755:E1031)</f>
        <v>0</v>
      </c>
      <c r="F1032" s="211">
        <f>SUM(F755:F1031)</f>
        <v>0</v>
      </c>
      <c r="G1032" s="212"/>
      <c r="H1032" s="212"/>
      <c r="I1032" s="211">
        <f>SUM(I755:I1031)</f>
        <v>0</v>
      </c>
      <c r="J1032" s="211">
        <f>SUM(J755:J1031)</f>
        <v>0</v>
      </c>
      <c r="K1032" s="211">
        <f>SUM(K755:K1031)</f>
        <v>0</v>
      </c>
      <c r="L1032" s="211">
        <f>SUM(L755:L1031)</f>
        <v>0</v>
      </c>
      <c r="O1032" s="182">
        <v>1</v>
      </c>
    </row>
    <row r="1033" spans="1:15" x14ac:dyDescent="0.2">
      <c r="C1033" s="207" t="s">
        <v>488</v>
      </c>
      <c r="L1033" s="205"/>
      <c r="O1033" s="182">
        <v>1</v>
      </c>
    </row>
    <row r="1034" spans="1:15" x14ac:dyDescent="0.2">
      <c r="A1034" s="182" t="str">
        <f>'14'!A2</f>
        <v>27260-A08</v>
      </c>
      <c r="C1034" s="182" t="str">
        <f>IFERROR(LEFT(IFERROR(INDEX(Sheet5!$C$2:$C$1300,MATCH($A1034,Sheet5!$A$2:$A$1300,0)),"-"),FIND(",",IFERROR(INDEX(Sheet5!$C$2:$C$1300,MATCH($A1034,Sheet5!$A$2:$A$1300,0)),"-"),1)-1),IFERROR(INDEX(Sheet5!$C$2:$C$1300,MATCH($A1034,Sheet5!$A$2:$A$1300,0)),"-"))</f>
        <v xml:space="preserve">Rates &amp; Taxes - Land-23 Frankin St                          </v>
      </c>
      <c r="D1034" s="205">
        <f>IFERROR(INDEX(Lookup!$BG$9:$BG$2401,MATCH($A1034,Lookup!$A$9:$A$2401,0)),0)</f>
        <v>3868.21</v>
      </c>
      <c r="E1034" s="205">
        <f>IFERROR(INDEX(Lookup!$BF$9:$BF$2401,MATCH($A1034,Lookup!$A$9:$A$2401,0)),0)</f>
        <v>4061.62</v>
      </c>
      <c r="F1034" s="205">
        <f>IFERROR(INDEX(Lookup!$BE$9:$BE$2401,MATCH($A1034,Lookup!$A$9:$A$2401,0)),0)</f>
        <v>4061.62</v>
      </c>
      <c r="G1034" s="206"/>
      <c r="H1034" s="206"/>
      <c r="I1034" s="205">
        <f>IFERROR(INDEX(Lookup!$BJ$9:$BJ$2401,MATCH($A1034,Lookup!$A$9:$A$2401,0)),0)</f>
        <v>43671.76</v>
      </c>
      <c r="J1034" s="205">
        <f>IFERROR(INDEX(Lookup!$BI$9:$BI$2401,MATCH($A1034,Lookup!$A$9:$A$2401,0)),0)</f>
        <v>45570.310000000005</v>
      </c>
      <c r="K1034" s="205">
        <f>IFERROR(INDEX(Lookup!$BH$9:$BH$2401,MATCH($A1034,Lookup!$A$9:$A$2401,0)),0)</f>
        <v>47079.830000000009</v>
      </c>
      <c r="L1034" s="205">
        <f t="shared" ref="L1034:L1097" si="48">K1034-J1034</f>
        <v>1509.5200000000041</v>
      </c>
      <c r="O1034" s="182">
        <f t="shared" ref="O1034:O1065" si="49">+IF(A1034&gt;0,1,0)</f>
        <v>1</v>
      </c>
    </row>
    <row r="1035" spans="1:15" hidden="1" x14ac:dyDescent="0.2">
      <c r="A1035" s="182">
        <f>'14'!A3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5">
        <f>IFERROR(INDEX(Lookup!$BG$9:$BG$2401,MATCH($A1035,Lookup!$A$9:$A$2401,0)),0)</f>
        <v>0</v>
      </c>
      <c r="E1035" s="205">
        <f>IFERROR(INDEX(Lookup!$BF$9:$BF$2401,MATCH($A1035,Lookup!$A$9:$A$2401,0)),0)</f>
        <v>0</v>
      </c>
      <c r="F1035" s="205">
        <f>IFERROR(INDEX(Lookup!$BE$9:$BE$2401,MATCH($A1035,Lookup!$A$9:$A$2401,0)),0)</f>
        <v>0</v>
      </c>
      <c r="G1035" s="206"/>
      <c r="H1035" s="206"/>
      <c r="I1035" s="205">
        <f>IFERROR(INDEX(Lookup!$BJ$9:$BJ$2401,MATCH($A1035,Lookup!$A$9:$A$2401,0)),0)</f>
        <v>0</v>
      </c>
      <c r="J1035" s="205">
        <f>IFERROR(INDEX(Lookup!$BI$9:$BI$2401,MATCH($A1035,Lookup!$A$9:$A$2401,0)),0)</f>
        <v>0</v>
      </c>
      <c r="K1035" s="205">
        <f>IFERROR(INDEX(Lookup!$BH$9:$BH$2401,MATCH($A1035,Lookup!$A$9:$A$2401,0)),0)</f>
        <v>0</v>
      </c>
      <c r="L1035" s="205">
        <f t="shared" si="48"/>
        <v>0</v>
      </c>
      <c r="O1035" s="182">
        <f t="shared" si="49"/>
        <v>0</v>
      </c>
    </row>
    <row r="1036" spans="1:15" hidden="1" x14ac:dyDescent="0.2">
      <c r="A1036" s="182">
        <f>'14'!A4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5">
        <f>IFERROR(INDEX(Lookup!$BG$9:$BG$2401,MATCH($A1036,Lookup!$A$9:$A$2401,0)),0)</f>
        <v>0</v>
      </c>
      <c r="E1036" s="205">
        <f>IFERROR(INDEX(Lookup!$BF$9:$BF$2401,MATCH($A1036,Lookup!$A$9:$A$2401,0)),0)</f>
        <v>0</v>
      </c>
      <c r="F1036" s="205">
        <f>IFERROR(INDEX(Lookup!$BE$9:$BE$2401,MATCH($A1036,Lookup!$A$9:$A$2401,0)),0)</f>
        <v>0</v>
      </c>
      <c r="G1036" s="206"/>
      <c r="H1036" s="206"/>
      <c r="I1036" s="205">
        <f>IFERROR(INDEX(Lookup!$BJ$9:$BJ$2401,MATCH($A1036,Lookup!$A$9:$A$2401,0)),0)</f>
        <v>0</v>
      </c>
      <c r="J1036" s="205">
        <f>IFERROR(INDEX(Lookup!$BI$9:$BI$2401,MATCH($A1036,Lookup!$A$9:$A$2401,0)),0)</f>
        <v>0</v>
      </c>
      <c r="K1036" s="205">
        <f>IFERROR(INDEX(Lookup!$BH$9:$BH$2401,MATCH($A1036,Lookup!$A$9:$A$2401,0)),0)</f>
        <v>0</v>
      </c>
      <c r="L1036" s="205">
        <f t="shared" si="48"/>
        <v>0</v>
      </c>
      <c r="O1036" s="182">
        <f t="shared" si="49"/>
        <v>0</v>
      </c>
    </row>
    <row r="1037" spans="1:15" hidden="1" x14ac:dyDescent="0.2">
      <c r="A1037" s="182">
        <f>'14'!A5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5">
        <f>IFERROR(INDEX(Lookup!$BG$9:$BG$2401,MATCH($A1037,Lookup!$A$9:$A$2401,0)),0)</f>
        <v>0</v>
      </c>
      <c r="E1037" s="205">
        <f>IFERROR(INDEX(Lookup!$BF$9:$BF$2401,MATCH($A1037,Lookup!$A$9:$A$2401,0)),0)</f>
        <v>0</v>
      </c>
      <c r="F1037" s="205">
        <f>IFERROR(INDEX(Lookup!$BE$9:$BE$2401,MATCH($A1037,Lookup!$A$9:$A$2401,0)),0)</f>
        <v>0</v>
      </c>
      <c r="G1037" s="206"/>
      <c r="H1037" s="206"/>
      <c r="I1037" s="205">
        <f>IFERROR(INDEX(Lookup!$BJ$9:$BJ$2401,MATCH($A1037,Lookup!$A$9:$A$2401,0)),0)</f>
        <v>0</v>
      </c>
      <c r="J1037" s="205">
        <f>IFERROR(INDEX(Lookup!$BI$9:$BI$2401,MATCH($A1037,Lookup!$A$9:$A$2401,0)),0)</f>
        <v>0</v>
      </c>
      <c r="K1037" s="205">
        <f>IFERROR(INDEX(Lookup!$BH$9:$BH$2401,MATCH($A1037,Lookup!$A$9:$A$2401,0)),0)</f>
        <v>0</v>
      </c>
      <c r="L1037" s="205">
        <f t="shared" si="48"/>
        <v>0</v>
      </c>
      <c r="O1037" s="182">
        <f t="shared" si="49"/>
        <v>0</v>
      </c>
    </row>
    <row r="1038" spans="1:15" hidden="1" x14ac:dyDescent="0.2">
      <c r="A1038" s="182">
        <f>'14'!A6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5">
        <f>IFERROR(INDEX(Lookup!$BG$9:$BG$2401,MATCH($A1038,Lookup!$A$9:$A$2401,0)),0)</f>
        <v>0</v>
      </c>
      <c r="E1038" s="205">
        <f>IFERROR(INDEX(Lookup!$BF$9:$BF$2401,MATCH($A1038,Lookup!$A$9:$A$2401,0)),0)</f>
        <v>0</v>
      </c>
      <c r="F1038" s="205">
        <f>IFERROR(INDEX(Lookup!$BE$9:$BE$2401,MATCH($A1038,Lookup!$A$9:$A$2401,0)),0)</f>
        <v>0</v>
      </c>
      <c r="G1038" s="206"/>
      <c r="H1038" s="206"/>
      <c r="I1038" s="205">
        <f>IFERROR(INDEX(Lookup!$BJ$9:$BJ$2401,MATCH($A1038,Lookup!$A$9:$A$2401,0)),0)</f>
        <v>0</v>
      </c>
      <c r="J1038" s="205">
        <f>IFERROR(INDEX(Lookup!$BI$9:$BI$2401,MATCH($A1038,Lookup!$A$9:$A$2401,0)),0)</f>
        <v>0</v>
      </c>
      <c r="K1038" s="205">
        <f>IFERROR(INDEX(Lookup!$BH$9:$BH$2401,MATCH($A1038,Lookup!$A$9:$A$2401,0)),0)</f>
        <v>0</v>
      </c>
      <c r="L1038" s="205">
        <f t="shared" si="48"/>
        <v>0</v>
      </c>
      <c r="O1038" s="182">
        <f t="shared" si="49"/>
        <v>0</v>
      </c>
    </row>
    <row r="1039" spans="1:15" hidden="1" x14ac:dyDescent="0.2">
      <c r="A1039" s="182">
        <f>'14'!A7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5">
        <f>IFERROR(INDEX(Lookup!$BG$9:$BG$2401,MATCH($A1039,Lookup!$A$9:$A$2401,0)),0)</f>
        <v>0</v>
      </c>
      <c r="E1039" s="205">
        <f>IFERROR(INDEX(Lookup!$BF$9:$BF$2401,MATCH($A1039,Lookup!$A$9:$A$2401,0)),0)</f>
        <v>0</v>
      </c>
      <c r="F1039" s="205">
        <f>IFERROR(INDEX(Lookup!$BE$9:$BE$2401,MATCH($A1039,Lookup!$A$9:$A$2401,0)),0)</f>
        <v>0</v>
      </c>
      <c r="G1039" s="206"/>
      <c r="H1039" s="206"/>
      <c r="I1039" s="205">
        <f>IFERROR(INDEX(Lookup!$BJ$9:$BJ$2401,MATCH($A1039,Lookup!$A$9:$A$2401,0)),0)</f>
        <v>0</v>
      </c>
      <c r="J1039" s="205">
        <f>IFERROR(INDEX(Lookup!$BI$9:$BI$2401,MATCH($A1039,Lookup!$A$9:$A$2401,0)),0)</f>
        <v>0</v>
      </c>
      <c r="K1039" s="205">
        <f>IFERROR(INDEX(Lookup!$BH$9:$BH$2401,MATCH($A1039,Lookup!$A$9:$A$2401,0)),0)</f>
        <v>0</v>
      </c>
      <c r="L1039" s="205">
        <f t="shared" si="48"/>
        <v>0</v>
      </c>
      <c r="O1039" s="182">
        <f t="shared" si="49"/>
        <v>0</v>
      </c>
    </row>
    <row r="1040" spans="1:15" hidden="1" x14ac:dyDescent="0.2">
      <c r="A1040" s="182">
        <f>'14'!A8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5">
        <f>IFERROR(INDEX(Lookup!$BG$9:$BG$2401,MATCH($A1040,Lookup!$A$9:$A$2401,0)),0)</f>
        <v>0</v>
      </c>
      <c r="E1040" s="205">
        <f>IFERROR(INDEX(Lookup!$BF$9:$BF$2401,MATCH($A1040,Lookup!$A$9:$A$2401,0)),0)</f>
        <v>0</v>
      </c>
      <c r="F1040" s="205">
        <f>IFERROR(INDEX(Lookup!$BE$9:$BE$2401,MATCH($A1040,Lookup!$A$9:$A$2401,0)),0)</f>
        <v>0</v>
      </c>
      <c r="G1040" s="206"/>
      <c r="H1040" s="206"/>
      <c r="I1040" s="205">
        <f>IFERROR(INDEX(Lookup!$BJ$9:$BJ$2401,MATCH($A1040,Lookup!$A$9:$A$2401,0)),0)</f>
        <v>0</v>
      </c>
      <c r="J1040" s="205">
        <f>IFERROR(INDEX(Lookup!$BI$9:$BI$2401,MATCH($A1040,Lookup!$A$9:$A$2401,0)),0)</f>
        <v>0</v>
      </c>
      <c r="K1040" s="205">
        <f>IFERROR(INDEX(Lookup!$BH$9:$BH$2401,MATCH($A1040,Lookup!$A$9:$A$2401,0)),0)</f>
        <v>0</v>
      </c>
      <c r="L1040" s="205">
        <f t="shared" si="48"/>
        <v>0</v>
      </c>
      <c r="O1040" s="182">
        <f t="shared" si="49"/>
        <v>0</v>
      </c>
    </row>
    <row r="1041" spans="1:15" hidden="1" x14ac:dyDescent="0.2">
      <c r="A1041" s="182">
        <f>'14'!A9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5">
        <f>IFERROR(INDEX(Lookup!$BG$9:$BG$2401,MATCH($A1041,Lookup!$A$9:$A$2401,0)),0)</f>
        <v>0</v>
      </c>
      <c r="E1041" s="205">
        <f>IFERROR(INDEX(Lookup!$BF$9:$BF$2401,MATCH($A1041,Lookup!$A$9:$A$2401,0)),0)</f>
        <v>0</v>
      </c>
      <c r="F1041" s="205">
        <f>IFERROR(INDEX(Lookup!$BE$9:$BE$2401,MATCH($A1041,Lookup!$A$9:$A$2401,0)),0)</f>
        <v>0</v>
      </c>
      <c r="G1041" s="206"/>
      <c r="H1041" s="206"/>
      <c r="I1041" s="205">
        <f>IFERROR(INDEX(Lookup!$BJ$9:$BJ$2401,MATCH($A1041,Lookup!$A$9:$A$2401,0)),0)</f>
        <v>0</v>
      </c>
      <c r="J1041" s="205">
        <f>IFERROR(INDEX(Lookup!$BI$9:$BI$2401,MATCH($A1041,Lookup!$A$9:$A$2401,0)),0)</f>
        <v>0</v>
      </c>
      <c r="K1041" s="205">
        <f>IFERROR(INDEX(Lookup!$BH$9:$BH$2401,MATCH($A1041,Lookup!$A$9:$A$2401,0)),0)</f>
        <v>0</v>
      </c>
      <c r="L1041" s="205">
        <f t="shared" si="48"/>
        <v>0</v>
      </c>
      <c r="O1041" s="182">
        <f t="shared" si="49"/>
        <v>0</v>
      </c>
    </row>
    <row r="1042" spans="1:15" hidden="1" x14ac:dyDescent="0.2">
      <c r="A1042" s="182">
        <f>'14'!A10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5">
        <f>IFERROR(INDEX(Lookup!$BG$9:$BG$2401,MATCH($A1042,Lookup!$A$9:$A$2401,0)),0)</f>
        <v>0</v>
      </c>
      <c r="E1042" s="205">
        <f>IFERROR(INDEX(Lookup!$BF$9:$BF$2401,MATCH($A1042,Lookup!$A$9:$A$2401,0)),0)</f>
        <v>0</v>
      </c>
      <c r="F1042" s="205">
        <f>IFERROR(INDEX(Lookup!$BE$9:$BE$2401,MATCH($A1042,Lookup!$A$9:$A$2401,0)),0)</f>
        <v>0</v>
      </c>
      <c r="G1042" s="206"/>
      <c r="H1042" s="206"/>
      <c r="I1042" s="205">
        <f>IFERROR(INDEX(Lookup!$BJ$9:$BJ$2401,MATCH($A1042,Lookup!$A$9:$A$2401,0)),0)</f>
        <v>0</v>
      </c>
      <c r="J1042" s="205">
        <f>IFERROR(INDEX(Lookup!$BI$9:$BI$2401,MATCH($A1042,Lookup!$A$9:$A$2401,0)),0)</f>
        <v>0</v>
      </c>
      <c r="K1042" s="205">
        <f>IFERROR(INDEX(Lookup!$BH$9:$BH$2401,MATCH($A1042,Lookup!$A$9:$A$2401,0)),0)</f>
        <v>0</v>
      </c>
      <c r="L1042" s="205">
        <f t="shared" si="48"/>
        <v>0</v>
      </c>
      <c r="O1042" s="182">
        <f t="shared" si="49"/>
        <v>0</v>
      </c>
    </row>
    <row r="1043" spans="1:15" hidden="1" x14ac:dyDescent="0.2">
      <c r="A1043" s="182">
        <f>'14'!A11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5">
        <f>IFERROR(INDEX(Lookup!$BG$9:$BG$2401,MATCH($A1043,Lookup!$A$9:$A$2401,0)),0)</f>
        <v>0</v>
      </c>
      <c r="E1043" s="205">
        <f>IFERROR(INDEX(Lookup!$BF$9:$BF$2401,MATCH($A1043,Lookup!$A$9:$A$2401,0)),0)</f>
        <v>0</v>
      </c>
      <c r="F1043" s="205">
        <f>IFERROR(INDEX(Lookup!$BE$9:$BE$2401,MATCH($A1043,Lookup!$A$9:$A$2401,0)),0)</f>
        <v>0</v>
      </c>
      <c r="G1043" s="206"/>
      <c r="H1043" s="206"/>
      <c r="I1043" s="205">
        <f>IFERROR(INDEX(Lookup!$BJ$9:$BJ$2401,MATCH($A1043,Lookup!$A$9:$A$2401,0)),0)</f>
        <v>0</v>
      </c>
      <c r="J1043" s="205">
        <f>IFERROR(INDEX(Lookup!$BI$9:$BI$2401,MATCH($A1043,Lookup!$A$9:$A$2401,0)),0)</f>
        <v>0</v>
      </c>
      <c r="K1043" s="205">
        <f>IFERROR(INDEX(Lookup!$BH$9:$BH$2401,MATCH($A1043,Lookup!$A$9:$A$2401,0)),0)</f>
        <v>0</v>
      </c>
      <c r="L1043" s="205">
        <f t="shared" si="48"/>
        <v>0</v>
      </c>
      <c r="O1043" s="182">
        <f t="shared" si="49"/>
        <v>0</v>
      </c>
    </row>
    <row r="1044" spans="1:15" hidden="1" x14ac:dyDescent="0.2">
      <c r="A1044" s="182">
        <f>'14'!A12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5">
        <f>IFERROR(INDEX(Lookup!$BG$9:$BG$2401,MATCH($A1044,Lookup!$A$9:$A$2401,0)),0)</f>
        <v>0</v>
      </c>
      <c r="E1044" s="205">
        <f>IFERROR(INDEX(Lookup!$BF$9:$BF$2401,MATCH($A1044,Lookup!$A$9:$A$2401,0)),0)</f>
        <v>0</v>
      </c>
      <c r="F1044" s="205">
        <f>IFERROR(INDEX(Lookup!$BE$9:$BE$2401,MATCH($A1044,Lookup!$A$9:$A$2401,0)),0)</f>
        <v>0</v>
      </c>
      <c r="G1044" s="206"/>
      <c r="H1044" s="206"/>
      <c r="I1044" s="205">
        <f>IFERROR(INDEX(Lookup!$BJ$9:$BJ$2401,MATCH($A1044,Lookup!$A$9:$A$2401,0)),0)</f>
        <v>0</v>
      </c>
      <c r="J1044" s="205">
        <f>IFERROR(INDEX(Lookup!$BI$9:$BI$2401,MATCH($A1044,Lookup!$A$9:$A$2401,0)),0)</f>
        <v>0</v>
      </c>
      <c r="K1044" s="205">
        <f>IFERROR(INDEX(Lookup!$BH$9:$BH$2401,MATCH($A1044,Lookup!$A$9:$A$2401,0)),0)</f>
        <v>0</v>
      </c>
      <c r="L1044" s="205">
        <f t="shared" si="48"/>
        <v>0</v>
      </c>
      <c r="O1044" s="182">
        <f t="shared" si="49"/>
        <v>0</v>
      </c>
    </row>
    <row r="1045" spans="1:15" hidden="1" x14ac:dyDescent="0.2">
      <c r="A1045" s="182">
        <f>'14'!A13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5">
        <f>IFERROR(INDEX(Lookup!$BG$9:$BG$2401,MATCH($A1045,Lookup!$A$9:$A$2401,0)),0)</f>
        <v>0</v>
      </c>
      <c r="E1045" s="205">
        <f>IFERROR(INDEX(Lookup!$BF$9:$BF$2401,MATCH($A1045,Lookup!$A$9:$A$2401,0)),0)</f>
        <v>0</v>
      </c>
      <c r="F1045" s="205">
        <f>IFERROR(INDEX(Lookup!$BE$9:$BE$2401,MATCH($A1045,Lookup!$A$9:$A$2401,0)),0)</f>
        <v>0</v>
      </c>
      <c r="G1045" s="206"/>
      <c r="H1045" s="206"/>
      <c r="I1045" s="205">
        <f>IFERROR(INDEX(Lookup!$BJ$9:$BJ$2401,MATCH($A1045,Lookup!$A$9:$A$2401,0)),0)</f>
        <v>0</v>
      </c>
      <c r="J1045" s="205">
        <f>IFERROR(INDEX(Lookup!$BI$9:$BI$2401,MATCH($A1045,Lookup!$A$9:$A$2401,0)),0)</f>
        <v>0</v>
      </c>
      <c r="K1045" s="205">
        <f>IFERROR(INDEX(Lookup!$BH$9:$BH$2401,MATCH($A1045,Lookup!$A$9:$A$2401,0)),0)</f>
        <v>0</v>
      </c>
      <c r="L1045" s="205">
        <f t="shared" si="48"/>
        <v>0</v>
      </c>
      <c r="O1045" s="182">
        <f t="shared" si="49"/>
        <v>0</v>
      </c>
    </row>
    <row r="1046" spans="1:15" hidden="1" x14ac:dyDescent="0.2">
      <c r="A1046" s="182">
        <f>'14'!A14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5">
        <f>IFERROR(INDEX(Lookup!$BG$9:$BG$2401,MATCH($A1046,Lookup!$A$9:$A$2401,0)),0)</f>
        <v>0</v>
      </c>
      <c r="E1046" s="205">
        <f>IFERROR(INDEX(Lookup!$BF$9:$BF$2401,MATCH($A1046,Lookup!$A$9:$A$2401,0)),0)</f>
        <v>0</v>
      </c>
      <c r="F1046" s="205">
        <f>IFERROR(INDEX(Lookup!$BE$9:$BE$2401,MATCH($A1046,Lookup!$A$9:$A$2401,0)),0)</f>
        <v>0</v>
      </c>
      <c r="G1046" s="206"/>
      <c r="H1046" s="206"/>
      <c r="I1046" s="205">
        <f>IFERROR(INDEX(Lookup!$BJ$9:$BJ$2401,MATCH($A1046,Lookup!$A$9:$A$2401,0)),0)</f>
        <v>0</v>
      </c>
      <c r="J1046" s="205">
        <f>IFERROR(INDEX(Lookup!$BI$9:$BI$2401,MATCH($A1046,Lookup!$A$9:$A$2401,0)),0)</f>
        <v>0</v>
      </c>
      <c r="K1046" s="205">
        <f>IFERROR(INDEX(Lookup!$BH$9:$BH$2401,MATCH($A1046,Lookup!$A$9:$A$2401,0)),0)</f>
        <v>0</v>
      </c>
      <c r="L1046" s="205">
        <f t="shared" si="48"/>
        <v>0</v>
      </c>
      <c r="O1046" s="182">
        <f t="shared" si="49"/>
        <v>0</v>
      </c>
    </row>
    <row r="1047" spans="1:15" hidden="1" x14ac:dyDescent="0.2">
      <c r="A1047" s="182">
        <f>'14'!A15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5">
        <f>IFERROR(INDEX(Lookup!$BG$9:$BG$2401,MATCH($A1047,Lookup!$A$9:$A$2401,0)),0)</f>
        <v>0</v>
      </c>
      <c r="E1047" s="205">
        <f>IFERROR(INDEX(Lookup!$BF$9:$BF$2401,MATCH($A1047,Lookup!$A$9:$A$2401,0)),0)</f>
        <v>0</v>
      </c>
      <c r="F1047" s="205">
        <f>IFERROR(INDEX(Lookup!$BE$9:$BE$2401,MATCH($A1047,Lookup!$A$9:$A$2401,0)),0)</f>
        <v>0</v>
      </c>
      <c r="G1047" s="206"/>
      <c r="H1047" s="206"/>
      <c r="I1047" s="205">
        <f>IFERROR(INDEX(Lookup!$BJ$9:$BJ$2401,MATCH($A1047,Lookup!$A$9:$A$2401,0)),0)</f>
        <v>0</v>
      </c>
      <c r="J1047" s="205">
        <f>IFERROR(INDEX(Lookup!$BI$9:$BI$2401,MATCH($A1047,Lookup!$A$9:$A$2401,0)),0)</f>
        <v>0</v>
      </c>
      <c r="K1047" s="205">
        <f>IFERROR(INDEX(Lookup!$BH$9:$BH$2401,MATCH($A1047,Lookup!$A$9:$A$2401,0)),0)</f>
        <v>0</v>
      </c>
      <c r="L1047" s="205">
        <f t="shared" si="48"/>
        <v>0</v>
      </c>
      <c r="O1047" s="182">
        <f t="shared" si="49"/>
        <v>0</v>
      </c>
    </row>
    <row r="1048" spans="1:15" hidden="1" x14ac:dyDescent="0.2">
      <c r="A1048" s="182">
        <f>'14'!A16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5">
        <f>IFERROR(INDEX(Lookup!$BG$9:$BG$2401,MATCH($A1048,Lookup!$A$9:$A$2401,0)),0)</f>
        <v>0</v>
      </c>
      <c r="E1048" s="205">
        <f>IFERROR(INDEX(Lookup!$BF$9:$BF$2401,MATCH($A1048,Lookup!$A$9:$A$2401,0)),0)</f>
        <v>0</v>
      </c>
      <c r="F1048" s="205">
        <f>IFERROR(INDEX(Lookup!$BE$9:$BE$2401,MATCH($A1048,Lookup!$A$9:$A$2401,0)),0)</f>
        <v>0</v>
      </c>
      <c r="G1048" s="206"/>
      <c r="H1048" s="206"/>
      <c r="I1048" s="205">
        <f>IFERROR(INDEX(Lookup!$BJ$9:$BJ$2401,MATCH($A1048,Lookup!$A$9:$A$2401,0)),0)</f>
        <v>0</v>
      </c>
      <c r="J1048" s="205">
        <f>IFERROR(INDEX(Lookup!$BI$9:$BI$2401,MATCH($A1048,Lookup!$A$9:$A$2401,0)),0)</f>
        <v>0</v>
      </c>
      <c r="K1048" s="205">
        <f>IFERROR(INDEX(Lookup!$BH$9:$BH$2401,MATCH($A1048,Lookup!$A$9:$A$2401,0)),0)</f>
        <v>0</v>
      </c>
      <c r="L1048" s="205">
        <f t="shared" si="48"/>
        <v>0</v>
      </c>
      <c r="O1048" s="182">
        <f t="shared" si="49"/>
        <v>0</v>
      </c>
    </row>
    <row r="1049" spans="1:15" hidden="1" x14ac:dyDescent="0.2">
      <c r="A1049" s="182">
        <f>'14'!A17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5">
        <f>IFERROR(INDEX(Lookup!$BG$9:$BG$2401,MATCH($A1049,Lookup!$A$9:$A$2401,0)),0)</f>
        <v>0</v>
      </c>
      <c r="E1049" s="205">
        <f>IFERROR(INDEX(Lookup!$BF$9:$BF$2401,MATCH($A1049,Lookup!$A$9:$A$2401,0)),0)</f>
        <v>0</v>
      </c>
      <c r="F1049" s="205">
        <f>IFERROR(INDEX(Lookup!$BE$9:$BE$2401,MATCH($A1049,Lookup!$A$9:$A$2401,0)),0)</f>
        <v>0</v>
      </c>
      <c r="G1049" s="206"/>
      <c r="H1049" s="206"/>
      <c r="I1049" s="205">
        <f>IFERROR(INDEX(Lookup!$BJ$9:$BJ$2401,MATCH($A1049,Lookup!$A$9:$A$2401,0)),0)</f>
        <v>0</v>
      </c>
      <c r="J1049" s="205">
        <f>IFERROR(INDEX(Lookup!$BI$9:$BI$2401,MATCH($A1049,Lookup!$A$9:$A$2401,0)),0)</f>
        <v>0</v>
      </c>
      <c r="K1049" s="205">
        <f>IFERROR(INDEX(Lookup!$BH$9:$BH$2401,MATCH($A1049,Lookup!$A$9:$A$2401,0)),0)</f>
        <v>0</v>
      </c>
      <c r="L1049" s="205">
        <f t="shared" si="48"/>
        <v>0</v>
      </c>
      <c r="O1049" s="182">
        <f t="shared" si="49"/>
        <v>0</v>
      </c>
    </row>
    <row r="1050" spans="1:15" hidden="1" x14ac:dyDescent="0.2">
      <c r="A1050" s="182">
        <f>'14'!A18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5">
        <f>IFERROR(INDEX(Lookup!$BG$9:$BG$2401,MATCH($A1050,Lookup!$A$9:$A$2401,0)),0)</f>
        <v>0</v>
      </c>
      <c r="E1050" s="205">
        <f>IFERROR(INDEX(Lookup!$BF$9:$BF$2401,MATCH($A1050,Lookup!$A$9:$A$2401,0)),0)</f>
        <v>0</v>
      </c>
      <c r="F1050" s="205">
        <f>IFERROR(INDEX(Lookup!$BE$9:$BE$2401,MATCH($A1050,Lookup!$A$9:$A$2401,0)),0)</f>
        <v>0</v>
      </c>
      <c r="G1050" s="206"/>
      <c r="H1050" s="206"/>
      <c r="I1050" s="205">
        <f>IFERROR(INDEX(Lookup!$BJ$9:$BJ$2401,MATCH($A1050,Lookup!$A$9:$A$2401,0)),0)</f>
        <v>0</v>
      </c>
      <c r="J1050" s="205">
        <f>IFERROR(INDEX(Lookup!$BI$9:$BI$2401,MATCH($A1050,Lookup!$A$9:$A$2401,0)),0)</f>
        <v>0</v>
      </c>
      <c r="K1050" s="205">
        <f>IFERROR(INDEX(Lookup!$BH$9:$BH$2401,MATCH($A1050,Lookup!$A$9:$A$2401,0)),0)</f>
        <v>0</v>
      </c>
      <c r="L1050" s="205">
        <f t="shared" si="48"/>
        <v>0</v>
      </c>
      <c r="O1050" s="182">
        <f t="shared" si="49"/>
        <v>0</v>
      </c>
    </row>
    <row r="1051" spans="1:15" hidden="1" x14ac:dyDescent="0.2">
      <c r="A1051" s="182">
        <f>'14'!A19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5">
        <f>IFERROR(INDEX(Lookup!$BG$9:$BG$2401,MATCH($A1051,Lookup!$A$9:$A$2401,0)),0)</f>
        <v>0</v>
      </c>
      <c r="E1051" s="205">
        <f>IFERROR(INDEX(Lookup!$BF$9:$BF$2401,MATCH($A1051,Lookup!$A$9:$A$2401,0)),0)</f>
        <v>0</v>
      </c>
      <c r="F1051" s="205">
        <f>IFERROR(INDEX(Lookup!$BE$9:$BE$2401,MATCH($A1051,Lookup!$A$9:$A$2401,0)),0)</f>
        <v>0</v>
      </c>
      <c r="G1051" s="206"/>
      <c r="H1051" s="206"/>
      <c r="I1051" s="205">
        <f>IFERROR(INDEX(Lookup!$BJ$9:$BJ$2401,MATCH($A1051,Lookup!$A$9:$A$2401,0)),0)</f>
        <v>0</v>
      </c>
      <c r="J1051" s="205">
        <f>IFERROR(INDEX(Lookup!$BI$9:$BI$2401,MATCH($A1051,Lookup!$A$9:$A$2401,0)),0)</f>
        <v>0</v>
      </c>
      <c r="K1051" s="205">
        <f>IFERROR(INDEX(Lookup!$BH$9:$BH$2401,MATCH($A1051,Lookup!$A$9:$A$2401,0)),0)</f>
        <v>0</v>
      </c>
      <c r="L1051" s="205">
        <f t="shared" si="48"/>
        <v>0</v>
      </c>
      <c r="O1051" s="182">
        <f t="shared" si="49"/>
        <v>0</v>
      </c>
    </row>
    <row r="1052" spans="1:15" hidden="1" x14ac:dyDescent="0.2">
      <c r="A1052" s="182">
        <f>'14'!A20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5">
        <f>IFERROR(INDEX(Lookup!$BG$9:$BG$2401,MATCH($A1052,Lookup!$A$9:$A$2401,0)),0)</f>
        <v>0</v>
      </c>
      <c r="E1052" s="205">
        <f>IFERROR(INDEX(Lookup!$BF$9:$BF$2401,MATCH($A1052,Lookup!$A$9:$A$2401,0)),0)</f>
        <v>0</v>
      </c>
      <c r="F1052" s="205">
        <f>IFERROR(INDEX(Lookup!$BE$9:$BE$2401,MATCH($A1052,Lookup!$A$9:$A$2401,0)),0)</f>
        <v>0</v>
      </c>
      <c r="G1052" s="206"/>
      <c r="H1052" s="206"/>
      <c r="I1052" s="205">
        <f>IFERROR(INDEX(Lookup!$BJ$9:$BJ$2401,MATCH($A1052,Lookup!$A$9:$A$2401,0)),0)</f>
        <v>0</v>
      </c>
      <c r="J1052" s="205">
        <f>IFERROR(INDEX(Lookup!$BI$9:$BI$2401,MATCH($A1052,Lookup!$A$9:$A$2401,0)),0)</f>
        <v>0</v>
      </c>
      <c r="K1052" s="205">
        <f>IFERROR(INDEX(Lookup!$BH$9:$BH$2401,MATCH($A1052,Lookup!$A$9:$A$2401,0)),0)</f>
        <v>0</v>
      </c>
      <c r="L1052" s="205">
        <f t="shared" si="48"/>
        <v>0</v>
      </c>
      <c r="O1052" s="182">
        <f t="shared" si="49"/>
        <v>0</v>
      </c>
    </row>
    <row r="1053" spans="1:15" hidden="1" x14ac:dyDescent="0.2">
      <c r="A1053" s="182">
        <f>'14'!A21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5">
        <f>IFERROR(INDEX(Lookup!$BG$9:$BG$2401,MATCH($A1053,Lookup!$A$9:$A$2401,0)),0)</f>
        <v>0</v>
      </c>
      <c r="E1053" s="205">
        <f>IFERROR(INDEX(Lookup!$BF$9:$BF$2401,MATCH($A1053,Lookup!$A$9:$A$2401,0)),0)</f>
        <v>0</v>
      </c>
      <c r="F1053" s="205">
        <f>IFERROR(INDEX(Lookup!$BE$9:$BE$2401,MATCH($A1053,Lookup!$A$9:$A$2401,0)),0)</f>
        <v>0</v>
      </c>
      <c r="G1053" s="206"/>
      <c r="H1053" s="206"/>
      <c r="I1053" s="205">
        <f>IFERROR(INDEX(Lookup!$BJ$9:$BJ$2401,MATCH($A1053,Lookup!$A$9:$A$2401,0)),0)</f>
        <v>0</v>
      </c>
      <c r="J1053" s="205">
        <f>IFERROR(INDEX(Lookup!$BI$9:$BI$2401,MATCH($A1053,Lookup!$A$9:$A$2401,0)),0)</f>
        <v>0</v>
      </c>
      <c r="K1053" s="205">
        <f>IFERROR(INDEX(Lookup!$BH$9:$BH$2401,MATCH($A1053,Lookup!$A$9:$A$2401,0)),0)</f>
        <v>0</v>
      </c>
      <c r="L1053" s="205">
        <f t="shared" si="48"/>
        <v>0</v>
      </c>
      <c r="O1053" s="182">
        <f t="shared" si="49"/>
        <v>0</v>
      </c>
    </row>
    <row r="1054" spans="1:15" hidden="1" x14ac:dyDescent="0.2">
      <c r="A1054" s="182">
        <f>'14'!A22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5">
        <f>IFERROR(INDEX(Lookup!$BG$9:$BG$2401,MATCH($A1054,Lookup!$A$9:$A$2401,0)),0)</f>
        <v>0</v>
      </c>
      <c r="E1054" s="205">
        <f>IFERROR(INDEX(Lookup!$BF$9:$BF$2401,MATCH($A1054,Lookup!$A$9:$A$2401,0)),0)</f>
        <v>0</v>
      </c>
      <c r="F1054" s="205">
        <f>IFERROR(INDEX(Lookup!$BE$9:$BE$2401,MATCH($A1054,Lookup!$A$9:$A$2401,0)),0)</f>
        <v>0</v>
      </c>
      <c r="G1054" s="206"/>
      <c r="H1054" s="206"/>
      <c r="I1054" s="205">
        <f>IFERROR(INDEX(Lookup!$BJ$9:$BJ$2401,MATCH($A1054,Lookup!$A$9:$A$2401,0)),0)</f>
        <v>0</v>
      </c>
      <c r="J1054" s="205">
        <f>IFERROR(INDEX(Lookup!$BI$9:$BI$2401,MATCH($A1054,Lookup!$A$9:$A$2401,0)),0)</f>
        <v>0</v>
      </c>
      <c r="K1054" s="205">
        <f>IFERROR(INDEX(Lookup!$BH$9:$BH$2401,MATCH($A1054,Lookup!$A$9:$A$2401,0)),0)</f>
        <v>0</v>
      </c>
      <c r="L1054" s="205">
        <f t="shared" si="48"/>
        <v>0</v>
      </c>
      <c r="O1054" s="182">
        <f t="shared" si="49"/>
        <v>0</v>
      </c>
    </row>
    <row r="1055" spans="1:15" hidden="1" x14ac:dyDescent="0.2">
      <c r="A1055" s="182">
        <f>'14'!A23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5">
        <f>IFERROR(INDEX(Lookup!$BG$9:$BG$2401,MATCH($A1055,Lookup!$A$9:$A$2401,0)),0)</f>
        <v>0</v>
      </c>
      <c r="E1055" s="205">
        <f>IFERROR(INDEX(Lookup!$BF$9:$BF$2401,MATCH($A1055,Lookup!$A$9:$A$2401,0)),0)</f>
        <v>0</v>
      </c>
      <c r="F1055" s="205">
        <f>IFERROR(INDEX(Lookup!$BE$9:$BE$2401,MATCH($A1055,Lookup!$A$9:$A$2401,0)),0)</f>
        <v>0</v>
      </c>
      <c r="G1055" s="206"/>
      <c r="H1055" s="206"/>
      <c r="I1055" s="205">
        <f>IFERROR(INDEX(Lookup!$BJ$9:$BJ$2401,MATCH($A1055,Lookup!$A$9:$A$2401,0)),0)</f>
        <v>0</v>
      </c>
      <c r="J1055" s="205">
        <f>IFERROR(INDEX(Lookup!$BI$9:$BI$2401,MATCH($A1055,Lookup!$A$9:$A$2401,0)),0)</f>
        <v>0</v>
      </c>
      <c r="K1055" s="205">
        <f>IFERROR(INDEX(Lookup!$BH$9:$BH$2401,MATCH($A1055,Lookup!$A$9:$A$2401,0)),0)</f>
        <v>0</v>
      </c>
      <c r="L1055" s="205">
        <f t="shared" si="48"/>
        <v>0</v>
      </c>
      <c r="O1055" s="182">
        <f t="shared" si="49"/>
        <v>0</v>
      </c>
    </row>
    <row r="1056" spans="1:15" hidden="1" x14ac:dyDescent="0.2">
      <c r="A1056" s="182">
        <f>'14'!A24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5">
        <f>IFERROR(INDEX(Lookup!$BG$9:$BG$2401,MATCH($A1056,Lookup!$A$9:$A$2401,0)),0)</f>
        <v>0</v>
      </c>
      <c r="E1056" s="205">
        <f>IFERROR(INDEX(Lookup!$BF$9:$BF$2401,MATCH($A1056,Lookup!$A$9:$A$2401,0)),0)</f>
        <v>0</v>
      </c>
      <c r="F1056" s="205">
        <f>IFERROR(INDEX(Lookup!$BE$9:$BE$2401,MATCH($A1056,Lookup!$A$9:$A$2401,0)),0)</f>
        <v>0</v>
      </c>
      <c r="G1056" s="206"/>
      <c r="H1056" s="206"/>
      <c r="I1056" s="205">
        <f>IFERROR(INDEX(Lookup!$BJ$9:$BJ$2401,MATCH($A1056,Lookup!$A$9:$A$2401,0)),0)</f>
        <v>0</v>
      </c>
      <c r="J1056" s="205">
        <f>IFERROR(INDEX(Lookup!$BI$9:$BI$2401,MATCH($A1056,Lookup!$A$9:$A$2401,0)),0)</f>
        <v>0</v>
      </c>
      <c r="K1056" s="205">
        <f>IFERROR(INDEX(Lookup!$BH$9:$BH$2401,MATCH($A1056,Lookup!$A$9:$A$2401,0)),0)</f>
        <v>0</v>
      </c>
      <c r="L1056" s="205">
        <f t="shared" si="48"/>
        <v>0</v>
      </c>
      <c r="O1056" s="182">
        <f t="shared" si="49"/>
        <v>0</v>
      </c>
    </row>
    <row r="1057" spans="1:15" hidden="1" x14ac:dyDescent="0.2">
      <c r="A1057" s="182">
        <f>'14'!A25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5">
        <f>IFERROR(INDEX(Lookup!$BG$9:$BG$2401,MATCH($A1057,Lookup!$A$9:$A$2401,0)),0)</f>
        <v>0</v>
      </c>
      <c r="E1057" s="205">
        <f>IFERROR(INDEX(Lookup!$BF$9:$BF$2401,MATCH($A1057,Lookup!$A$9:$A$2401,0)),0)</f>
        <v>0</v>
      </c>
      <c r="F1057" s="205">
        <f>IFERROR(INDEX(Lookup!$BE$9:$BE$2401,MATCH($A1057,Lookup!$A$9:$A$2401,0)),0)</f>
        <v>0</v>
      </c>
      <c r="G1057" s="206"/>
      <c r="H1057" s="206"/>
      <c r="I1057" s="205">
        <f>IFERROR(INDEX(Lookup!$BJ$9:$BJ$2401,MATCH($A1057,Lookup!$A$9:$A$2401,0)),0)</f>
        <v>0</v>
      </c>
      <c r="J1057" s="205">
        <f>IFERROR(INDEX(Lookup!$BI$9:$BI$2401,MATCH($A1057,Lookup!$A$9:$A$2401,0)),0)</f>
        <v>0</v>
      </c>
      <c r="K1057" s="205">
        <f>IFERROR(INDEX(Lookup!$BH$9:$BH$2401,MATCH($A1057,Lookup!$A$9:$A$2401,0)),0)</f>
        <v>0</v>
      </c>
      <c r="L1057" s="205">
        <f t="shared" si="48"/>
        <v>0</v>
      </c>
      <c r="O1057" s="182">
        <f t="shared" si="49"/>
        <v>0</v>
      </c>
    </row>
    <row r="1058" spans="1:15" hidden="1" x14ac:dyDescent="0.2">
      <c r="A1058" s="182">
        <f>'14'!A26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5">
        <f>IFERROR(INDEX(Lookup!$BG$9:$BG$2401,MATCH($A1058,Lookup!$A$9:$A$2401,0)),0)</f>
        <v>0</v>
      </c>
      <c r="E1058" s="205">
        <f>IFERROR(INDEX(Lookup!$BF$9:$BF$2401,MATCH($A1058,Lookup!$A$9:$A$2401,0)),0)</f>
        <v>0</v>
      </c>
      <c r="F1058" s="205">
        <f>IFERROR(INDEX(Lookup!$BE$9:$BE$2401,MATCH($A1058,Lookup!$A$9:$A$2401,0)),0)</f>
        <v>0</v>
      </c>
      <c r="G1058" s="206"/>
      <c r="H1058" s="206"/>
      <c r="I1058" s="205">
        <f>IFERROR(INDEX(Lookup!$BJ$9:$BJ$2401,MATCH($A1058,Lookup!$A$9:$A$2401,0)),0)</f>
        <v>0</v>
      </c>
      <c r="J1058" s="205">
        <f>IFERROR(INDEX(Lookup!$BI$9:$BI$2401,MATCH($A1058,Lookup!$A$9:$A$2401,0)),0)</f>
        <v>0</v>
      </c>
      <c r="K1058" s="205">
        <f>IFERROR(INDEX(Lookup!$BH$9:$BH$2401,MATCH($A1058,Lookup!$A$9:$A$2401,0)),0)</f>
        <v>0</v>
      </c>
      <c r="L1058" s="205">
        <f t="shared" si="48"/>
        <v>0</v>
      </c>
      <c r="O1058" s="182">
        <f t="shared" si="49"/>
        <v>0</v>
      </c>
    </row>
    <row r="1059" spans="1:15" hidden="1" x14ac:dyDescent="0.2">
      <c r="A1059" s="182">
        <f>'14'!A27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5">
        <f>IFERROR(INDEX(Lookup!$BG$9:$BG$2401,MATCH($A1059,Lookup!$A$9:$A$2401,0)),0)</f>
        <v>0</v>
      </c>
      <c r="E1059" s="205">
        <f>IFERROR(INDEX(Lookup!$BF$9:$BF$2401,MATCH($A1059,Lookup!$A$9:$A$2401,0)),0)</f>
        <v>0</v>
      </c>
      <c r="F1059" s="205">
        <f>IFERROR(INDEX(Lookup!$BE$9:$BE$2401,MATCH($A1059,Lookup!$A$9:$A$2401,0)),0)</f>
        <v>0</v>
      </c>
      <c r="G1059" s="206"/>
      <c r="H1059" s="206"/>
      <c r="I1059" s="205">
        <f>IFERROR(INDEX(Lookup!$BJ$9:$BJ$2401,MATCH($A1059,Lookup!$A$9:$A$2401,0)),0)</f>
        <v>0</v>
      </c>
      <c r="J1059" s="205">
        <f>IFERROR(INDEX(Lookup!$BI$9:$BI$2401,MATCH($A1059,Lookup!$A$9:$A$2401,0)),0)</f>
        <v>0</v>
      </c>
      <c r="K1059" s="205">
        <f>IFERROR(INDEX(Lookup!$BH$9:$BH$2401,MATCH($A1059,Lookup!$A$9:$A$2401,0)),0)</f>
        <v>0</v>
      </c>
      <c r="L1059" s="205">
        <f t="shared" si="48"/>
        <v>0</v>
      </c>
      <c r="O1059" s="182">
        <f t="shared" si="49"/>
        <v>0</v>
      </c>
    </row>
    <row r="1060" spans="1:15" hidden="1" x14ac:dyDescent="0.2">
      <c r="A1060" s="182">
        <f>'14'!A28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5">
        <f>IFERROR(INDEX(Lookup!$BG$9:$BG$2401,MATCH($A1060,Lookup!$A$9:$A$2401,0)),0)</f>
        <v>0</v>
      </c>
      <c r="E1060" s="205">
        <f>IFERROR(INDEX(Lookup!$BF$9:$BF$2401,MATCH($A1060,Lookup!$A$9:$A$2401,0)),0)</f>
        <v>0</v>
      </c>
      <c r="F1060" s="205">
        <f>IFERROR(INDEX(Lookup!$BE$9:$BE$2401,MATCH($A1060,Lookup!$A$9:$A$2401,0)),0)</f>
        <v>0</v>
      </c>
      <c r="G1060" s="206"/>
      <c r="H1060" s="206"/>
      <c r="I1060" s="205">
        <f>IFERROR(INDEX(Lookup!$BJ$9:$BJ$2401,MATCH($A1060,Lookup!$A$9:$A$2401,0)),0)</f>
        <v>0</v>
      </c>
      <c r="J1060" s="205">
        <f>IFERROR(INDEX(Lookup!$BI$9:$BI$2401,MATCH($A1060,Lookup!$A$9:$A$2401,0)),0)</f>
        <v>0</v>
      </c>
      <c r="K1060" s="205">
        <f>IFERROR(INDEX(Lookup!$BH$9:$BH$2401,MATCH($A1060,Lookup!$A$9:$A$2401,0)),0)</f>
        <v>0</v>
      </c>
      <c r="L1060" s="205">
        <f t="shared" si="48"/>
        <v>0</v>
      </c>
      <c r="O1060" s="182">
        <f t="shared" si="49"/>
        <v>0</v>
      </c>
    </row>
    <row r="1061" spans="1:15" hidden="1" x14ac:dyDescent="0.2">
      <c r="A1061" s="182">
        <f>'14'!A29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5">
        <f>IFERROR(INDEX(Lookup!$BG$9:$BG$2401,MATCH($A1061,Lookup!$A$9:$A$2401,0)),0)</f>
        <v>0</v>
      </c>
      <c r="E1061" s="205">
        <f>IFERROR(INDEX(Lookup!$BF$9:$BF$2401,MATCH($A1061,Lookup!$A$9:$A$2401,0)),0)</f>
        <v>0</v>
      </c>
      <c r="F1061" s="205">
        <f>IFERROR(INDEX(Lookup!$BE$9:$BE$2401,MATCH($A1061,Lookup!$A$9:$A$2401,0)),0)</f>
        <v>0</v>
      </c>
      <c r="G1061" s="206"/>
      <c r="H1061" s="206"/>
      <c r="I1061" s="205">
        <f>IFERROR(INDEX(Lookup!$BJ$9:$BJ$2401,MATCH($A1061,Lookup!$A$9:$A$2401,0)),0)</f>
        <v>0</v>
      </c>
      <c r="J1061" s="205">
        <f>IFERROR(INDEX(Lookup!$BI$9:$BI$2401,MATCH($A1061,Lookup!$A$9:$A$2401,0)),0)</f>
        <v>0</v>
      </c>
      <c r="K1061" s="205">
        <f>IFERROR(INDEX(Lookup!$BH$9:$BH$2401,MATCH($A1061,Lookup!$A$9:$A$2401,0)),0)</f>
        <v>0</v>
      </c>
      <c r="L1061" s="205">
        <f t="shared" si="48"/>
        <v>0</v>
      </c>
      <c r="O1061" s="182">
        <f t="shared" si="49"/>
        <v>0</v>
      </c>
    </row>
    <row r="1062" spans="1:15" hidden="1" x14ac:dyDescent="0.2">
      <c r="A1062" s="182">
        <f>'14'!A30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5">
        <f>IFERROR(INDEX(Lookup!$BG$9:$BG$2401,MATCH($A1062,Lookup!$A$9:$A$2401,0)),0)</f>
        <v>0</v>
      </c>
      <c r="E1062" s="205">
        <f>IFERROR(INDEX(Lookup!$BF$9:$BF$2401,MATCH($A1062,Lookup!$A$9:$A$2401,0)),0)</f>
        <v>0</v>
      </c>
      <c r="F1062" s="205">
        <f>IFERROR(INDEX(Lookup!$BE$9:$BE$2401,MATCH($A1062,Lookup!$A$9:$A$2401,0)),0)</f>
        <v>0</v>
      </c>
      <c r="G1062" s="206"/>
      <c r="H1062" s="206"/>
      <c r="I1062" s="205">
        <f>IFERROR(INDEX(Lookup!$BJ$9:$BJ$2401,MATCH($A1062,Lookup!$A$9:$A$2401,0)),0)</f>
        <v>0</v>
      </c>
      <c r="J1062" s="205">
        <f>IFERROR(INDEX(Lookup!$BI$9:$BI$2401,MATCH($A1062,Lookup!$A$9:$A$2401,0)),0)</f>
        <v>0</v>
      </c>
      <c r="K1062" s="205">
        <f>IFERROR(INDEX(Lookup!$BH$9:$BH$2401,MATCH($A1062,Lookup!$A$9:$A$2401,0)),0)</f>
        <v>0</v>
      </c>
      <c r="L1062" s="205">
        <f t="shared" si="48"/>
        <v>0</v>
      </c>
      <c r="O1062" s="182">
        <f t="shared" si="49"/>
        <v>0</v>
      </c>
    </row>
    <row r="1063" spans="1:15" hidden="1" x14ac:dyDescent="0.2">
      <c r="A1063" s="182">
        <f>'14'!A31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5">
        <f>IFERROR(INDEX(Lookup!$BG$9:$BG$2401,MATCH($A1063,Lookup!$A$9:$A$2401,0)),0)</f>
        <v>0</v>
      </c>
      <c r="E1063" s="205">
        <f>IFERROR(INDEX(Lookup!$BF$9:$BF$2401,MATCH($A1063,Lookup!$A$9:$A$2401,0)),0)</f>
        <v>0</v>
      </c>
      <c r="F1063" s="205">
        <f>IFERROR(INDEX(Lookup!$BE$9:$BE$2401,MATCH($A1063,Lookup!$A$9:$A$2401,0)),0)</f>
        <v>0</v>
      </c>
      <c r="G1063" s="206"/>
      <c r="H1063" s="206"/>
      <c r="I1063" s="205">
        <f>IFERROR(INDEX(Lookup!$BJ$9:$BJ$2401,MATCH($A1063,Lookup!$A$9:$A$2401,0)),0)</f>
        <v>0</v>
      </c>
      <c r="J1063" s="205">
        <f>IFERROR(INDEX(Lookup!$BI$9:$BI$2401,MATCH($A1063,Lookup!$A$9:$A$2401,0)),0)</f>
        <v>0</v>
      </c>
      <c r="K1063" s="205">
        <f>IFERROR(INDEX(Lookup!$BH$9:$BH$2401,MATCH($A1063,Lookup!$A$9:$A$2401,0)),0)</f>
        <v>0</v>
      </c>
      <c r="L1063" s="205">
        <f t="shared" si="48"/>
        <v>0</v>
      </c>
      <c r="O1063" s="182">
        <f t="shared" si="49"/>
        <v>0</v>
      </c>
    </row>
    <row r="1064" spans="1:15" hidden="1" x14ac:dyDescent="0.2">
      <c r="A1064" s="182">
        <f>'14'!A32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5">
        <f>IFERROR(INDEX(Lookup!$BG$9:$BG$2401,MATCH($A1064,Lookup!$A$9:$A$2401,0)),0)</f>
        <v>0</v>
      </c>
      <c r="E1064" s="205">
        <f>IFERROR(INDEX(Lookup!$BF$9:$BF$2401,MATCH($A1064,Lookup!$A$9:$A$2401,0)),0)</f>
        <v>0</v>
      </c>
      <c r="F1064" s="205">
        <f>IFERROR(INDEX(Lookup!$BE$9:$BE$2401,MATCH($A1064,Lookup!$A$9:$A$2401,0)),0)</f>
        <v>0</v>
      </c>
      <c r="G1064" s="206"/>
      <c r="H1064" s="206"/>
      <c r="I1064" s="205">
        <f>IFERROR(INDEX(Lookup!$BJ$9:$BJ$2401,MATCH($A1064,Lookup!$A$9:$A$2401,0)),0)</f>
        <v>0</v>
      </c>
      <c r="J1064" s="205">
        <f>IFERROR(INDEX(Lookup!$BI$9:$BI$2401,MATCH($A1064,Lookup!$A$9:$A$2401,0)),0)</f>
        <v>0</v>
      </c>
      <c r="K1064" s="205">
        <f>IFERROR(INDEX(Lookup!$BH$9:$BH$2401,MATCH($A1064,Lookup!$A$9:$A$2401,0)),0)</f>
        <v>0</v>
      </c>
      <c r="L1064" s="205">
        <f t="shared" si="48"/>
        <v>0</v>
      </c>
      <c r="O1064" s="182">
        <f t="shared" si="49"/>
        <v>0</v>
      </c>
    </row>
    <row r="1065" spans="1:15" hidden="1" x14ac:dyDescent="0.2">
      <c r="A1065" s="182">
        <f>'14'!A33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5">
        <f>IFERROR(INDEX(Lookup!$BG$9:$BG$2401,MATCH($A1065,Lookup!$A$9:$A$2401,0)),0)</f>
        <v>0</v>
      </c>
      <c r="E1065" s="205">
        <f>IFERROR(INDEX(Lookup!$BF$9:$BF$2401,MATCH($A1065,Lookup!$A$9:$A$2401,0)),0)</f>
        <v>0</v>
      </c>
      <c r="F1065" s="205">
        <f>IFERROR(INDEX(Lookup!$BE$9:$BE$2401,MATCH($A1065,Lookup!$A$9:$A$2401,0)),0)</f>
        <v>0</v>
      </c>
      <c r="G1065" s="206"/>
      <c r="H1065" s="206"/>
      <c r="I1065" s="205">
        <f>IFERROR(INDEX(Lookup!$BJ$9:$BJ$2401,MATCH($A1065,Lookup!$A$9:$A$2401,0)),0)</f>
        <v>0</v>
      </c>
      <c r="J1065" s="205">
        <f>IFERROR(INDEX(Lookup!$BI$9:$BI$2401,MATCH($A1065,Lookup!$A$9:$A$2401,0)),0)</f>
        <v>0</v>
      </c>
      <c r="K1065" s="205">
        <f>IFERROR(INDEX(Lookup!$BH$9:$BH$2401,MATCH($A1065,Lookup!$A$9:$A$2401,0)),0)</f>
        <v>0</v>
      </c>
      <c r="L1065" s="205">
        <f t="shared" si="48"/>
        <v>0</v>
      </c>
      <c r="O1065" s="182">
        <f t="shared" si="49"/>
        <v>0</v>
      </c>
    </row>
    <row r="1066" spans="1:15" hidden="1" x14ac:dyDescent="0.2">
      <c r="A1066" s="182">
        <f>'14'!A34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5">
        <f>IFERROR(INDEX(Lookup!$BG$9:$BG$2401,MATCH($A1066,Lookup!$A$9:$A$2401,0)),0)</f>
        <v>0</v>
      </c>
      <c r="E1066" s="205">
        <f>IFERROR(INDEX(Lookup!$BF$9:$BF$2401,MATCH($A1066,Lookup!$A$9:$A$2401,0)),0)</f>
        <v>0</v>
      </c>
      <c r="F1066" s="205">
        <f>IFERROR(INDEX(Lookup!$BE$9:$BE$2401,MATCH($A1066,Lookup!$A$9:$A$2401,0)),0)</f>
        <v>0</v>
      </c>
      <c r="G1066" s="206"/>
      <c r="H1066" s="206"/>
      <c r="I1066" s="205">
        <f>IFERROR(INDEX(Lookup!$BJ$9:$BJ$2401,MATCH($A1066,Lookup!$A$9:$A$2401,0)),0)</f>
        <v>0</v>
      </c>
      <c r="J1066" s="205">
        <f>IFERROR(INDEX(Lookup!$BI$9:$BI$2401,MATCH($A1066,Lookup!$A$9:$A$2401,0)),0)</f>
        <v>0</v>
      </c>
      <c r="K1066" s="205">
        <f>IFERROR(INDEX(Lookup!$BH$9:$BH$2401,MATCH($A1066,Lookup!$A$9:$A$2401,0)),0)</f>
        <v>0</v>
      </c>
      <c r="L1066" s="205">
        <f t="shared" si="48"/>
        <v>0</v>
      </c>
      <c r="O1066" s="182">
        <f t="shared" ref="O1066:O1097" si="50">+IF(A1066&gt;0,1,0)</f>
        <v>0</v>
      </c>
    </row>
    <row r="1067" spans="1:15" hidden="1" x14ac:dyDescent="0.2">
      <c r="A1067" s="182">
        <f>'14'!A35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5">
        <f>IFERROR(INDEX(Lookup!$BG$9:$BG$2401,MATCH($A1067,Lookup!$A$9:$A$2401,0)),0)</f>
        <v>0</v>
      </c>
      <c r="E1067" s="205">
        <f>IFERROR(INDEX(Lookup!$BF$9:$BF$2401,MATCH($A1067,Lookup!$A$9:$A$2401,0)),0)</f>
        <v>0</v>
      </c>
      <c r="F1067" s="205">
        <f>IFERROR(INDEX(Lookup!$BE$9:$BE$2401,MATCH($A1067,Lookup!$A$9:$A$2401,0)),0)</f>
        <v>0</v>
      </c>
      <c r="G1067" s="206"/>
      <c r="H1067" s="206"/>
      <c r="I1067" s="205">
        <f>IFERROR(INDEX(Lookup!$BJ$9:$BJ$2401,MATCH($A1067,Lookup!$A$9:$A$2401,0)),0)</f>
        <v>0</v>
      </c>
      <c r="J1067" s="205">
        <f>IFERROR(INDEX(Lookup!$BI$9:$BI$2401,MATCH($A1067,Lookup!$A$9:$A$2401,0)),0)</f>
        <v>0</v>
      </c>
      <c r="K1067" s="205">
        <f>IFERROR(INDEX(Lookup!$BH$9:$BH$2401,MATCH($A1067,Lookup!$A$9:$A$2401,0)),0)</f>
        <v>0</v>
      </c>
      <c r="L1067" s="205">
        <f t="shared" si="48"/>
        <v>0</v>
      </c>
      <c r="O1067" s="182">
        <f t="shared" si="50"/>
        <v>0</v>
      </c>
    </row>
    <row r="1068" spans="1:15" hidden="1" x14ac:dyDescent="0.2">
      <c r="A1068" s="182">
        <f>'14'!A36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5">
        <f>IFERROR(INDEX(Lookup!$BG$9:$BG$2401,MATCH($A1068,Lookup!$A$9:$A$2401,0)),0)</f>
        <v>0</v>
      </c>
      <c r="E1068" s="205">
        <f>IFERROR(INDEX(Lookup!$BF$9:$BF$2401,MATCH($A1068,Lookup!$A$9:$A$2401,0)),0)</f>
        <v>0</v>
      </c>
      <c r="F1068" s="205">
        <f>IFERROR(INDEX(Lookup!$BE$9:$BE$2401,MATCH($A1068,Lookup!$A$9:$A$2401,0)),0)</f>
        <v>0</v>
      </c>
      <c r="G1068" s="206"/>
      <c r="H1068" s="206"/>
      <c r="I1068" s="205">
        <f>IFERROR(INDEX(Lookup!$BJ$9:$BJ$2401,MATCH($A1068,Lookup!$A$9:$A$2401,0)),0)</f>
        <v>0</v>
      </c>
      <c r="J1068" s="205">
        <f>IFERROR(INDEX(Lookup!$BI$9:$BI$2401,MATCH($A1068,Lookup!$A$9:$A$2401,0)),0)</f>
        <v>0</v>
      </c>
      <c r="K1068" s="205">
        <f>IFERROR(INDEX(Lookup!$BH$9:$BH$2401,MATCH($A1068,Lookup!$A$9:$A$2401,0)),0)</f>
        <v>0</v>
      </c>
      <c r="L1068" s="205">
        <f t="shared" si="48"/>
        <v>0</v>
      </c>
      <c r="O1068" s="182">
        <f t="shared" si="50"/>
        <v>0</v>
      </c>
    </row>
    <row r="1069" spans="1:15" hidden="1" x14ac:dyDescent="0.2">
      <c r="A1069" s="182">
        <f>'14'!A37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5">
        <f>IFERROR(INDEX(Lookup!$BG$9:$BG$2401,MATCH($A1069,Lookup!$A$9:$A$2401,0)),0)</f>
        <v>0</v>
      </c>
      <c r="E1069" s="205">
        <f>IFERROR(INDEX(Lookup!$BF$9:$BF$2401,MATCH($A1069,Lookup!$A$9:$A$2401,0)),0)</f>
        <v>0</v>
      </c>
      <c r="F1069" s="205">
        <f>IFERROR(INDEX(Lookup!$BE$9:$BE$2401,MATCH($A1069,Lookup!$A$9:$A$2401,0)),0)</f>
        <v>0</v>
      </c>
      <c r="G1069" s="206"/>
      <c r="H1069" s="206"/>
      <c r="I1069" s="205">
        <f>IFERROR(INDEX(Lookup!$BJ$9:$BJ$2401,MATCH($A1069,Lookup!$A$9:$A$2401,0)),0)</f>
        <v>0</v>
      </c>
      <c r="J1069" s="205">
        <f>IFERROR(INDEX(Lookup!$BI$9:$BI$2401,MATCH($A1069,Lookup!$A$9:$A$2401,0)),0)</f>
        <v>0</v>
      </c>
      <c r="K1069" s="205">
        <f>IFERROR(INDEX(Lookup!$BH$9:$BH$2401,MATCH($A1069,Lookup!$A$9:$A$2401,0)),0)</f>
        <v>0</v>
      </c>
      <c r="L1069" s="205">
        <f t="shared" si="48"/>
        <v>0</v>
      </c>
      <c r="O1069" s="182">
        <f t="shared" si="50"/>
        <v>0</v>
      </c>
    </row>
    <row r="1070" spans="1:15" hidden="1" x14ac:dyDescent="0.2">
      <c r="A1070" s="182">
        <f>'14'!A38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5">
        <f>IFERROR(INDEX(Lookup!$BG$9:$BG$2401,MATCH($A1070,Lookup!$A$9:$A$2401,0)),0)</f>
        <v>0</v>
      </c>
      <c r="E1070" s="205">
        <f>IFERROR(INDEX(Lookup!$BF$9:$BF$2401,MATCH($A1070,Lookup!$A$9:$A$2401,0)),0)</f>
        <v>0</v>
      </c>
      <c r="F1070" s="205">
        <f>IFERROR(INDEX(Lookup!$BE$9:$BE$2401,MATCH($A1070,Lookup!$A$9:$A$2401,0)),0)</f>
        <v>0</v>
      </c>
      <c r="G1070" s="206"/>
      <c r="H1070" s="206"/>
      <c r="I1070" s="205">
        <f>IFERROR(INDEX(Lookup!$BJ$9:$BJ$2401,MATCH($A1070,Lookup!$A$9:$A$2401,0)),0)</f>
        <v>0</v>
      </c>
      <c r="J1070" s="205">
        <f>IFERROR(INDEX(Lookup!$BI$9:$BI$2401,MATCH($A1070,Lookup!$A$9:$A$2401,0)),0)</f>
        <v>0</v>
      </c>
      <c r="K1070" s="205">
        <f>IFERROR(INDEX(Lookup!$BH$9:$BH$2401,MATCH($A1070,Lookup!$A$9:$A$2401,0)),0)</f>
        <v>0</v>
      </c>
      <c r="L1070" s="205">
        <f t="shared" si="48"/>
        <v>0</v>
      </c>
      <c r="O1070" s="182">
        <f t="shared" si="50"/>
        <v>0</v>
      </c>
    </row>
    <row r="1071" spans="1:15" hidden="1" x14ac:dyDescent="0.2">
      <c r="A1071" s="182">
        <f>'14'!A39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5">
        <f>IFERROR(INDEX(Lookup!$BG$9:$BG$2401,MATCH($A1071,Lookup!$A$9:$A$2401,0)),0)</f>
        <v>0</v>
      </c>
      <c r="E1071" s="205">
        <f>IFERROR(INDEX(Lookup!$BF$9:$BF$2401,MATCH($A1071,Lookup!$A$9:$A$2401,0)),0)</f>
        <v>0</v>
      </c>
      <c r="F1071" s="205">
        <f>IFERROR(INDEX(Lookup!$BE$9:$BE$2401,MATCH($A1071,Lookup!$A$9:$A$2401,0)),0)</f>
        <v>0</v>
      </c>
      <c r="G1071" s="206"/>
      <c r="H1071" s="206"/>
      <c r="I1071" s="205">
        <f>IFERROR(INDEX(Lookup!$BJ$9:$BJ$2401,MATCH($A1071,Lookup!$A$9:$A$2401,0)),0)</f>
        <v>0</v>
      </c>
      <c r="J1071" s="205">
        <f>IFERROR(INDEX(Lookup!$BI$9:$BI$2401,MATCH($A1071,Lookup!$A$9:$A$2401,0)),0)</f>
        <v>0</v>
      </c>
      <c r="K1071" s="205">
        <f>IFERROR(INDEX(Lookup!$BH$9:$BH$2401,MATCH($A1071,Lookup!$A$9:$A$2401,0)),0)</f>
        <v>0</v>
      </c>
      <c r="L1071" s="205">
        <f t="shared" si="48"/>
        <v>0</v>
      </c>
      <c r="O1071" s="182">
        <f t="shared" si="50"/>
        <v>0</v>
      </c>
    </row>
    <row r="1072" spans="1:15" hidden="1" x14ac:dyDescent="0.2">
      <c r="A1072" s="182">
        <f>'14'!A40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5">
        <f>IFERROR(INDEX(Lookup!$BG$9:$BG$2401,MATCH($A1072,Lookup!$A$9:$A$2401,0)),0)</f>
        <v>0</v>
      </c>
      <c r="E1072" s="205">
        <f>IFERROR(INDEX(Lookup!$BF$9:$BF$2401,MATCH($A1072,Lookup!$A$9:$A$2401,0)),0)</f>
        <v>0</v>
      </c>
      <c r="F1072" s="205">
        <f>IFERROR(INDEX(Lookup!$BE$9:$BE$2401,MATCH($A1072,Lookup!$A$9:$A$2401,0)),0)</f>
        <v>0</v>
      </c>
      <c r="G1072" s="206"/>
      <c r="H1072" s="206"/>
      <c r="I1072" s="205">
        <f>IFERROR(INDEX(Lookup!$BJ$9:$BJ$2401,MATCH($A1072,Lookup!$A$9:$A$2401,0)),0)</f>
        <v>0</v>
      </c>
      <c r="J1072" s="205">
        <f>IFERROR(INDEX(Lookup!$BI$9:$BI$2401,MATCH($A1072,Lookup!$A$9:$A$2401,0)),0)</f>
        <v>0</v>
      </c>
      <c r="K1072" s="205">
        <f>IFERROR(INDEX(Lookup!$BH$9:$BH$2401,MATCH($A1072,Lookup!$A$9:$A$2401,0)),0)</f>
        <v>0</v>
      </c>
      <c r="L1072" s="205">
        <f t="shared" si="48"/>
        <v>0</v>
      </c>
      <c r="O1072" s="182">
        <f t="shared" si="50"/>
        <v>0</v>
      </c>
    </row>
    <row r="1073" spans="1:15" hidden="1" x14ac:dyDescent="0.2">
      <c r="A1073" s="182">
        <f>'14'!A41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5">
        <f>IFERROR(INDEX(Lookup!$BG$9:$BG$2401,MATCH($A1073,Lookup!$A$9:$A$2401,0)),0)</f>
        <v>0</v>
      </c>
      <c r="E1073" s="205">
        <f>IFERROR(INDEX(Lookup!$BF$9:$BF$2401,MATCH($A1073,Lookup!$A$9:$A$2401,0)),0)</f>
        <v>0</v>
      </c>
      <c r="F1073" s="205">
        <f>IFERROR(INDEX(Lookup!$BE$9:$BE$2401,MATCH($A1073,Lookup!$A$9:$A$2401,0)),0)</f>
        <v>0</v>
      </c>
      <c r="G1073" s="206"/>
      <c r="H1073" s="206"/>
      <c r="I1073" s="205">
        <f>IFERROR(INDEX(Lookup!$BJ$9:$BJ$2401,MATCH($A1073,Lookup!$A$9:$A$2401,0)),0)</f>
        <v>0</v>
      </c>
      <c r="J1073" s="205">
        <f>IFERROR(INDEX(Lookup!$BI$9:$BI$2401,MATCH($A1073,Lookup!$A$9:$A$2401,0)),0)</f>
        <v>0</v>
      </c>
      <c r="K1073" s="205">
        <f>IFERROR(INDEX(Lookup!$BH$9:$BH$2401,MATCH($A1073,Lookup!$A$9:$A$2401,0)),0)</f>
        <v>0</v>
      </c>
      <c r="L1073" s="205">
        <f t="shared" si="48"/>
        <v>0</v>
      </c>
      <c r="O1073" s="182">
        <f t="shared" si="50"/>
        <v>0</v>
      </c>
    </row>
    <row r="1074" spans="1:15" hidden="1" x14ac:dyDescent="0.2">
      <c r="A1074" s="182">
        <f>'14'!A42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5">
        <f>IFERROR(INDEX(Lookup!$BG$9:$BG$2401,MATCH($A1074,Lookup!$A$9:$A$2401,0)),0)</f>
        <v>0</v>
      </c>
      <c r="E1074" s="205">
        <f>IFERROR(INDEX(Lookup!$BF$9:$BF$2401,MATCH($A1074,Lookup!$A$9:$A$2401,0)),0)</f>
        <v>0</v>
      </c>
      <c r="F1074" s="205">
        <f>IFERROR(INDEX(Lookup!$BE$9:$BE$2401,MATCH($A1074,Lookup!$A$9:$A$2401,0)),0)</f>
        <v>0</v>
      </c>
      <c r="G1074" s="206"/>
      <c r="H1074" s="206"/>
      <c r="I1074" s="205">
        <f>IFERROR(INDEX(Lookup!$BJ$9:$BJ$2401,MATCH($A1074,Lookup!$A$9:$A$2401,0)),0)</f>
        <v>0</v>
      </c>
      <c r="J1074" s="205">
        <f>IFERROR(INDEX(Lookup!$BI$9:$BI$2401,MATCH($A1074,Lookup!$A$9:$A$2401,0)),0)</f>
        <v>0</v>
      </c>
      <c r="K1074" s="205">
        <f>IFERROR(INDEX(Lookup!$BH$9:$BH$2401,MATCH($A1074,Lookup!$A$9:$A$2401,0)),0)</f>
        <v>0</v>
      </c>
      <c r="L1074" s="205">
        <f t="shared" si="48"/>
        <v>0</v>
      </c>
      <c r="O1074" s="182">
        <f t="shared" si="50"/>
        <v>0</v>
      </c>
    </row>
    <row r="1075" spans="1:15" hidden="1" x14ac:dyDescent="0.2">
      <c r="A1075" s="182">
        <f>'14'!A43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5">
        <f>IFERROR(INDEX(Lookup!$BG$9:$BG$2401,MATCH($A1075,Lookup!$A$9:$A$2401,0)),0)</f>
        <v>0</v>
      </c>
      <c r="E1075" s="205">
        <f>IFERROR(INDEX(Lookup!$BF$9:$BF$2401,MATCH($A1075,Lookup!$A$9:$A$2401,0)),0)</f>
        <v>0</v>
      </c>
      <c r="F1075" s="205">
        <f>IFERROR(INDEX(Lookup!$BE$9:$BE$2401,MATCH($A1075,Lookup!$A$9:$A$2401,0)),0)</f>
        <v>0</v>
      </c>
      <c r="G1075" s="206"/>
      <c r="H1075" s="206"/>
      <c r="I1075" s="205">
        <f>IFERROR(INDEX(Lookup!$BJ$9:$BJ$2401,MATCH($A1075,Lookup!$A$9:$A$2401,0)),0)</f>
        <v>0</v>
      </c>
      <c r="J1075" s="205">
        <f>IFERROR(INDEX(Lookup!$BI$9:$BI$2401,MATCH($A1075,Lookup!$A$9:$A$2401,0)),0)</f>
        <v>0</v>
      </c>
      <c r="K1075" s="205">
        <f>IFERROR(INDEX(Lookup!$BH$9:$BH$2401,MATCH($A1075,Lookup!$A$9:$A$2401,0)),0)</f>
        <v>0</v>
      </c>
      <c r="L1075" s="205">
        <f t="shared" si="48"/>
        <v>0</v>
      </c>
      <c r="O1075" s="182">
        <f t="shared" si="50"/>
        <v>0</v>
      </c>
    </row>
    <row r="1076" spans="1:15" hidden="1" x14ac:dyDescent="0.2">
      <c r="A1076" s="182">
        <f>'14'!A44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5">
        <f>IFERROR(INDEX(Lookup!$BG$9:$BG$2401,MATCH($A1076,Lookup!$A$9:$A$2401,0)),0)</f>
        <v>0</v>
      </c>
      <c r="E1076" s="205">
        <f>IFERROR(INDEX(Lookup!$BF$9:$BF$2401,MATCH($A1076,Lookup!$A$9:$A$2401,0)),0)</f>
        <v>0</v>
      </c>
      <c r="F1076" s="205">
        <f>IFERROR(INDEX(Lookup!$BE$9:$BE$2401,MATCH($A1076,Lookup!$A$9:$A$2401,0)),0)</f>
        <v>0</v>
      </c>
      <c r="G1076" s="206"/>
      <c r="H1076" s="206"/>
      <c r="I1076" s="205">
        <f>IFERROR(INDEX(Lookup!$BJ$9:$BJ$2401,MATCH($A1076,Lookup!$A$9:$A$2401,0)),0)</f>
        <v>0</v>
      </c>
      <c r="J1076" s="205">
        <f>IFERROR(INDEX(Lookup!$BI$9:$BI$2401,MATCH($A1076,Lookup!$A$9:$A$2401,0)),0)</f>
        <v>0</v>
      </c>
      <c r="K1076" s="205">
        <f>IFERROR(INDEX(Lookup!$BH$9:$BH$2401,MATCH($A1076,Lookup!$A$9:$A$2401,0)),0)</f>
        <v>0</v>
      </c>
      <c r="L1076" s="205">
        <f t="shared" si="48"/>
        <v>0</v>
      </c>
      <c r="O1076" s="182">
        <f t="shared" si="50"/>
        <v>0</v>
      </c>
    </row>
    <row r="1077" spans="1:15" hidden="1" x14ac:dyDescent="0.2">
      <c r="A1077" s="182">
        <f>'14'!A45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5">
        <f>IFERROR(INDEX(Lookup!$BG$9:$BG$2401,MATCH($A1077,Lookup!$A$9:$A$2401,0)),0)</f>
        <v>0</v>
      </c>
      <c r="E1077" s="205">
        <f>IFERROR(INDEX(Lookup!$BF$9:$BF$2401,MATCH($A1077,Lookup!$A$9:$A$2401,0)),0)</f>
        <v>0</v>
      </c>
      <c r="F1077" s="205">
        <f>IFERROR(INDEX(Lookup!$BE$9:$BE$2401,MATCH($A1077,Lookup!$A$9:$A$2401,0)),0)</f>
        <v>0</v>
      </c>
      <c r="G1077" s="206"/>
      <c r="H1077" s="206"/>
      <c r="I1077" s="205">
        <f>IFERROR(INDEX(Lookup!$BJ$9:$BJ$2401,MATCH($A1077,Lookup!$A$9:$A$2401,0)),0)</f>
        <v>0</v>
      </c>
      <c r="J1077" s="205">
        <f>IFERROR(INDEX(Lookup!$BI$9:$BI$2401,MATCH($A1077,Lookup!$A$9:$A$2401,0)),0)</f>
        <v>0</v>
      </c>
      <c r="K1077" s="205">
        <f>IFERROR(INDEX(Lookup!$BH$9:$BH$2401,MATCH($A1077,Lookup!$A$9:$A$2401,0)),0)</f>
        <v>0</v>
      </c>
      <c r="L1077" s="205">
        <f t="shared" si="48"/>
        <v>0</v>
      </c>
      <c r="O1077" s="182">
        <f t="shared" si="50"/>
        <v>0</v>
      </c>
    </row>
    <row r="1078" spans="1:15" hidden="1" x14ac:dyDescent="0.2">
      <c r="A1078" s="182">
        <f>'14'!A46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5">
        <f>IFERROR(INDEX(Lookup!$BG$9:$BG$2401,MATCH($A1078,Lookup!$A$9:$A$2401,0)),0)</f>
        <v>0</v>
      </c>
      <c r="E1078" s="205">
        <f>IFERROR(INDEX(Lookup!$BF$9:$BF$2401,MATCH($A1078,Lookup!$A$9:$A$2401,0)),0)</f>
        <v>0</v>
      </c>
      <c r="F1078" s="205">
        <f>IFERROR(INDEX(Lookup!$BE$9:$BE$2401,MATCH($A1078,Lookup!$A$9:$A$2401,0)),0)</f>
        <v>0</v>
      </c>
      <c r="G1078" s="206"/>
      <c r="H1078" s="206"/>
      <c r="I1078" s="205">
        <f>IFERROR(INDEX(Lookup!$BJ$9:$BJ$2401,MATCH($A1078,Lookup!$A$9:$A$2401,0)),0)</f>
        <v>0</v>
      </c>
      <c r="J1078" s="205">
        <f>IFERROR(INDEX(Lookup!$BI$9:$BI$2401,MATCH($A1078,Lookup!$A$9:$A$2401,0)),0)</f>
        <v>0</v>
      </c>
      <c r="K1078" s="205">
        <f>IFERROR(INDEX(Lookup!$BH$9:$BH$2401,MATCH($A1078,Lookup!$A$9:$A$2401,0)),0)</f>
        <v>0</v>
      </c>
      <c r="L1078" s="205">
        <f t="shared" si="48"/>
        <v>0</v>
      </c>
      <c r="O1078" s="182">
        <f t="shared" si="50"/>
        <v>0</v>
      </c>
    </row>
    <row r="1079" spans="1:15" hidden="1" x14ac:dyDescent="0.2">
      <c r="A1079" s="182">
        <f>'14'!A47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5">
        <f>IFERROR(INDEX(Lookup!$BG$9:$BG$2401,MATCH($A1079,Lookup!$A$9:$A$2401,0)),0)</f>
        <v>0</v>
      </c>
      <c r="E1079" s="205">
        <f>IFERROR(INDEX(Lookup!$BF$9:$BF$2401,MATCH($A1079,Lookup!$A$9:$A$2401,0)),0)</f>
        <v>0</v>
      </c>
      <c r="F1079" s="205">
        <f>IFERROR(INDEX(Lookup!$BE$9:$BE$2401,MATCH($A1079,Lookup!$A$9:$A$2401,0)),0)</f>
        <v>0</v>
      </c>
      <c r="G1079" s="206"/>
      <c r="H1079" s="206"/>
      <c r="I1079" s="205">
        <f>IFERROR(INDEX(Lookup!$BJ$9:$BJ$2401,MATCH($A1079,Lookup!$A$9:$A$2401,0)),0)</f>
        <v>0</v>
      </c>
      <c r="J1079" s="205">
        <f>IFERROR(INDEX(Lookup!$BI$9:$BI$2401,MATCH($A1079,Lookup!$A$9:$A$2401,0)),0)</f>
        <v>0</v>
      </c>
      <c r="K1079" s="205">
        <f>IFERROR(INDEX(Lookup!$BH$9:$BH$2401,MATCH($A1079,Lookup!$A$9:$A$2401,0)),0)</f>
        <v>0</v>
      </c>
      <c r="L1079" s="205">
        <f t="shared" si="48"/>
        <v>0</v>
      </c>
      <c r="O1079" s="182">
        <f t="shared" si="50"/>
        <v>0</v>
      </c>
    </row>
    <row r="1080" spans="1:15" hidden="1" x14ac:dyDescent="0.2">
      <c r="A1080" s="182">
        <f>'14'!A48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5">
        <f>IFERROR(INDEX(Lookup!$BG$9:$BG$2401,MATCH($A1080,Lookup!$A$9:$A$2401,0)),0)</f>
        <v>0</v>
      </c>
      <c r="E1080" s="205">
        <f>IFERROR(INDEX(Lookup!$BF$9:$BF$2401,MATCH($A1080,Lookup!$A$9:$A$2401,0)),0)</f>
        <v>0</v>
      </c>
      <c r="F1080" s="205">
        <f>IFERROR(INDEX(Lookup!$BE$9:$BE$2401,MATCH($A1080,Lookup!$A$9:$A$2401,0)),0)</f>
        <v>0</v>
      </c>
      <c r="G1080" s="206"/>
      <c r="H1080" s="206"/>
      <c r="I1080" s="205">
        <f>IFERROR(INDEX(Lookup!$BJ$9:$BJ$2401,MATCH($A1080,Lookup!$A$9:$A$2401,0)),0)</f>
        <v>0</v>
      </c>
      <c r="J1080" s="205">
        <f>IFERROR(INDEX(Lookup!$BI$9:$BI$2401,MATCH($A1080,Lookup!$A$9:$A$2401,0)),0)</f>
        <v>0</v>
      </c>
      <c r="K1080" s="205">
        <f>IFERROR(INDEX(Lookup!$BH$9:$BH$2401,MATCH($A1080,Lookup!$A$9:$A$2401,0)),0)</f>
        <v>0</v>
      </c>
      <c r="L1080" s="205">
        <f t="shared" si="48"/>
        <v>0</v>
      </c>
      <c r="O1080" s="182">
        <f t="shared" si="50"/>
        <v>0</v>
      </c>
    </row>
    <row r="1081" spans="1:15" hidden="1" x14ac:dyDescent="0.2">
      <c r="A1081" s="182">
        <f>'14'!A49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5">
        <f>IFERROR(INDEX(Lookup!$BG$9:$BG$2401,MATCH($A1081,Lookup!$A$9:$A$2401,0)),0)</f>
        <v>0</v>
      </c>
      <c r="E1081" s="205">
        <f>IFERROR(INDEX(Lookup!$BF$9:$BF$2401,MATCH($A1081,Lookup!$A$9:$A$2401,0)),0)</f>
        <v>0</v>
      </c>
      <c r="F1081" s="205">
        <f>IFERROR(INDEX(Lookup!$BE$9:$BE$2401,MATCH($A1081,Lookup!$A$9:$A$2401,0)),0)</f>
        <v>0</v>
      </c>
      <c r="G1081" s="206"/>
      <c r="H1081" s="206"/>
      <c r="I1081" s="205">
        <f>IFERROR(INDEX(Lookup!$BJ$9:$BJ$2401,MATCH($A1081,Lookup!$A$9:$A$2401,0)),0)</f>
        <v>0</v>
      </c>
      <c r="J1081" s="205">
        <f>IFERROR(INDEX(Lookup!$BI$9:$BI$2401,MATCH($A1081,Lookup!$A$9:$A$2401,0)),0)</f>
        <v>0</v>
      </c>
      <c r="K1081" s="205">
        <f>IFERROR(INDEX(Lookup!$BH$9:$BH$2401,MATCH($A1081,Lookup!$A$9:$A$2401,0)),0)</f>
        <v>0</v>
      </c>
      <c r="L1081" s="205">
        <f t="shared" si="48"/>
        <v>0</v>
      </c>
      <c r="O1081" s="182">
        <f t="shared" si="50"/>
        <v>0</v>
      </c>
    </row>
    <row r="1082" spans="1:15" hidden="1" x14ac:dyDescent="0.2">
      <c r="A1082" s="182">
        <f>'14'!A50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5">
        <f>IFERROR(INDEX(Lookup!$BG$9:$BG$2401,MATCH($A1082,Lookup!$A$9:$A$2401,0)),0)</f>
        <v>0</v>
      </c>
      <c r="E1082" s="205">
        <f>IFERROR(INDEX(Lookup!$BF$9:$BF$2401,MATCH($A1082,Lookup!$A$9:$A$2401,0)),0)</f>
        <v>0</v>
      </c>
      <c r="F1082" s="205">
        <f>IFERROR(INDEX(Lookup!$BE$9:$BE$2401,MATCH($A1082,Lookup!$A$9:$A$2401,0)),0)</f>
        <v>0</v>
      </c>
      <c r="G1082" s="206"/>
      <c r="H1082" s="206"/>
      <c r="I1082" s="205">
        <f>IFERROR(INDEX(Lookup!$BJ$9:$BJ$2401,MATCH($A1082,Lookup!$A$9:$A$2401,0)),0)</f>
        <v>0</v>
      </c>
      <c r="J1082" s="205">
        <f>IFERROR(INDEX(Lookup!$BI$9:$BI$2401,MATCH($A1082,Lookup!$A$9:$A$2401,0)),0)</f>
        <v>0</v>
      </c>
      <c r="K1082" s="205">
        <f>IFERROR(INDEX(Lookup!$BH$9:$BH$2401,MATCH($A1082,Lookup!$A$9:$A$2401,0)),0)</f>
        <v>0</v>
      </c>
      <c r="L1082" s="205">
        <f t="shared" si="48"/>
        <v>0</v>
      </c>
      <c r="O1082" s="182">
        <f t="shared" si="50"/>
        <v>0</v>
      </c>
    </row>
    <row r="1083" spans="1:15" hidden="1" x14ac:dyDescent="0.2">
      <c r="A1083" s="182">
        <f>'14'!A51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5">
        <f>IFERROR(INDEX(Lookup!$BG$9:$BG$2401,MATCH($A1083,Lookup!$A$9:$A$2401,0)),0)</f>
        <v>0</v>
      </c>
      <c r="E1083" s="205">
        <f>IFERROR(INDEX(Lookup!$BF$9:$BF$2401,MATCH($A1083,Lookup!$A$9:$A$2401,0)),0)</f>
        <v>0</v>
      </c>
      <c r="F1083" s="205">
        <f>IFERROR(INDEX(Lookup!$BE$9:$BE$2401,MATCH($A1083,Lookup!$A$9:$A$2401,0)),0)</f>
        <v>0</v>
      </c>
      <c r="G1083" s="206"/>
      <c r="H1083" s="206"/>
      <c r="I1083" s="205">
        <f>IFERROR(INDEX(Lookup!$BJ$9:$BJ$2401,MATCH($A1083,Lookup!$A$9:$A$2401,0)),0)</f>
        <v>0</v>
      </c>
      <c r="J1083" s="205">
        <f>IFERROR(INDEX(Lookup!$BI$9:$BI$2401,MATCH($A1083,Lookup!$A$9:$A$2401,0)),0)</f>
        <v>0</v>
      </c>
      <c r="K1083" s="205">
        <f>IFERROR(INDEX(Lookup!$BH$9:$BH$2401,MATCH($A1083,Lookup!$A$9:$A$2401,0)),0)</f>
        <v>0</v>
      </c>
      <c r="L1083" s="205">
        <f t="shared" si="48"/>
        <v>0</v>
      </c>
      <c r="O1083" s="182">
        <f t="shared" si="50"/>
        <v>0</v>
      </c>
    </row>
    <row r="1084" spans="1:15" hidden="1" x14ac:dyDescent="0.2">
      <c r="A1084" s="182">
        <f>'14'!A52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5">
        <f>IFERROR(INDEX(Lookup!$BG$9:$BG$2401,MATCH($A1084,Lookup!$A$9:$A$2401,0)),0)</f>
        <v>0</v>
      </c>
      <c r="E1084" s="205">
        <f>IFERROR(INDEX(Lookup!$BF$9:$BF$2401,MATCH($A1084,Lookup!$A$9:$A$2401,0)),0)</f>
        <v>0</v>
      </c>
      <c r="F1084" s="205">
        <f>IFERROR(INDEX(Lookup!$BE$9:$BE$2401,MATCH($A1084,Lookup!$A$9:$A$2401,0)),0)</f>
        <v>0</v>
      </c>
      <c r="G1084" s="206"/>
      <c r="H1084" s="206"/>
      <c r="I1084" s="205">
        <f>IFERROR(INDEX(Lookup!$BJ$9:$BJ$2401,MATCH($A1084,Lookup!$A$9:$A$2401,0)),0)</f>
        <v>0</v>
      </c>
      <c r="J1084" s="205">
        <f>IFERROR(INDEX(Lookup!$BI$9:$BI$2401,MATCH($A1084,Lookup!$A$9:$A$2401,0)),0)</f>
        <v>0</v>
      </c>
      <c r="K1084" s="205">
        <f>IFERROR(INDEX(Lookup!$BH$9:$BH$2401,MATCH($A1084,Lookup!$A$9:$A$2401,0)),0)</f>
        <v>0</v>
      </c>
      <c r="L1084" s="205">
        <f t="shared" si="48"/>
        <v>0</v>
      </c>
      <c r="O1084" s="182">
        <f t="shared" si="50"/>
        <v>0</v>
      </c>
    </row>
    <row r="1085" spans="1:15" hidden="1" x14ac:dyDescent="0.2">
      <c r="A1085" s="182">
        <f>'14'!A53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5">
        <f>IFERROR(INDEX(Lookup!$BG$9:$BG$2401,MATCH($A1085,Lookup!$A$9:$A$2401,0)),0)</f>
        <v>0</v>
      </c>
      <c r="E1085" s="205">
        <f>IFERROR(INDEX(Lookup!$BF$9:$BF$2401,MATCH($A1085,Lookup!$A$9:$A$2401,0)),0)</f>
        <v>0</v>
      </c>
      <c r="F1085" s="205">
        <f>IFERROR(INDEX(Lookup!$BE$9:$BE$2401,MATCH($A1085,Lookup!$A$9:$A$2401,0)),0)</f>
        <v>0</v>
      </c>
      <c r="G1085" s="206"/>
      <c r="H1085" s="206"/>
      <c r="I1085" s="205">
        <f>IFERROR(INDEX(Lookup!$BJ$9:$BJ$2401,MATCH($A1085,Lookup!$A$9:$A$2401,0)),0)</f>
        <v>0</v>
      </c>
      <c r="J1085" s="205">
        <f>IFERROR(INDEX(Lookup!$BI$9:$BI$2401,MATCH($A1085,Lookup!$A$9:$A$2401,0)),0)</f>
        <v>0</v>
      </c>
      <c r="K1085" s="205">
        <f>IFERROR(INDEX(Lookup!$BH$9:$BH$2401,MATCH($A1085,Lookup!$A$9:$A$2401,0)),0)</f>
        <v>0</v>
      </c>
      <c r="L1085" s="205">
        <f t="shared" si="48"/>
        <v>0</v>
      </c>
      <c r="O1085" s="182">
        <f t="shared" si="50"/>
        <v>0</v>
      </c>
    </row>
    <row r="1086" spans="1:15" hidden="1" x14ac:dyDescent="0.2">
      <c r="A1086" s="182">
        <f>'14'!A54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5">
        <f>IFERROR(INDEX(Lookup!$BG$9:$BG$2401,MATCH($A1086,Lookup!$A$9:$A$2401,0)),0)</f>
        <v>0</v>
      </c>
      <c r="E1086" s="205">
        <f>IFERROR(INDEX(Lookup!$BF$9:$BF$2401,MATCH($A1086,Lookup!$A$9:$A$2401,0)),0)</f>
        <v>0</v>
      </c>
      <c r="F1086" s="205">
        <f>IFERROR(INDEX(Lookup!$BE$9:$BE$2401,MATCH($A1086,Lookup!$A$9:$A$2401,0)),0)</f>
        <v>0</v>
      </c>
      <c r="G1086" s="206"/>
      <c r="H1086" s="206"/>
      <c r="I1086" s="205">
        <f>IFERROR(INDEX(Lookup!$BJ$9:$BJ$2401,MATCH($A1086,Lookup!$A$9:$A$2401,0)),0)</f>
        <v>0</v>
      </c>
      <c r="J1086" s="205">
        <f>IFERROR(INDEX(Lookup!$BI$9:$BI$2401,MATCH($A1086,Lookup!$A$9:$A$2401,0)),0)</f>
        <v>0</v>
      </c>
      <c r="K1086" s="205">
        <f>IFERROR(INDEX(Lookup!$BH$9:$BH$2401,MATCH($A1086,Lookup!$A$9:$A$2401,0)),0)</f>
        <v>0</v>
      </c>
      <c r="L1086" s="205">
        <f t="shared" si="48"/>
        <v>0</v>
      </c>
      <c r="O1086" s="182">
        <f t="shared" si="50"/>
        <v>0</v>
      </c>
    </row>
    <row r="1087" spans="1:15" hidden="1" x14ac:dyDescent="0.2">
      <c r="A1087" s="182">
        <f>'14'!A55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5">
        <f>IFERROR(INDEX(Lookup!$BG$9:$BG$2401,MATCH($A1087,Lookup!$A$9:$A$2401,0)),0)</f>
        <v>0</v>
      </c>
      <c r="E1087" s="205">
        <f>IFERROR(INDEX(Lookup!$BF$9:$BF$2401,MATCH($A1087,Lookup!$A$9:$A$2401,0)),0)</f>
        <v>0</v>
      </c>
      <c r="F1087" s="205">
        <f>IFERROR(INDEX(Lookup!$BE$9:$BE$2401,MATCH($A1087,Lookup!$A$9:$A$2401,0)),0)</f>
        <v>0</v>
      </c>
      <c r="G1087" s="206"/>
      <c r="H1087" s="206"/>
      <c r="I1087" s="205">
        <f>IFERROR(INDEX(Lookup!$BJ$9:$BJ$2401,MATCH($A1087,Lookup!$A$9:$A$2401,0)),0)</f>
        <v>0</v>
      </c>
      <c r="J1087" s="205">
        <f>IFERROR(INDEX(Lookup!$BI$9:$BI$2401,MATCH($A1087,Lookup!$A$9:$A$2401,0)),0)</f>
        <v>0</v>
      </c>
      <c r="K1087" s="205">
        <f>IFERROR(INDEX(Lookup!$BH$9:$BH$2401,MATCH($A1087,Lookup!$A$9:$A$2401,0)),0)</f>
        <v>0</v>
      </c>
      <c r="L1087" s="205">
        <f t="shared" si="48"/>
        <v>0</v>
      </c>
      <c r="O1087" s="182">
        <f t="shared" si="50"/>
        <v>0</v>
      </c>
    </row>
    <row r="1088" spans="1:15" hidden="1" x14ac:dyDescent="0.2">
      <c r="A1088" s="182">
        <f>'14'!A56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5">
        <f>IFERROR(INDEX(Lookup!$BG$9:$BG$2401,MATCH($A1088,Lookup!$A$9:$A$2401,0)),0)</f>
        <v>0</v>
      </c>
      <c r="E1088" s="205">
        <f>IFERROR(INDEX(Lookup!$BF$9:$BF$2401,MATCH($A1088,Lookup!$A$9:$A$2401,0)),0)</f>
        <v>0</v>
      </c>
      <c r="F1088" s="205">
        <f>IFERROR(INDEX(Lookup!$BE$9:$BE$2401,MATCH($A1088,Lookup!$A$9:$A$2401,0)),0)</f>
        <v>0</v>
      </c>
      <c r="G1088" s="206"/>
      <c r="H1088" s="206"/>
      <c r="I1088" s="205">
        <f>IFERROR(INDEX(Lookup!$BJ$9:$BJ$2401,MATCH($A1088,Lookup!$A$9:$A$2401,0)),0)</f>
        <v>0</v>
      </c>
      <c r="J1088" s="205">
        <f>IFERROR(INDEX(Lookup!$BI$9:$BI$2401,MATCH($A1088,Lookup!$A$9:$A$2401,0)),0)</f>
        <v>0</v>
      </c>
      <c r="K1088" s="205">
        <f>IFERROR(INDEX(Lookup!$BH$9:$BH$2401,MATCH($A1088,Lookup!$A$9:$A$2401,0)),0)</f>
        <v>0</v>
      </c>
      <c r="L1088" s="205">
        <f t="shared" si="48"/>
        <v>0</v>
      </c>
      <c r="O1088" s="182">
        <f t="shared" si="50"/>
        <v>0</v>
      </c>
    </row>
    <row r="1089" spans="1:15" hidden="1" x14ac:dyDescent="0.2">
      <c r="A1089" s="182">
        <f>'14'!A57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5">
        <f>IFERROR(INDEX(Lookup!$BG$9:$BG$2401,MATCH($A1089,Lookup!$A$9:$A$2401,0)),0)</f>
        <v>0</v>
      </c>
      <c r="E1089" s="205">
        <f>IFERROR(INDEX(Lookup!$BF$9:$BF$2401,MATCH($A1089,Lookup!$A$9:$A$2401,0)),0)</f>
        <v>0</v>
      </c>
      <c r="F1089" s="205">
        <f>IFERROR(INDEX(Lookup!$BE$9:$BE$2401,MATCH($A1089,Lookup!$A$9:$A$2401,0)),0)</f>
        <v>0</v>
      </c>
      <c r="G1089" s="206"/>
      <c r="H1089" s="206"/>
      <c r="I1089" s="205">
        <f>IFERROR(INDEX(Lookup!$BJ$9:$BJ$2401,MATCH($A1089,Lookup!$A$9:$A$2401,0)),0)</f>
        <v>0</v>
      </c>
      <c r="J1089" s="205">
        <f>IFERROR(INDEX(Lookup!$BI$9:$BI$2401,MATCH($A1089,Lookup!$A$9:$A$2401,0)),0)</f>
        <v>0</v>
      </c>
      <c r="K1089" s="205">
        <f>IFERROR(INDEX(Lookup!$BH$9:$BH$2401,MATCH($A1089,Lookup!$A$9:$A$2401,0)),0)</f>
        <v>0</v>
      </c>
      <c r="L1089" s="205">
        <f t="shared" si="48"/>
        <v>0</v>
      </c>
      <c r="O1089" s="182">
        <f t="shared" si="50"/>
        <v>0</v>
      </c>
    </row>
    <row r="1090" spans="1:15" hidden="1" x14ac:dyDescent="0.2">
      <c r="A1090" s="182">
        <f>'14'!A58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5">
        <f>IFERROR(INDEX(Lookup!$BG$9:$BG$2401,MATCH($A1090,Lookup!$A$9:$A$2401,0)),0)</f>
        <v>0</v>
      </c>
      <c r="E1090" s="205">
        <f>IFERROR(INDEX(Lookup!$BF$9:$BF$2401,MATCH($A1090,Lookup!$A$9:$A$2401,0)),0)</f>
        <v>0</v>
      </c>
      <c r="F1090" s="205">
        <f>IFERROR(INDEX(Lookup!$BE$9:$BE$2401,MATCH($A1090,Lookup!$A$9:$A$2401,0)),0)</f>
        <v>0</v>
      </c>
      <c r="G1090" s="206"/>
      <c r="H1090" s="206"/>
      <c r="I1090" s="205">
        <f>IFERROR(INDEX(Lookup!$BJ$9:$BJ$2401,MATCH($A1090,Lookup!$A$9:$A$2401,0)),0)</f>
        <v>0</v>
      </c>
      <c r="J1090" s="205">
        <f>IFERROR(INDEX(Lookup!$BI$9:$BI$2401,MATCH($A1090,Lookup!$A$9:$A$2401,0)),0)</f>
        <v>0</v>
      </c>
      <c r="K1090" s="205">
        <f>IFERROR(INDEX(Lookup!$BH$9:$BH$2401,MATCH($A1090,Lookup!$A$9:$A$2401,0)),0)</f>
        <v>0</v>
      </c>
      <c r="L1090" s="205">
        <f t="shared" si="48"/>
        <v>0</v>
      </c>
      <c r="O1090" s="182">
        <f t="shared" si="50"/>
        <v>0</v>
      </c>
    </row>
    <row r="1091" spans="1:15" hidden="1" x14ac:dyDescent="0.2">
      <c r="A1091" s="182">
        <f>'14'!A59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5">
        <f>IFERROR(INDEX(Lookup!$BG$9:$BG$2401,MATCH($A1091,Lookup!$A$9:$A$2401,0)),0)</f>
        <v>0</v>
      </c>
      <c r="E1091" s="205">
        <f>IFERROR(INDEX(Lookup!$BF$9:$BF$2401,MATCH($A1091,Lookup!$A$9:$A$2401,0)),0)</f>
        <v>0</v>
      </c>
      <c r="F1091" s="205">
        <f>IFERROR(INDEX(Lookup!$BE$9:$BE$2401,MATCH($A1091,Lookup!$A$9:$A$2401,0)),0)</f>
        <v>0</v>
      </c>
      <c r="G1091" s="206"/>
      <c r="H1091" s="206"/>
      <c r="I1091" s="205">
        <f>IFERROR(INDEX(Lookup!$BJ$9:$BJ$2401,MATCH($A1091,Lookup!$A$9:$A$2401,0)),0)</f>
        <v>0</v>
      </c>
      <c r="J1091" s="205">
        <f>IFERROR(INDEX(Lookup!$BI$9:$BI$2401,MATCH($A1091,Lookup!$A$9:$A$2401,0)),0)</f>
        <v>0</v>
      </c>
      <c r="K1091" s="205">
        <f>IFERROR(INDEX(Lookup!$BH$9:$BH$2401,MATCH($A1091,Lookup!$A$9:$A$2401,0)),0)</f>
        <v>0</v>
      </c>
      <c r="L1091" s="205">
        <f t="shared" si="48"/>
        <v>0</v>
      </c>
      <c r="O1091" s="182">
        <f t="shared" si="50"/>
        <v>0</v>
      </c>
    </row>
    <row r="1092" spans="1:15" hidden="1" x14ac:dyDescent="0.2">
      <c r="A1092" s="182">
        <f>'14'!A60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5">
        <f>IFERROR(INDEX(Lookup!$BG$9:$BG$2401,MATCH($A1092,Lookup!$A$9:$A$2401,0)),0)</f>
        <v>0</v>
      </c>
      <c r="E1092" s="205">
        <f>IFERROR(INDEX(Lookup!$BF$9:$BF$2401,MATCH($A1092,Lookup!$A$9:$A$2401,0)),0)</f>
        <v>0</v>
      </c>
      <c r="F1092" s="205">
        <f>IFERROR(INDEX(Lookup!$BE$9:$BE$2401,MATCH($A1092,Lookup!$A$9:$A$2401,0)),0)</f>
        <v>0</v>
      </c>
      <c r="G1092" s="206"/>
      <c r="H1092" s="206"/>
      <c r="I1092" s="205">
        <f>IFERROR(INDEX(Lookup!$BJ$9:$BJ$2401,MATCH($A1092,Lookup!$A$9:$A$2401,0)),0)</f>
        <v>0</v>
      </c>
      <c r="J1092" s="205">
        <f>IFERROR(INDEX(Lookup!$BI$9:$BI$2401,MATCH($A1092,Lookup!$A$9:$A$2401,0)),0)</f>
        <v>0</v>
      </c>
      <c r="K1092" s="205">
        <f>IFERROR(INDEX(Lookup!$BH$9:$BH$2401,MATCH($A1092,Lookup!$A$9:$A$2401,0)),0)</f>
        <v>0</v>
      </c>
      <c r="L1092" s="205">
        <f t="shared" si="48"/>
        <v>0</v>
      </c>
      <c r="O1092" s="182">
        <f t="shared" si="50"/>
        <v>0</v>
      </c>
    </row>
    <row r="1093" spans="1:15" hidden="1" x14ac:dyDescent="0.2">
      <c r="A1093" s="182">
        <f>'14'!A61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5">
        <f>IFERROR(INDEX(Lookup!$BG$9:$BG$2401,MATCH($A1093,Lookup!$A$9:$A$2401,0)),0)</f>
        <v>0</v>
      </c>
      <c r="E1093" s="205">
        <f>IFERROR(INDEX(Lookup!$BF$9:$BF$2401,MATCH($A1093,Lookup!$A$9:$A$2401,0)),0)</f>
        <v>0</v>
      </c>
      <c r="F1093" s="205">
        <f>IFERROR(INDEX(Lookup!$BE$9:$BE$2401,MATCH($A1093,Lookup!$A$9:$A$2401,0)),0)</f>
        <v>0</v>
      </c>
      <c r="G1093" s="206"/>
      <c r="H1093" s="206"/>
      <c r="I1093" s="205">
        <f>IFERROR(INDEX(Lookup!$BJ$9:$BJ$2401,MATCH($A1093,Lookup!$A$9:$A$2401,0)),0)</f>
        <v>0</v>
      </c>
      <c r="J1093" s="205">
        <f>IFERROR(INDEX(Lookup!$BI$9:$BI$2401,MATCH($A1093,Lookup!$A$9:$A$2401,0)),0)</f>
        <v>0</v>
      </c>
      <c r="K1093" s="205">
        <f>IFERROR(INDEX(Lookup!$BH$9:$BH$2401,MATCH($A1093,Lookup!$A$9:$A$2401,0)),0)</f>
        <v>0</v>
      </c>
      <c r="L1093" s="205">
        <f t="shared" si="48"/>
        <v>0</v>
      </c>
      <c r="O1093" s="182">
        <f t="shared" si="50"/>
        <v>0</v>
      </c>
    </row>
    <row r="1094" spans="1:15" hidden="1" x14ac:dyDescent="0.2">
      <c r="A1094" s="182">
        <f>'14'!A62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5">
        <f>IFERROR(INDEX(Lookup!$BG$9:$BG$2401,MATCH($A1094,Lookup!$A$9:$A$2401,0)),0)</f>
        <v>0</v>
      </c>
      <c r="E1094" s="205">
        <f>IFERROR(INDEX(Lookup!$BF$9:$BF$2401,MATCH($A1094,Lookup!$A$9:$A$2401,0)),0)</f>
        <v>0</v>
      </c>
      <c r="F1094" s="205">
        <f>IFERROR(INDEX(Lookup!$BE$9:$BE$2401,MATCH($A1094,Lookup!$A$9:$A$2401,0)),0)</f>
        <v>0</v>
      </c>
      <c r="G1094" s="206"/>
      <c r="H1094" s="206"/>
      <c r="I1094" s="205">
        <f>IFERROR(INDEX(Lookup!$BJ$9:$BJ$2401,MATCH($A1094,Lookup!$A$9:$A$2401,0)),0)</f>
        <v>0</v>
      </c>
      <c r="J1094" s="205">
        <f>IFERROR(INDEX(Lookup!$BI$9:$BI$2401,MATCH($A1094,Lookup!$A$9:$A$2401,0)),0)</f>
        <v>0</v>
      </c>
      <c r="K1094" s="205">
        <f>IFERROR(INDEX(Lookup!$BH$9:$BH$2401,MATCH($A1094,Lookup!$A$9:$A$2401,0)),0)</f>
        <v>0</v>
      </c>
      <c r="L1094" s="205">
        <f t="shared" si="48"/>
        <v>0</v>
      </c>
      <c r="O1094" s="182">
        <f t="shared" si="50"/>
        <v>0</v>
      </c>
    </row>
    <row r="1095" spans="1:15" hidden="1" x14ac:dyDescent="0.2">
      <c r="A1095" s="182">
        <f>'14'!A63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5">
        <f>IFERROR(INDEX(Lookup!$BG$9:$BG$2401,MATCH($A1095,Lookup!$A$9:$A$2401,0)),0)</f>
        <v>0</v>
      </c>
      <c r="E1095" s="205">
        <f>IFERROR(INDEX(Lookup!$BF$9:$BF$2401,MATCH($A1095,Lookup!$A$9:$A$2401,0)),0)</f>
        <v>0</v>
      </c>
      <c r="F1095" s="205">
        <f>IFERROR(INDEX(Lookup!$BE$9:$BE$2401,MATCH($A1095,Lookup!$A$9:$A$2401,0)),0)</f>
        <v>0</v>
      </c>
      <c r="G1095" s="206"/>
      <c r="H1095" s="206"/>
      <c r="I1095" s="205">
        <f>IFERROR(INDEX(Lookup!$BJ$9:$BJ$2401,MATCH($A1095,Lookup!$A$9:$A$2401,0)),0)</f>
        <v>0</v>
      </c>
      <c r="J1095" s="205">
        <f>IFERROR(INDEX(Lookup!$BI$9:$BI$2401,MATCH($A1095,Lookup!$A$9:$A$2401,0)),0)</f>
        <v>0</v>
      </c>
      <c r="K1095" s="205">
        <f>IFERROR(INDEX(Lookup!$BH$9:$BH$2401,MATCH($A1095,Lookup!$A$9:$A$2401,0)),0)</f>
        <v>0</v>
      </c>
      <c r="L1095" s="205">
        <f t="shared" si="48"/>
        <v>0</v>
      </c>
      <c r="O1095" s="182">
        <f t="shared" si="50"/>
        <v>0</v>
      </c>
    </row>
    <row r="1096" spans="1:15" hidden="1" x14ac:dyDescent="0.2">
      <c r="A1096" s="182">
        <f>'14'!A64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5">
        <f>IFERROR(INDEX(Lookup!$BG$9:$BG$2401,MATCH($A1096,Lookup!$A$9:$A$2401,0)),0)</f>
        <v>0</v>
      </c>
      <c r="E1096" s="205">
        <f>IFERROR(INDEX(Lookup!$BF$9:$BF$2401,MATCH($A1096,Lookup!$A$9:$A$2401,0)),0)</f>
        <v>0</v>
      </c>
      <c r="F1096" s="205">
        <f>IFERROR(INDEX(Lookup!$BE$9:$BE$2401,MATCH($A1096,Lookup!$A$9:$A$2401,0)),0)</f>
        <v>0</v>
      </c>
      <c r="G1096" s="206"/>
      <c r="H1096" s="206"/>
      <c r="I1096" s="205">
        <f>IFERROR(INDEX(Lookup!$BJ$9:$BJ$2401,MATCH($A1096,Lookup!$A$9:$A$2401,0)),0)</f>
        <v>0</v>
      </c>
      <c r="J1096" s="205">
        <f>IFERROR(INDEX(Lookup!$BI$9:$BI$2401,MATCH($A1096,Lookup!$A$9:$A$2401,0)),0)</f>
        <v>0</v>
      </c>
      <c r="K1096" s="205">
        <f>IFERROR(INDEX(Lookup!$BH$9:$BH$2401,MATCH($A1096,Lookup!$A$9:$A$2401,0)),0)</f>
        <v>0</v>
      </c>
      <c r="L1096" s="205">
        <f t="shared" si="48"/>
        <v>0</v>
      </c>
      <c r="O1096" s="182">
        <f t="shared" si="50"/>
        <v>0</v>
      </c>
    </row>
    <row r="1097" spans="1:15" hidden="1" x14ac:dyDescent="0.2">
      <c r="A1097" s="182">
        <f>'14'!A65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5">
        <f>IFERROR(INDEX(Lookup!$BG$9:$BG$2401,MATCH($A1097,Lookup!$A$9:$A$2401,0)),0)</f>
        <v>0</v>
      </c>
      <c r="E1097" s="205">
        <f>IFERROR(INDEX(Lookup!$BF$9:$BF$2401,MATCH($A1097,Lookup!$A$9:$A$2401,0)),0)</f>
        <v>0</v>
      </c>
      <c r="F1097" s="205">
        <f>IFERROR(INDEX(Lookup!$BE$9:$BE$2401,MATCH($A1097,Lookup!$A$9:$A$2401,0)),0)</f>
        <v>0</v>
      </c>
      <c r="G1097" s="206"/>
      <c r="H1097" s="206"/>
      <c r="I1097" s="205">
        <f>IFERROR(INDEX(Lookup!$BJ$9:$BJ$2401,MATCH($A1097,Lookup!$A$9:$A$2401,0)),0)</f>
        <v>0</v>
      </c>
      <c r="J1097" s="205">
        <f>IFERROR(INDEX(Lookup!$BI$9:$BI$2401,MATCH($A1097,Lookup!$A$9:$A$2401,0)),0)</f>
        <v>0</v>
      </c>
      <c r="K1097" s="205">
        <f>IFERROR(INDEX(Lookup!$BH$9:$BH$2401,MATCH($A1097,Lookup!$A$9:$A$2401,0)),0)</f>
        <v>0</v>
      </c>
      <c r="L1097" s="205">
        <f t="shared" si="48"/>
        <v>0</v>
      </c>
      <c r="O1097" s="182">
        <f t="shared" si="50"/>
        <v>0</v>
      </c>
    </row>
    <row r="1098" spans="1:15" hidden="1" x14ac:dyDescent="0.2">
      <c r="A1098" s="182">
        <f>'14'!A66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5">
        <f>IFERROR(INDEX(Lookup!$BG$9:$BG$2401,MATCH($A1098,Lookup!$A$9:$A$2401,0)),0)</f>
        <v>0</v>
      </c>
      <c r="E1098" s="205">
        <f>IFERROR(INDEX(Lookup!$BF$9:$BF$2401,MATCH($A1098,Lookup!$A$9:$A$2401,0)),0)</f>
        <v>0</v>
      </c>
      <c r="F1098" s="205">
        <f>IFERROR(INDEX(Lookup!$BE$9:$BE$2401,MATCH($A1098,Lookup!$A$9:$A$2401,0)),0)</f>
        <v>0</v>
      </c>
      <c r="G1098" s="206"/>
      <c r="H1098" s="206"/>
      <c r="I1098" s="205">
        <f>IFERROR(INDEX(Lookup!$BJ$9:$BJ$2401,MATCH($A1098,Lookup!$A$9:$A$2401,0)),0)</f>
        <v>0</v>
      </c>
      <c r="J1098" s="205">
        <f>IFERROR(INDEX(Lookup!$BI$9:$BI$2401,MATCH($A1098,Lookup!$A$9:$A$2401,0)),0)</f>
        <v>0</v>
      </c>
      <c r="K1098" s="205">
        <f>IFERROR(INDEX(Lookup!$BH$9:$BH$2401,MATCH($A1098,Lookup!$A$9:$A$2401,0)),0)</f>
        <v>0</v>
      </c>
      <c r="L1098" s="205">
        <f t="shared" ref="L1098:L1161" si="51">K1098-J1098</f>
        <v>0</v>
      </c>
      <c r="O1098" s="182">
        <f t="shared" ref="O1098:O1129" si="52">+IF(A1098&gt;0,1,0)</f>
        <v>0</v>
      </c>
    </row>
    <row r="1099" spans="1:15" hidden="1" x14ac:dyDescent="0.2">
      <c r="A1099" s="182">
        <f>'14'!A67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5">
        <f>IFERROR(INDEX(Lookup!$BG$9:$BG$2401,MATCH($A1099,Lookup!$A$9:$A$2401,0)),0)</f>
        <v>0</v>
      </c>
      <c r="E1099" s="205">
        <f>IFERROR(INDEX(Lookup!$BF$9:$BF$2401,MATCH($A1099,Lookup!$A$9:$A$2401,0)),0)</f>
        <v>0</v>
      </c>
      <c r="F1099" s="205">
        <f>IFERROR(INDEX(Lookup!$BE$9:$BE$2401,MATCH($A1099,Lookup!$A$9:$A$2401,0)),0)</f>
        <v>0</v>
      </c>
      <c r="G1099" s="206"/>
      <c r="H1099" s="206"/>
      <c r="I1099" s="205">
        <f>IFERROR(INDEX(Lookup!$BJ$9:$BJ$2401,MATCH($A1099,Lookup!$A$9:$A$2401,0)),0)</f>
        <v>0</v>
      </c>
      <c r="J1099" s="205">
        <f>IFERROR(INDEX(Lookup!$BI$9:$BI$2401,MATCH($A1099,Lookup!$A$9:$A$2401,0)),0)</f>
        <v>0</v>
      </c>
      <c r="K1099" s="205">
        <f>IFERROR(INDEX(Lookup!$BH$9:$BH$2401,MATCH($A1099,Lookup!$A$9:$A$2401,0)),0)</f>
        <v>0</v>
      </c>
      <c r="L1099" s="205">
        <f t="shared" si="51"/>
        <v>0</v>
      </c>
      <c r="O1099" s="182">
        <f t="shared" si="52"/>
        <v>0</v>
      </c>
    </row>
    <row r="1100" spans="1:15" hidden="1" x14ac:dyDescent="0.2">
      <c r="A1100" s="182">
        <f>'14'!A68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5">
        <f>IFERROR(INDEX(Lookup!$BG$9:$BG$2401,MATCH($A1100,Lookup!$A$9:$A$2401,0)),0)</f>
        <v>0</v>
      </c>
      <c r="E1100" s="205">
        <f>IFERROR(INDEX(Lookup!$BF$9:$BF$2401,MATCH($A1100,Lookup!$A$9:$A$2401,0)),0)</f>
        <v>0</v>
      </c>
      <c r="F1100" s="205">
        <f>IFERROR(INDEX(Lookup!$BE$9:$BE$2401,MATCH($A1100,Lookup!$A$9:$A$2401,0)),0)</f>
        <v>0</v>
      </c>
      <c r="G1100" s="206"/>
      <c r="H1100" s="206"/>
      <c r="I1100" s="205">
        <f>IFERROR(INDEX(Lookup!$BJ$9:$BJ$2401,MATCH($A1100,Lookup!$A$9:$A$2401,0)),0)</f>
        <v>0</v>
      </c>
      <c r="J1100" s="205">
        <f>IFERROR(INDEX(Lookup!$BI$9:$BI$2401,MATCH($A1100,Lookup!$A$9:$A$2401,0)),0)</f>
        <v>0</v>
      </c>
      <c r="K1100" s="205">
        <f>IFERROR(INDEX(Lookup!$BH$9:$BH$2401,MATCH($A1100,Lookup!$A$9:$A$2401,0)),0)</f>
        <v>0</v>
      </c>
      <c r="L1100" s="205">
        <f t="shared" si="51"/>
        <v>0</v>
      </c>
      <c r="O1100" s="182">
        <f t="shared" si="52"/>
        <v>0</v>
      </c>
    </row>
    <row r="1101" spans="1:15" hidden="1" x14ac:dyDescent="0.2">
      <c r="A1101" s="182">
        <f>'14'!A69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5">
        <f>IFERROR(INDEX(Lookup!$BG$9:$BG$2401,MATCH($A1101,Lookup!$A$9:$A$2401,0)),0)</f>
        <v>0</v>
      </c>
      <c r="E1101" s="205">
        <f>IFERROR(INDEX(Lookup!$BF$9:$BF$2401,MATCH($A1101,Lookup!$A$9:$A$2401,0)),0)</f>
        <v>0</v>
      </c>
      <c r="F1101" s="205">
        <f>IFERROR(INDEX(Lookup!$BE$9:$BE$2401,MATCH($A1101,Lookup!$A$9:$A$2401,0)),0)</f>
        <v>0</v>
      </c>
      <c r="G1101" s="206"/>
      <c r="H1101" s="206"/>
      <c r="I1101" s="205">
        <f>IFERROR(INDEX(Lookup!$BJ$9:$BJ$2401,MATCH($A1101,Lookup!$A$9:$A$2401,0)),0)</f>
        <v>0</v>
      </c>
      <c r="J1101" s="205">
        <f>IFERROR(INDEX(Lookup!$BI$9:$BI$2401,MATCH($A1101,Lookup!$A$9:$A$2401,0)),0)</f>
        <v>0</v>
      </c>
      <c r="K1101" s="205">
        <f>IFERROR(INDEX(Lookup!$BH$9:$BH$2401,MATCH($A1101,Lookup!$A$9:$A$2401,0)),0)</f>
        <v>0</v>
      </c>
      <c r="L1101" s="205">
        <f t="shared" si="51"/>
        <v>0</v>
      </c>
      <c r="O1101" s="182">
        <f t="shared" si="52"/>
        <v>0</v>
      </c>
    </row>
    <row r="1102" spans="1:15" hidden="1" x14ac:dyDescent="0.2">
      <c r="A1102" s="182">
        <f>'14'!A70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5">
        <f>IFERROR(INDEX(Lookup!$BG$9:$BG$2401,MATCH($A1102,Lookup!$A$9:$A$2401,0)),0)</f>
        <v>0</v>
      </c>
      <c r="E1102" s="205">
        <f>IFERROR(INDEX(Lookup!$BF$9:$BF$2401,MATCH($A1102,Lookup!$A$9:$A$2401,0)),0)</f>
        <v>0</v>
      </c>
      <c r="F1102" s="205">
        <f>IFERROR(INDEX(Lookup!$BE$9:$BE$2401,MATCH($A1102,Lookup!$A$9:$A$2401,0)),0)</f>
        <v>0</v>
      </c>
      <c r="G1102" s="206"/>
      <c r="H1102" s="206"/>
      <c r="I1102" s="205">
        <f>IFERROR(INDEX(Lookup!$BJ$9:$BJ$2401,MATCH($A1102,Lookup!$A$9:$A$2401,0)),0)</f>
        <v>0</v>
      </c>
      <c r="J1102" s="205">
        <f>IFERROR(INDEX(Lookup!$BI$9:$BI$2401,MATCH($A1102,Lookup!$A$9:$A$2401,0)),0)</f>
        <v>0</v>
      </c>
      <c r="K1102" s="205">
        <f>IFERROR(INDEX(Lookup!$BH$9:$BH$2401,MATCH($A1102,Lookup!$A$9:$A$2401,0)),0)</f>
        <v>0</v>
      </c>
      <c r="L1102" s="205">
        <f t="shared" si="51"/>
        <v>0</v>
      </c>
      <c r="O1102" s="182">
        <f t="shared" si="52"/>
        <v>0</v>
      </c>
    </row>
    <row r="1103" spans="1:15" hidden="1" x14ac:dyDescent="0.2">
      <c r="A1103" s="182">
        <f>'14'!A71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5">
        <f>IFERROR(INDEX(Lookup!$BG$9:$BG$2401,MATCH($A1103,Lookup!$A$9:$A$2401,0)),0)</f>
        <v>0</v>
      </c>
      <c r="E1103" s="205">
        <f>IFERROR(INDEX(Lookup!$BF$9:$BF$2401,MATCH($A1103,Lookup!$A$9:$A$2401,0)),0)</f>
        <v>0</v>
      </c>
      <c r="F1103" s="205">
        <f>IFERROR(INDEX(Lookup!$BE$9:$BE$2401,MATCH($A1103,Lookup!$A$9:$A$2401,0)),0)</f>
        <v>0</v>
      </c>
      <c r="G1103" s="206"/>
      <c r="H1103" s="206"/>
      <c r="I1103" s="205">
        <f>IFERROR(INDEX(Lookup!$BJ$9:$BJ$2401,MATCH($A1103,Lookup!$A$9:$A$2401,0)),0)</f>
        <v>0</v>
      </c>
      <c r="J1103" s="205">
        <f>IFERROR(INDEX(Lookup!$BI$9:$BI$2401,MATCH($A1103,Lookup!$A$9:$A$2401,0)),0)</f>
        <v>0</v>
      </c>
      <c r="K1103" s="205">
        <f>IFERROR(INDEX(Lookup!$BH$9:$BH$2401,MATCH($A1103,Lookup!$A$9:$A$2401,0)),0)</f>
        <v>0</v>
      </c>
      <c r="L1103" s="205">
        <f t="shared" si="51"/>
        <v>0</v>
      </c>
      <c r="O1103" s="182">
        <f t="shared" si="52"/>
        <v>0</v>
      </c>
    </row>
    <row r="1104" spans="1:15" hidden="1" x14ac:dyDescent="0.2">
      <c r="A1104" s="182">
        <f>'14'!A72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5">
        <f>IFERROR(INDEX(Lookup!$BG$9:$BG$2401,MATCH($A1104,Lookup!$A$9:$A$2401,0)),0)</f>
        <v>0</v>
      </c>
      <c r="E1104" s="205">
        <f>IFERROR(INDEX(Lookup!$BF$9:$BF$2401,MATCH($A1104,Lookup!$A$9:$A$2401,0)),0)</f>
        <v>0</v>
      </c>
      <c r="F1104" s="205">
        <f>IFERROR(INDEX(Lookup!$BE$9:$BE$2401,MATCH($A1104,Lookup!$A$9:$A$2401,0)),0)</f>
        <v>0</v>
      </c>
      <c r="G1104" s="206"/>
      <c r="H1104" s="206"/>
      <c r="I1104" s="205">
        <f>IFERROR(INDEX(Lookup!$BJ$9:$BJ$2401,MATCH($A1104,Lookup!$A$9:$A$2401,0)),0)</f>
        <v>0</v>
      </c>
      <c r="J1104" s="205">
        <f>IFERROR(INDEX(Lookup!$BI$9:$BI$2401,MATCH($A1104,Lookup!$A$9:$A$2401,0)),0)</f>
        <v>0</v>
      </c>
      <c r="K1104" s="205">
        <f>IFERROR(INDEX(Lookup!$BH$9:$BH$2401,MATCH($A1104,Lookup!$A$9:$A$2401,0)),0)</f>
        <v>0</v>
      </c>
      <c r="L1104" s="205">
        <f t="shared" si="51"/>
        <v>0</v>
      </c>
      <c r="O1104" s="182">
        <f t="shared" si="52"/>
        <v>0</v>
      </c>
    </row>
    <row r="1105" spans="1:15" hidden="1" x14ac:dyDescent="0.2">
      <c r="A1105" s="182">
        <f>'14'!A73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5">
        <f>IFERROR(INDEX(Lookup!$BG$9:$BG$2401,MATCH($A1105,Lookup!$A$9:$A$2401,0)),0)</f>
        <v>0</v>
      </c>
      <c r="E1105" s="205">
        <f>IFERROR(INDEX(Lookup!$BF$9:$BF$2401,MATCH($A1105,Lookup!$A$9:$A$2401,0)),0)</f>
        <v>0</v>
      </c>
      <c r="F1105" s="205">
        <f>IFERROR(INDEX(Lookup!$BE$9:$BE$2401,MATCH($A1105,Lookup!$A$9:$A$2401,0)),0)</f>
        <v>0</v>
      </c>
      <c r="G1105" s="206"/>
      <c r="H1105" s="206"/>
      <c r="I1105" s="205">
        <f>IFERROR(INDEX(Lookup!$BJ$9:$BJ$2401,MATCH($A1105,Lookup!$A$9:$A$2401,0)),0)</f>
        <v>0</v>
      </c>
      <c r="J1105" s="205">
        <f>IFERROR(INDEX(Lookup!$BI$9:$BI$2401,MATCH($A1105,Lookup!$A$9:$A$2401,0)),0)</f>
        <v>0</v>
      </c>
      <c r="K1105" s="205">
        <f>IFERROR(INDEX(Lookup!$BH$9:$BH$2401,MATCH($A1105,Lookup!$A$9:$A$2401,0)),0)</f>
        <v>0</v>
      </c>
      <c r="L1105" s="205">
        <f t="shared" si="51"/>
        <v>0</v>
      </c>
      <c r="O1105" s="182">
        <f t="shared" si="52"/>
        <v>0</v>
      </c>
    </row>
    <row r="1106" spans="1:15" hidden="1" x14ac:dyDescent="0.2">
      <c r="A1106" s="182">
        <f>'14'!A74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5">
        <f>IFERROR(INDEX(Lookup!$BG$9:$BG$2401,MATCH($A1106,Lookup!$A$9:$A$2401,0)),0)</f>
        <v>0</v>
      </c>
      <c r="E1106" s="205">
        <f>IFERROR(INDEX(Lookup!$BF$9:$BF$2401,MATCH($A1106,Lookup!$A$9:$A$2401,0)),0)</f>
        <v>0</v>
      </c>
      <c r="F1106" s="205">
        <f>IFERROR(INDEX(Lookup!$BE$9:$BE$2401,MATCH($A1106,Lookup!$A$9:$A$2401,0)),0)</f>
        <v>0</v>
      </c>
      <c r="G1106" s="206"/>
      <c r="H1106" s="206"/>
      <c r="I1106" s="205">
        <f>IFERROR(INDEX(Lookup!$BJ$9:$BJ$2401,MATCH($A1106,Lookup!$A$9:$A$2401,0)),0)</f>
        <v>0</v>
      </c>
      <c r="J1106" s="205">
        <f>IFERROR(INDEX(Lookup!$BI$9:$BI$2401,MATCH($A1106,Lookup!$A$9:$A$2401,0)),0)</f>
        <v>0</v>
      </c>
      <c r="K1106" s="205">
        <f>IFERROR(INDEX(Lookup!$BH$9:$BH$2401,MATCH($A1106,Lookup!$A$9:$A$2401,0)),0)</f>
        <v>0</v>
      </c>
      <c r="L1106" s="205">
        <f t="shared" si="51"/>
        <v>0</v>
      </c>
      <c r="O1106" s="182">
        <f t="shared" si="52"/>
        <v>0</v>
      </c>
    </row>
    <row r="1107" spans="1:15" hidden="1" x14ac:dyDescent="0.2">
      <c r="A1107" s="182">
        <f>'14'!A75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5">
        <f>IFERROR(INDEX(Lookup!$BG$9:$BG$2401,MATCH($A1107,Lookup!$A$9:$A$2401,0)),0)</f>
        <v>0</v>
      </c>
      <c r="E1107" s="205">
        <f>IFERROR(INDEX(Lookup!$BF$9:$BF$2401,MATCH($A1107,Lookup!$A$9:$A$2401,0)),0)</f>
        <v>0</v>
      </c>
      <c r="F1107" s="205">
        <f>IFERROR(INDEX(Lookup!$BE$9:$BE$2401,MATCH($A1107,Lookup!$A$9:$A$2401,0)),0)</f>
        <v>0</v>
      </c>
      <c r="G1107" s="206"/>
      <c r="H1107" s="206"/>
      <c r="I1107" s="205">
        <f>IFERROR(INDEX(Lookup!$BJ$9:$BJ$2401,MATCH($A1107,Lookup!$A$9:$A$2401,0)),0)</f>
        <v>0</v>
      </c>
      <c r="J1107" s="205">
        <f>IFERROR(INDEX(Lookup!$BI$9:$BI$2401,MATCH($A1107,Lookup!$A$9:$A$2401,0)),0)</f>
        <v>0</v>
      </c>
      <c r="K1107" s="205">
        <f>IFERROR(INDEX(Lookup!$BH$9:$BH$2401,MATCH($A1107,Lookup!$A$9:$A$2401,0)),0)</f>
        <v>0</v>
      </c>
      <c r="L1107" s="205">
        <f t="shared" si="51"/>
        <v>0</v>
      </c>
      <c r="O1107" s="182">
        <f t="shared" si="52"/>
        <v>0</v>
      </c>
    </row>
    <row r="1108" spans="1:15" hidden="1" x14ac:dyDescent="0.2">
      <c r="A1108" s="182">
        <f>'14'!A76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5">
        <f>IFERROR(INDEX(Lookup!$BG$9:$BG$2401,MATCH($A1108,Lookup!$A$9:$A$2401,0)),0)</f>
        <v>0</v>
      </c>
      <c r="E1108" s="205">
        <f>IFERROR(INDEX(Lookup!$BF$9:$BF$2401,MATCH($A1108,Lookup!$A$9:$A$2401,0)),0)</f>
        <v>0</v>
      </c>
      <c r="F1108" s="205">
        <f>IFERROR(INDEX(Lookup!$BE$9:$BE$2401,MATCH($A1108,Lookup!$A$9:$A$2401,0)),0)</f>
        <v>0</v>
      </c>
      <c r="G1108" s="206"/>
      <c r="H1108" s="206"/>
      <c r="I1108" s="205">
        <f>IFERROR(INDEX(Lookup!$BJ$9:$BJ$2401,MATCH($A1108,Lookup!$A$9:$A$2401,0)),0)</f>
        <v>0</v>
      </c>
      <c r="J1108" s="205">
        <f>IFERROR(INDEX(Lookup!$BI$9:$BI$2401,MATCH($A1108,Lookup!$A$9:$A$2401,0)),0)</f>
        <v>0</v>
      </c>
      <c r="K1108" s="205">
        <f>IFERROR(INDEX(Lookup!$BH$9:$BH$2401,MATCH($A1108,Lookup!$A$9:$A$2401,0)),0)</f>
        <v>0</v>
      </c>
      <c r="L1108" s="205">
        <f t="shared" si="51"/>
        <v>0</v>
      </c>
      <c r="O1108" s="182">
        <f t="shared" si="52"/>
        <v>0</v>
      </c>
    </row>
    <row r="1109" spans="1:15" hidden="1" x14ac:dyDescent="0.2">
      <c r="A1109" s="182">
        <f>'14'!A77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5">
        <f>IFERROR(INDEX(Lookup!$BG$9:$BG$2401,MATCH($A1109,Lookup!$A$9:$A$2401,0)),0)</f>
        <v>0</v>
      </c>
      <c r="E1109" s="205">
        <f>IFERROR(INDEX(Lookup!$BF$9:$BF$2401,MATCH($A1109,Lookup!$A$9:$A$2401,0)),0)</f>
        <v>0</v>
      </c>
      <c r="F1109" s="205">
        <f>IFERROR(INDEX(Lookup!$BE$9:$BE$2401,MATCH($A1109,Lookup!$A$9:$A$2401,0)),0)</f>
        <v>0</v>
      </c>
      <c r="G1109" s="206"/>
      <c r="H1109" s="206"/>
      <c r="I1109" s="205">
        <f>IFERROR(INDEX(Lookup!$BJ$9:$BJ$2401,MATCH($A1109,Lookup!$A$9:$A$2401,0)),0)</f>
        <v>0</v>
      </c>
      <c r="J1109" s="205">
        <f>IFERROR(INDEX(Lookup!$BI$9:$BI$2401,MATCH($A1109,Lookup!$A$9:$A$2401,0)),0)</f>
        <v>0</v>
      </c>
      <c r="K1109" s="205">
        <f>IFERROR(INDEX(Lookup!$BH$9:$BH$2401,MATCH($A1109,Lookup!$A$9:$A$2401,0)),0)</f>
        <v>0</v>
      </c>
      <c r="L1109" s="205">
        <f t="shared" si="51"/>
        <v>0</v>
      </c>
      <c r="O1109" s="182">
        <f t="shared" si="52"/>
        <v>0</v>
      </c>
    </row>
    <row r="1110" spans="1:15" hidden="1" x14ac:dyDescent="0.2">
      <c r="A1110" s="182">
        <f>'14'!A78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5">
        <f>IFERROR(INDEX(Lookup!$BG$9:$BG$2401,MATCH($A1110,Lookup!$A$9:$A$2401,0)),0)</f>
        <v>0</v>
      </c>
      <c r="E1110" s="205">
        <f>IFERROR(INDEX(Lookup!$BF$9:$BF$2401,MATCH($A1110,Lookup!$A$9:$A$2401,0)),0)</f>
        <v>0</v>
      </c>
      <c r="F1110" s="205">
        <f>IFERROR(INDEX(Lookup!$BE$9:$BE$2401,MATCH($A1110,Lookup!$A$9:$A$2401,0)),0)</f>
        <v>0</v>
      </c>
      <c r="G1110" s="206"/>
      <c r="H1110" s="206"/>
      <c r="I1110" s="205">
        <f>IFERROR(INDEX(Lookup!$BJ$9:$BJ$2401,MATCH($A1110,Lookup!$A$9:$A$2401,0)),0)</f>
        <v>0</v>
      </c>
      <c r="J1110" s="205">
        <f>IFERROR(INDEX(Lookup!$BI$9:$BI$2401,MATCH($A1110,Lookup!$A$9:$A$2401,0)),0)</f>
        <v>0</v>
      </c>
      <c r="K1110" s="205">
        <f>IFERROR(INDEX(Lookup!$BH$9:$BH$2401,MATCH($A1110,Lookup!$A$9:$A$2401,0)),0)</f>
        <v>0</v>
      </c>
      <c r="L1110" s="205">
        <f t="shared" si="51"/>
        <v>0</v>
      </c>
      <c r="O1110" s="182">
        <f t="shared" si="52"/>
        <v>0</v>
      </c>
    </row>
    <row r="1111" spans="1:15" hidden="1" x14ac:dyDescent="0.2">
      <c r="A1111" s="182">
        <f>'14'!A79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5">
        <f>IFERROR(INDEX(Lookup!$BG$9:$BG$2401,MATCH($A1111,Lookup!$A$9:$A$2401,0)),0)</f>
        <v>0</v>
      </c>
      <c r="E1111" s="205">
        <f>IFERROR(INDEX(Lookup!$BF$9:$BF$2401,MATCH($A1111,Lookup!$A$9:$A$2401,0)),0)</f>
        <v>0</v>
      </c>
      <c r="F1111" s="205">
        <f>IFERROR(INDEX(Lookup!$BE$9:$BE$2401,MATCH($A1111,Lookup!$A$9:$A$2401,0)),0)</f>
        <v>0</v>
      </c>
      <c r="G1111" s="206"/>
      <c r="H1111" s="206"/>
      <c r="I1111" s="205">
        <f>IFERROR(INDEX(Lookup!$BJ$9:$BJ$2401,MATCH($A1111,Lookup!$A$9:$A$2401,0)),0)</f>
        <v>0</v>
      </c>
      <c r="J1111" s="205">
        <f>IFERROR(INDEX(Lookup!$BI$9:$BI$2401,MATCH($A1111,Lookup!$A$9:$A$2401,0)),0)</f>
        <v>0</v>
      </c>
      <c r="K1111" s="205">
        <f>IFERROR(INDEX(Lookup!$BH$9:$BH$2401,MATCH($A1111,Lookup!$A$9:$A$2401,0)),0)</f>
        <v>0</v>
      </c>
      <c r="L1111" s="205">
        <f t="shared" si="51"/>
        <v>0</v>
      </c>
      <c r="O1111" s="182">
        <f t="shared" si="52"/>
        <v>0</v>
      </c>
    </row>
    <row r="1112" spans="1:15" hidden="1" x14ac:dyDescent="0.2">
      <c r="A1112" s="182">
        <f>'14'!A80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5">
        <f>IFERROR(INDEX(Lookup!$BG$9:$BG$2401,MATCH($A1112,Lookup!$A$9:$A$2401,0)),0)</f>
        <v>0</v>
      </c>
      <c r="E1112" s="205">
        <f>IFERROR(INDEX(Lookup!$BF$9:$BF$2401,MATCH($A1112,Lookup!$A$9:$A$2401,0)),0)</f>
        <v>0</v>
      </c>
      <c r="F1112" s="205">
        <f>IFERROR(INDEX(Lookup!$BE$9:$BE$2401,MATCH($A1112,Lookup!$A$9:$A$2401,0)),0)</f>
        <v>0</v>
      </c>
      <c r="G1112" s="206"/>
      <c r="H1112" s="206"/>
      <c r="I1112" s="205">
        <f>IFERROR(INDEX(Lookup!$BJ$9:$BJ$2401,MATCH($A1112,Lookup!$A$9:$A$2401,0)),0)</f>
        <v>0</v>
      </c>
      <c r="J1112" s="205">
        <f>IFERROR(INDEX(Lookup!$BI$9:$BI$2401,MATCH($A1112,Lookup!$A$9:$A$2401,0)),0)</f>
        <v>0</v>
      </c>
      <c r="K1112" s="205">
        <f>IFERROR(INDEX(Lookup!$BH$9:$BH$2401,MATCH($A1112,Lookup!$A$9:$A$2401,0)),0)</f>
        <v>0</v>
      </c>
      <c r="L1112" s="205">
        <f t="shared" si="51"/>
        <v>0</v>
      </c>
      <c r="O1112" s="182">
        <f t="shared" si="52"/>
        <v>0</v>
      </c>
    </row>
    <row r="1113" spans="1:15" hidden="1" x14ac:dyDescent="0.2">
      <c r="A1113" s="182">
        <f>'14'!A81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5">
        <f>IFERROR(INDEX(Lookup!$BG$9:$BG$2401,MATCH($A1113,Lookup!$A$9:$A$2401,0)),0)</f>
        <v>0</v>
      </c>
      <c r="E1113" s="205">
        <f>IFERROR(INDEX(Lookup!$BF$9:$BF$2401,MATCH($A1113,Lookup!$A$9:$A$2401,0)),0)</f>
        <v>0</v>
      </c>
      <c r="F1113" s="205">
        <f>IFERROR(INDEX(Lookup!$BE$9:$BE$2401,MATCH($A1113,Lookup!$A$9:$A$2401,0)),0)</f>
        <v>0</v>
      </c>
      <c r="G1113" s="206"/>
      <c r="H1113" s="206"/>
      <c r="I1113" s="205">
        <f>IFERROR(INDEX(Lookup!$BJ$9:$BJ$2401,MATCH($A1113,Lookup!$A$9:$A$2401,0)),0)</f>
        <v>0</v>
      </c>
      <c r="J1113" s="205">
        <f>IFERROR(INDEX(Lookup!$BI$9:$BI$2401,MATCH($A1113,Lookup!$A$9:$A$2401,0)),0)</f>
        <v>0</v>
      </c>
      <c r="K1113" s="205">
        <f>IFERROR(INDEX(Lookup!$BH$9:$BH$2401,MATCH($A1113,Lookup!$A$9:$A$2401,0)),0)</f>
        <v>0</v>
      </c>
      <c r="L1113" s="205">
        <f t="shared" si="51"/>
        <v>0</v>
      </c>
      <c r="O1113" s="182">
        <f t="shared" si="52"/>
        <v>0</v>
      </c>
    </row>
    <row r="1114" spans="1:15" hidden="1" x14ac:dyDescent="0.2">
      <c r="A1114" s="182">
        <f>'14'!A82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5">
        <f>IFERROR(INDEX(Lookup!$BG$9:$BG$2401,MATCH($A1114,Lookup!$A$9:$A$2401,0)),0)</f>
        <v>0</v>
      </c>
      <c r="E1114" s="205">
        <f>IFERROR(INDEX(Lookup!$BF$9:$BF$2401,MATCH($A1114,Lookup!$A$9:$A$2401,0)),0)</f>
        <v>0</v>
      </c>
      <c r="F1114" s="205">
        <f>IFERROR(INDEX(Lookup!$BE$9:$BE$2401,MATCH($A1114,Lookup!$A$9:$A$2401,0)),0)</f>
        <v>0</v>
      </c>
      <c r="G1114" s="206"/>
      <c r="H1114" s="206"/>
      <c r="I1114" s="205">
        <f>IFERROR(INDEX(Lookup!$BJ$9:$BJ$2401,MATCH($A1114,Lookup!$A$9:$A$2401,0)),0)</f>
        <v>0</v>
      </c>
      <c r="J1114" s="205">
        <f>IFERROR(INDEX(Lookup!$BI$9:$BI$2401,MATCH($A1114,Lookup!$A$9:$A$2401,0)),0)</f>
        <v>0</v>
      </c>
      <c r="K1114" s="205">
        <f>IFERROR(INDEX(Lookup!$BH$9:$BH$2401,MATCH($A1114,Lookup!$A$9:$A$2401,0)),0)</f>
        <v>0</v>
      </c>
      <c r="L1114" s="205">
        <f t="shared" si="51"/>
        <v>0</v>
      </c>
      <c r="O1114" s="182">
        <f t="shared" si="52"/>
        <v>0</v>
      </c>
    </row>
    <row r="1115" spans="1:15" hidden="1" x14ac:dyDescent="0.2">
      <c r="A1115" s="182">
        <f>'14'!A83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5">
        <f>IFERROR(INDEX(Lookup!$BG$9:$BG$2401,MATCH($A1115,Lookup!$A$9:$A$2401,0)),0)</f>
        <v>0</v>
      </c>
      <c r="E1115" s="205">
        <f>IFERROR(INDEX(Lookup!$BF$9:$BF$2401,MATCH($A1115,Lookup!$A$9:$A$2401,0)),0)</f>
        <v>0</v>
      </c>
      <c r="F1115" s="205">
        <f>IFERROR(INDEX(Lookup!$BE$9:$BE$2401,MATCH($A1115,Lookup!$A$9:$A$2401,0)),0)</f>
        <v>0</v>
      </c>
      <c r="G1115" s="206"/>
      <c r="H1115" s="206"/>
      <c r="I1115" s="205">
        <f>IFERROR(INDEX(Lookup!$BJ$9:$BJ$2401,MATCH($A1115,Lookup!$A$9:$A$2401,0)),0)</f>
        <v>0</v>
      </c>
      <c r="J1115" s="205">
        <f>IFERROR(INDEX(Lookup!$BI$9:$BI$2401,MATCH($A1115,Lookup!$A$9:$A$2401,0)),0)</f>
        <v>0</v>
      </c>
      <c r="K1115" s="205">
        <f>IFERROR(INDEX(Lookup!$BH$9:$BH$2401,MATCH($A1115,Lookup!$A$9:$A$2401,0)),0)</f>
        <v>0</v>
      </c>
      <c r="L1115" s="205">
        <f t="shared" si="51"/>
        <v>0</v>
      </c>
      <c r="O1115" s="182">
        <f t="shared" si="52"/>
        <v>0</v>
      </c>
    </row>
    <row r="1116" spans="1:15" hidden="1" x14ac:dyDescent="0.2">
      <c r="A1116" s="182">
        <f>'14'!A84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5">
        <f>IFERROR(INDEX(Lookup!$BG$9:$BG$2401,MATCH($A1116,Lookup!$A$9:$A$2401,0)),0)</f>
        <v>0</v>
      </c>
      <c r="E1116" s="205">
        <f>IFERROR(INDEX(Lookup!$BF$9:$BF$2401,MATCH($A1116,Lookup!$A$9:$A$2401,0)),0)</f>
        <v>0</v>
      </c>
      <c r="F1116" s="205">
        <f>IFERROR(INDEX(Lookup!$BE$9:$BE$2401,MATCH($A1116,Lookup!$A$9:$A$2401,0)),0)</f>
        <v>0</v>
      </c>
      <c r="G1116" s="206"/>
      <c r="H1116" s="206"/>
      <c r="I1116" s="205">
        <f>IFERROR(INDEX(Lookup!$BJ$9:$BJ$2401,MATCH($A1116,Lookup!$A$9:$A$2401,0)),0)</f>
        <v>0</v>
      </c>
      <c r="J1116" s="205">
        <f>IFERROR(INDEX(Lookup!$BI$9:$BI$2401,MATCH($A1116,Lookup!$A$9:$A$2401,0)),0)</f>
        <v>0</v>
      </c>
      <c r="K1116" s="205">
        <f>IFERROR(INDEX(Lookup!$BH$9:$BH$2401,MATCH($A1116,Lookup!$A$9:$A$2401,0)),0)</f>
        <v>0</v>
      </c>
      <c r="L1116" s="205">
        <f t="shared" si="51"/>
        <v>0</v>
      </c>
      <c r="O1116" s="182">
        <f t="shared" si="52"/>
        <v>0</v>
      </c>
    </row>
    <row r="1117" spans="1:15" hidden="1" x14ac:dyDescent="0.2">
      <c r="A1117" s="182">
        <f>'14'!A85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5">
        <f>IFERROR(INDEX(Lookup!$BG$9:$BG$2401,MATCH($A1117,Lookup!$A$9:$A$2401,0)),0)</f>
        <v>0</v>
      </c>
      <c r="E1117" s="205">
        <f>IFERROR(INDEX(Lookup!$BF$9:$BF$2401,MATCH($A1117,Lookup!$A$9:$A$2401,0)),0)</f>
        <v>0</v>
      </c>
      <c r="F1117" s="205">
        <f>IFERROR(INDEX(Lookup!$BE$9:$BE$2401,MATCH($A1117,Lookup!$A$9:$A$2401,0)),0)</f>
        <v>0</v>
      </c>
      <c r="G1117" s="206"/>
      <c r="H1117" s="206"/>
      <c r="I1117" s="205">
        <f>IFERROR(INDEX(Lookup!$BJ$9:$BJ$2401,MATCH($A1117,Lookup!$A$9:$A$2401,0)),0)</f>
        <v>0</v>
      </c>
      <c r="J1117" s="205">
        <f>IFERROR(INDEX(Lookup!$BI$9:$BI$2401,MATCH($A1117,Lookup!$A$9:$A$2401,0)),0)</f>
        <v>0</v>
      </c>
      <c r="K1117" s="205">
        <f>IFERROR(INDEX(Lookup!$BH$9:$BH$2401,MATCH($A1117,Lookup!$A$9:$A$2401,0)),0)</f>
        <v>0</v>
      </c>
      <c r="L1117" s="205">
        <f t="shared" si="51"/>
        <v>0</v>
      </c>
      <c r="O1117" s="182">
        <f t="shared" si="52"/>
        <v>0</v>
      </c>
    </row>
    <row r="1118" spans="1:15" hidden="1" x14ac:dyDescent="0.2">
      <c r="A1118" s="182">
        <f>'14'!A86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5">
        <f>IFERROR(INDEX(Lookup!$BG$9:$BG$2401,MATCH($A1118,Lookup!$A$9:$A$2401,0)),0)</f>
        <v>0</v>
      </c>
      <c r="E1118" s="205">
        <f>IFERROR(INDEX(Lookup!$BF$9:$BF$2401,MATCH($A1118,Lookup!$A$9:$A$2401,0)),0)</f>
        <v>0</v>
      </c>
      <c r="F1118" s="205">
        <f>IFERROR(INDEX(Lookup!$BE$9:$BE$2401,MATCH($A1118,Lookup!$A$9:$A$2401,0)),0)</f>
        <v>0</v>
      </c>
      <c r="G1118" s="206"/>
      <c r="H1118" s="206"/>
      <c r="I1118" s="205">
        <f>IFERROR(INDEX(Lookup!$BJ$9:$BJ$2401,MATCH($A1118,Lookup!$A$9:$A$2401,0)),0)</f>
        <v>0</v>
      </c>
      <c r="J1118" s="205">
        <f>IFERROR(INDEX(Lookup!$BI$9:$BI$2401,MATCH($A1118,Lookup!$A$9:$A$2401,0)),0)</f>
        <v>0</v>
      </c>
      <c r="K1118" s="205">
        <f>IFERROR(INDEX(Lookup!$BH$9:$BH$2401,MATCH($A1118,Lookup!$A$9:$A$2401,0)),0)</f>
        <v>0</v>
      </c>
      <c r="L1118" s="205">
        <f t="shared" si="51"/>
        <v>0</v>
      </c>
      <c r="O1118" s="182">
        <f t="shared" si="52"/>
        <v>0</v>
      </c>
    </row>
    <row r="1119" spans="1:15" hidden="1" x14ac:dyDescent="0.2">
      <c r="A1119" s="182">
        <f>'14'!A87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5">
        <f>IFERROR(INDEX(Lookup!$BG$9:$BG$2401,MATCH($A1119,Lookup!$A$9:$A$2401,0)),0)</f>
        <v>0</v>
      </c>
      <c r="E1119" s="205">
        <f>IFERROR(INDEX(Lookup!$BF$9:$BF$2401,MATCH($A1119,Lookup!$A$9:$A$2401,0)),0)</f>
        <v>0</v>
      </c>
      <c r="F1119" s="205">
        <f>IFERROR(INDEX(Lookup!$BE$9:$BE$2401,MATCH($A1119,Lookup!$A$9:$A$2401,0)),0)</f>
        <v>0</v>
      </c>
      <c r="G1119" s="206"/>
      <c r="H1119" s="206"/>
      <c r="I1119" s="205">
        <f>IFERROR(INDEX(Lookup!$BJ$9:$BJ$2401,MATCH($A1119,Lookup!$A$9:$A$2401,0)),0)</f>
        <v>0</v>
      </c>
      <c r="J1119" s="205">
        <f>IFERROR(INDEX(Lookup!$BI$9:$BI$2401,MATCH($A1119,Lookup!$A$9:$A$2401,0)),0)</f>
        <v>0</v>
      </c>
      <c r="K1119" s="205">
        <f>IFERROR(INDEX(Lookup!$BH$9:$BH$2401,MATCH($A1119,Lookup!$A$9:$A$2401,0)),0)</f>
        <v>0</v>
      </c>
      <c r="L1119" s="205">
        <f t="shared" si="51"/>
        <v>0</v>
      </c>
      <c r="O1119" s="182">
        <f t="shared" si="52"/>
        <v>0</v>
      </c>
    </row>
    <row r="1120" spans="1:15" hidden="1" x14ac:dyDescent="0.2">
      <c r="A1120" s="182">
        <f>'14'!A88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5">
        <f>IFERROR(INDEX(Lookup!$BG$9:$BG$2401,MATCH($A1120,Lookup!$A$9:$A$2401,0)),0)</f>
        <v>0</v>
      </c>
      <c r="E1120" s="205">
        <f>IFERROR(INDEX(Lookup!$BF$9:$BF$2401,MATCH($A1120,Lookup!$A$9:$A$2401,0)),0)</f>
        <v>0</v>
      </c>
      <c r="F1120" s="205">
        <f>IFERROR(INDEX(Lookup!$BE$9:$BE$2401,MATCH($A1120,Lookup!$A$9:$A$2401,0)),0)</f>
        <v>0</v>
      </c>
      <c r="G1120" s="206"/>
      <c r="H1120" s="206"/>
      <c r="I1120" s="205">
        <f>IFERROR(INDEX(Lookup!$BJ$9:$BJ$2401,MATCH($A1120,Lookup!$A$9:$A$2401,0)),0)</f>
        <v>0</v>
      </c>
      <c r="J1120" s="205">
        <f>IFERROR(INDEX(Lookup!$BI$9:$BI$2401,MATCH($A1120,Lookup!$A$9:$A$2401,0)),0)</f>
        <v>0</v>
      </c>
      <c r="K1120" s="205">
        <f>IFERROR(INDEX(Lookup!$BH$9:$BH$2401,MATCH($A1120,Lookup!$A$9:$A$2401,0)),0)</f>
        <v>0</v>
      </c>
      <c r="L1120" s="205">
        <f t="shared" si="51"/>
        <v>0</v>
      </c>
      <c r="O1120" s="182">
        <f t="shared" si="52"/>
        <v>0</v>
      </c>
    </row>
    <row r="1121" spans="1:15" hidden="1" x14ac:dyDescent="0.2">
      <c r="A1121" s="182">
        <f>'14'!A89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5">
        <f>IFERROR(INDEX(Lookup!$BG$9:$BG$2401,MATCH($A1121,Lookup!$A$9:$A$2401,0)),0)</f>
        <v>0</v>
      </c>
      <c r="E1121" s="205">
        <f>IFERROR(INDEX(Lookup!$BF$9:$BF$2401,MATCH($A1121,Lookup!$A$9:$A$2401,0)),0)</f>
        <v>0</v>
      </c>
      <c r="F1121" s="205">
        <f>IFERROR(INDEX(Lookup!$BE$9:$BE$2401,MATCH($A1121,Lookup!$A$9:$A$2401,0)),0)</f>
        <v>0</v>
      </c>
      <c r="G1121" s="206"/>
      <c r="H1121" s="206"/>
      <c r="I1121" s="205">
        <f>IFERROR(INDEX(Lookup!$BJ$9:$BJ$2401,MATCH($A1121,Lookup!$A$9:$A$2401,0)),0)</f>
        <v>0</v>
      </c>
      <c r="J1121" s="205">
        <f>IFERROR(INDEX(Lookup!$BI$9:$BI$2401,MATCH($A1121,Lookup!$A$9:$A$2401,0)),0)</f>
        <v>0</v>
      </c>
      <c r="K1121" s="205">
        <f>IFERROR(INDEX(Lookup!$BH$9:$BH$2401,MATCH($A1121,Lookup!$A$9:$A$2401,0)),0)</f>
        <v>0</v>
      </c>
      <c r="L1121" s="205">
        <f t="shared" si="51"/>
        <v>0</v>
      </c>
      <c r="O1121" s="182">
        <f t="shared" si="52"/>
        <v>0</v>
      </c>
    </row>
    <row r="1122" spans="1:15" hidden="1" x14ac:dyDescent="0.2">
      <c r="A1122" s="182">
        <f>'14'!A90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5">
        <f>IFERROR(INDEX(Lookup!$BG$9:$BG$2401,MATCH($A1122,Lookup!$A$9:$A$2401,0)),0)</f>
        <v>0</v>
      </c>
      <c r="E1122" s="205">
        <f>IFERROR(INDEX(Lookup!$BF$9:$BF$2401,MATCH($A1122,Lookup!$A$9:$A$2401,0)),0)</f>
        <v>0</v>
      </c>
      <c r="F1122" s="205">
        <f>IFERROR(INDEX(Lookup!$BE$9:$BE$2401,MATCH($A1122,Lookup!$A$9:$A$2401,0)),0)</f>
        <v>0</v>
      </c>
      <c r="G1122" s="206"/>
      <c r="H1122" s="206"/>
      <c r="I1122" s="205">
        <f>IFERROR(INDEX(Lookup!$BJ$9:$BJ$2401,MATCH($A1122,Lookup!$A$9:$A$2401,0)),0)</f>
        <v>0</v>
      </c>
      <c r="J1122" s="205">
        <f>IFERROR(INDEX(Lookup!$BI$9:$BI$2401,MATCH($A1122,Lookup!$A$9:$A$2401,0)),0)</f>
        <v>0</v>
      </c>
      <c r="K1122" s="205">
        <f>IFERROR(INDEX(Lookup!$BH$9:$BH$2401,MATCH($A1122,Lookup!$A$9:$A$2401,0)),0)</f>
        <v>0</v>
      </c>
      <c r="L1122" s="205">
        <f t="shared" si="51"/>
        <v>0</v>
      </c>
      <c r="O1122" s="182">
        <f t="shared" si="52"/>
        <v>0</v>
      </c>
    </row>
    <row r="1123" spans="1:15" hidden="1" x14ac:dyDescent="0.2">
      <c r="A1123" s="182">
        <f>'14'!A91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5">
        <f>IFERROR(INDEX(Lookup!$BG$9:$BG$2401,MATCH($A1123,Lookup!$A$9:$A$2401,0)),0)</f>
        <v>0</v>
      </c>
      <c r="E1123" s="205">
        <f>IFERROR(INDEX(Lookup!$BF$9:$BF$2401,MATCH($A1123,Lookup!$A$9:$A$2401,0)),0)</f>
        <v>0</v>
      </c>
      <c r="F1123" s="205">
        <f>IFERROR(INDEX(Lookup!$BE$9:$BE$2401,MATCH($A1123,Lookup!$A$9:$A$2401,0)),0)</f>
        <v>0</v>
      </c>
      <c r="G1123" s="206"/>
      <c r="H1123" s="206"/>
      <c r="I1123" s="205">
        <f>IFERROR(INDEX(Lookup!$BJ$9:$BJ$2401,MATCH($A1123,Lookup!$A$9:$A$2401,0)),0)</f>
        <v>0</v>
      </c>
      <c r="J1123" s="205">
        <f>IFERROR(INDEX(Lookup!$BI$9:$BI$2401,MATCH($A1123,Lookup!$A$9:$A$2401,0)),0)</f>
        <v>0</v>
      </c>
      <c r="K1123" s="205">
        <f>IFERROR(INDEX(Lookup!$BH$9:$BH$2401,MATCH($A1123,Lookup!$A$9:$A$2401,0)),0)</f>
        <v>0</v>
      </c>
      <c r="L1123" s="205">
        <f t="shared" si="51"/>
        <v>0</v>
      </c>
      <c r="O1123" s="182">
        <f t="shared" si="52"/>
        <v>0</v>
      </c>
    </row>
    <row r="1124" spans="1:15" hidden="1" x14ac:dyDescent="0.2">
      <c r="A1124" s="182">
        <f>'14'!A92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5">
        <f>IFERROR(INDEX(Lookup!$BG$9:$BG$2401,MATCH($A1124,Lookup!$A$9:$A$2401,0)),0)</f>
        <v>0</v>
      </c>
      <c r="E1124" s="205">
        <f>IFERROR(INDEX(Lookup!$BF$9:$BF$2401,MATCH($A1124,Lookup!$A$9:$A$2401,0)),0)</f>
        <v>0</v>
      </c>
      <c r="F1124" s="205">
        <f>IFERROR(INDEX(Lookup!$BE$9:$BE$2401,MATCH($A1124,Lookup!$A$9:$A$2401,0)),0)</f>
        <v>0</v>
      </c>
      <c r="G1124" s="206"/>
      <c r="H1124" s="206"/>
      <c r="I1124" s="205">
        <f>IFERROR(INDEX(Lookup!$BJ$9:$BJ$2401,MATCH($A1124,Lookup!$A$9:$A$2401,0)),0)</f>
        <v>0</v>
      </c>
      <c r="J1124" s="205">
        <f>IFERROR(INDEX(Lookup!$BI$9:$BI$2401,MATCH($A1124,Lookup!$A$9:$A$2401,0)),0)</f>
        <v>0</v>
      </c>
      <c r="K1124" s="205">
        <f>IFERROR(INDEX(Lookup!$BH$9:$BH$2401,MATCH($A1124,Lookup!$A$9:$A$2401,0)),0)</f>
        <v>0</v>
      </c>
      <c r="L1124" s="205">
        <f t="shared" si="51"/>
        <v>0</v>
      </c>
      <c r="O1124" s="182">
        <f t="shared" si="52"/>
        <v>0</v>
      </c>
    </row>
    <row r="1125" spans="1:15" hidden="1" x14ac:dyDescent="0.2">
      <c r="A1125" s="182">
        <f>'14'!A93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5">
        <f>IFERROR(INDEX(Lookup!$BG$9:$BG$2401,MATCH($A1125,Lookup!$A$9:$A$2401,0)),0)</f>
        <v>0</v>
      </c>
      <c r="E1125" s="205">
        <f>IFERROR(INDEX(Lookup!$BF$9:$BF$2401,MATCH($A1125,Lookup!$A$9:$A$2401,0)),0)</f>
        <v>0</v>
      </c>
      <c r="F1125" s="205">
        <f>IFERROR(INDEX(Lookup!$BE$9:$BE$2401,MATCH($A1125,Lookup!$A$9:$A$2401,0)),0)</f>
        <v>0</v>
      </c>
      <c r="G1125" s="206"/>
      <c r="H1125" s="206"/>
      <c r="I1125" s="205">
        <f>IFERROR(INDEX(Lookup!$BJ$9:$BJ$2401,MATCH($A1125,Lookup!$A$9:$A$2401,0)),0)</f>
        <v>0</v>
      </c>
      <c r="J1125" s="205">
        <f>IFERROR(INDEX(Lookup!$BI$9:$BI$2401,MATCH($A1125,Lookup!$A$9:$A$2401,0)),0)</f>
        <v>0</v>
      </c>
      <c r="K1125" s="205">
        <f>IFERROR(INDEX(Lookup!$BH$9:$BH$2401,MATCH($A1125,Lookup!$A$9:$A$2401,0)),0)</f>
        <v>0</v>
      </c>
      <c r="L1125" s="205">
        <f t="shared" si="51"/>
        <v>0</v>
      </c>
      <c r="O1125" s="182">
        <f t="shared" si="52"/>
        <v>0</v>
      </c>
    </row>
    <row r="1126" spans="1:15" hidden="1" x14ac:dyDescent="0.2">
      <c r="A1126" s="182">
        <f>'14'!A94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5">
        <f>IFERROR(INDEX(Lookup!$BG$9:$BG$2401,MATCH($A1126,Lookup!$A$9:$A$2401,0)),0)</f>
        <v>0</v>
      </c>
      <c r="E1126" s="205">
        <f>IFERROR(INDEX(Lookup!$BF$9:$BF$2401,MATCH($A1126,Lookup!$A$9:$A$2401,0)),0)</f>
        <v>0</v>
      </c>
      <c r="F1126" s="205">
        <f>IFERROR(INDEX(Lookup!$BE$9:$BE$2401,MATCH($A1126,Lookup!$A$9:$A$2401,0)),0)</f>
        <v>0</v>
      </c>
      <c r="G1126" s="206"/>
      <c r="H1126" s="206"/>
      <c r="I1126" s="205">
        <f>IFERROR(INDEX(Lookup!$BJ$9:$BJ$2401,MATCH($A1126,Lookup!$A$9:$A$2401,0)),0)</f>
        <v>0</v>
      </c>
      <c r="J1126" s="205">
        <f>IFERROR(INDEX(Lookup!$BI$9:$BI$2401,MATCH($A1126,Lookup!$A$9:$A$2401,0)),0)</f>
        <v>0</v>
      </c>
      <c r="K1126" s="205">
        <f>IFERROR(INDEX(Lookup!$BH$9:$BH$2401,MATCH($A1126,Lookup!$A$9:$A$2401,0)),0)</f>
        <v>0</v>
      </c>
      <c r="L1126" s="205">
        <f t="shared" si="51"/>
        <v>0</v>
      </c>
      <c r="O1126" s="182">
        <f t="shared" si="52"/>
        <v>0</v>
      </c>
    </row>
    <row r="1127" spans="1:15" hidden="1" x14ac:dyDescent="0.2">
      <c r="A1127" s="182">
        <f>'14'!A95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5">
        <f>IFERROR(INDEX(Lookup!$BG$9:$BG$2401,MATCH($A1127,Lookup!$A$9:$A$2401,0)),0)</f>
        <v>0</v>
      </c>
      <c r="E1127" s="205">
        <f>IFERROR(INDEX(Lookup!$BF$9:$BF$2401,MATCH($A1127,Lookup!$A$9:$A$2401,0)),0)</f>
        <v>0</v>
      </c>
      <c r="F1127" s="205">
        <f>IFERROR(INDEX(Lookup!$BE$9:$BE$2401,MATCH($A1127,Lookup!$A$9:$A$2401,0)),0)</f>
        <v>0</v>
      </c>
      <c r="G1127" s="206"/>
      <c r="H1127" s="206"/>
      <c r="I1127" s="205">
        <f>IFERROR(INDEX(Lookup!$BJ$9:$BJ$2401,MATCH($A1127,Lookup!$A$9:$A$2401,0)),0)</f>
        <v>0</v>
      </c>
      <c r="J1127" s="205">
        <f>IFERROR(INDEX(Lookup!$BI$9:$BI$2401,MATCH($A1127,Lookup!$A$9:$A$2401,0)),0)</f>
        <v>0</v>
      </c>
      <c r="K1127" s="205">
        <f>IFERROR(INDEX(Lookup!$BH$9:$BH$2401,MATCH($A1127,Lookup!$A$9:$A$2401,0)),0)</f>
        <v>0</v>
      </c>
      <c r="L1127" s="205">
        <f t="shared" si="51"/>
        <v>0</v>
      </c>
      <c r="O1127" s="182">
        <f t="shared" si="52"/>
        <v>0</v>
      </c>
    </row>
    <row r="1128" spans="1:15" hidden="1" x14ac:dyDescent="0.2">
      <c r="A1128" s="182">
        <f>'14'!A96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5">
        <f>IFERROR(INDEX(Lookup!$BG$9:$BG$2401,MATCH($A1128,Lookup!$A$9:$A$2401,0)),0)</f>
        <v>0</v>
      </c>
      <c r="E1128" s="205">
        <f>IFERROR(INDEX(Lookup!$BF$9:$BF$2401,MATCH($A1128,Lookup!$A$9:$A$2401,0)),0)</f>
        <v>0</v>
      </c>
      <c r="F1128" s="205">
        <f>IFERROR(INDEX(Lookup!$BE$9:$BE$2401,MATCH($A1128,Lookup!$A$9:$A$2401,0)),0)</f>
        <v>0</v>
      </c>
      <c r="G1128" s="206"/>
      <c r="H1128" s="206"/>
      <c r="I1128" s="205">
        <f>IFERROR(INDEX(Lookup!$BJ$9:$BJ$2401,MATCH($A1128,Lookup!$A$9:$A$2401,0)),0)</f>
        <v>0</v>
      </c>
      <c r="J1128" s="205">
        <f>IFERROR(INDEX(Lookup!$BI$9:$BI$2401,MATCH($A1128,Lookup!$A$9:$A$2401,0)),0)</f>
        <v>0</v>
      </c>
      <c r="K1128" s="205">
        <f>IFERROR(INDEX(Lookup!$BH$9:$BH$2401,MATCH($A1128,Lookup!$A$9:$A$2401,0)),0)</f>
        <v>0</v>
      </c>
      <c r="L1128" s="205">
        <f t="shared" si="51"/>
        <v>0</v>
      </c>
      <c r="O1128" s="182">
        <f t="shared" si="52"/>
        <v>0</v>
      </c>
    </row>
    <row r="1129" spans="1:15" hidden="1" x14ac:dyDescent="0.2">
      <c r="A1129" s="182">
        <f>'14'!A97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5">
        <f>IFERROR(INDEX(Lookup!$BG$9:$BG$2401,MATCH($A1129,Lookup!$A$9:$A$2401,0)),0)</f>
        <v>0</v>
      </c>
      <c r="E1129" s="205">
        <f>IFERROR(INDEX(Lookup!$BF$9:$BF$2401,MATCH($A1129,Lookup!$A$9:$A$2401,0)),0)</f>
        <v>0</v>
      </c>
      <c r="F1129" s="205">
        <f>IFERROR(INDEX(Lookup!$BE$9:$BE$2401,MATCH($A1129,Lookup!$A$9:$A$2401,0)),0)</f>
        <v>0</v>
      </c>
      <c r="G1129" s="206"/>
      <c r="H1129" s="206"/>
      <c r="I1129" s="205">
        <f>IFERROR(INDEX(Lookup!$BJ$9:$BJ$2401,MATCH($A1129,Lookup!$A$9:$A$2401,0)),0)</f>
        <v>0</v>
      </c>
      <c r="J1129" s="205">
        <f>IFERROR(INDEX(Lookup!$BI$9:$BI$2401,MATCH($A1129,Lookup!$A$9:$A$2401,0)),0)</f>
        <v>0</v>
      </c>
      <c r="K1129" s="205">
        <f>IFERROR(INDEX(Lookup!$BH$9:$BH$2401,MATCH($A1129,Lookup!$A$9:$A$2401,0)),0)</f>
        <v>0</v>
      </c>
      <c r="L1129" s="205">
        <f t="shared" si="51"/>
        <v>0</v>
      </c>
      <c r="O1129" s="182">
        <f t="shared" si="52"/>
        <v>0</v>
      </c>
    </row>
    <row r="1130" spans="1:15" hidden="1" x14ac:dyDescent="0.2">
      <c r="A1130" s="182">
        <f>'14'!A98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5">
        <f>IFERROR(INDEX(Lookup!$BG$9:$BG$2401,MATCH($A1130,Lookup!$A$9:$A$2401,0)),0)</f>
        <v>0</v>
      </c>
      <c r="E1130" s="205">
        <f>IFERROR(INDEX(Lookup!$BF$9:$BF$2401,MATCH($A1130,Lookup!$A$9:$A$2401,0)),0)</f>
        <v>0</v>
      </c>
      <c r="F1130" s="205">
        <f>IFERROR(INDEX(Lookup!$BE$9:$BE$2401,MATCH($A1130,Lookup!$A$9:$A$2401,0)),0)</f>
        <v>0</v>
      </c>
      <c r="G1130" s="206"/>
      <c r="H1130" s="206"/>
      <c r="I1130" s="205">
        <f>IFERROR(INDEX(Lookup!$BJ$9:$BJ$2401,MATCH($A1130,Lookup!$A$9:$A$2401,0)),0)</f>
        <v>0</v>
      </c>
      <c r="J1130" s="205">
        <f>IFERROR(INDEX(Lookup!$BI$9:$BI$2401,MATCH($A1130,Lookup!$A$9:$A$2401,0)),0)</f>
        <v>0</v>
      </c>
      <c r="K1130" s="205">
        <f>IFERROR(INDEX(Lookup!$BH$9:$BH$2401,MATCH($A1130,Lookup!$A$9:$A$2401,0)),0)</f>
        <v>0</v>
      </c>
      <c r="L1130" s="205">
        <f t="shared" si="51"/>
        <v>0</v>
      </c>
      <c r="O1130" s="182">
        <f t="shared" ref="O1130:O1161" si="53">+IF(A1130&gt;0,1,0)</f>
        <v>0</v>
      </c>
    </row>
    <row r="1131" spans="1:15" hidden="1" x14ac:dyDescent="0.2">
      <c r="A1131" s="182">
        <f>'14'!A99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5">
        <f>IFERROR(INDEX(Lookup!$BG$9:$BG$2401,MATCH($A1131,Lookup!$A$9:$A$2401,0)),0)</f>
        <v>0</v>
      </c>
      <c r="E1131" s="205">
        <f>IFERROR(INDEX(Lookup!$BF$9:$BF$2401,MATCH($A1131,Lookup!$A$9:$A$2401,0)),0)</f>
        <v>0</v>
      </c>
      <c r="F1131" s="205">
        <f>IFERROR(INDEX(Lookup!$BE$9:$BE$2401,MATCH($A1131,Lookup!$A$9:$A$2401,0)),0)</f>
        <v>0</v>
      </c>
      <c r="G1131" s="206"/>
      <c r="H1131" s="206"/>
      <c r="I1131" s="205">
        <f>IFERROR(INDEX(Lookup!$BJ$9:$BJ$2401,MATCH($A1131,Lookup!$A$9:$A$2401,0)),0)</f>
        <v>0</v>
      </c>
      <c r="J1131" s="205">
        <f>IFERROR(INDEX(Lookup!$BI$9:$BI$2401,MATCH($A1131,Lookup!$A$9:$A$2401,0)),0)</f>
        <v>0</v>
      </c>
      <c r="K1131" s="205">
        <f>IFERROR(INDEX(Lookup!$BH$9:$BH$2401,MATCH($A1131,Lookup!$A$9:$A$2401,0)),0)</f>
        <v>0</v>
      </c>
      <c r="L1131" s="205">
        <f t="shared" si="51"/>
        <v>0</v>
      </c>
      <c r="O1131" s="182">
        <f t="shared" si="53"/>
        <v>0</v>
      </c>
    </row>
    <row r="1132" spans="1:15" hidden="1" x14ac:dyDescent="0.2">
      <c r="A1132" s="182">
        <f>'14'!A100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5">
        <f>IFERROR(INDEX(Lookup!$BG$9:$BG$2401,MATCH($A1132,Lookup!$A$9:$A$2401,0)),0)</f>
        <v>0</v>
      </c>
      <c r="E1132" s="205">
        <f>IFERROR(INDEX(Lookup!$BF$9:$BF$2401,MATCH($A1132,Lookup!$A$9:$A$2401,0)),0)</f>
        <v>0</v>
      </c>
      <c r="F1132" s="205">
        <f>IFERROR(INDEX(Lookup!$BE$9:$BE$2401,MATCH($A1132,Lookup!$A$9:$A$2401,0)),0)</f>
        <v>0</v>
      </c>
      <c r="G1132" s="206"/>
      <c r="H1132" s="206"/>
      <c r="I1132" s="205">
        <f>IFERROR(INDEX(Lookup!$BJ$9:$BJ$2401,MATCH($A1132,Lookup!$A$9:$A$2401,0)),0)</f>
        <v>0</v>
      </c>
      <c r="J1132" s="205">
        <f>IFERROR(INDEX(Lookup!$BI$9:$BI$2401,MATCH($A1132,Lookup!$A$9:$A$2401,0)),0)</f>
        <v>0</v>
      </c>
      <c r="K1132" s="205">
        <f>IFERROR(INDEX(Lookup!$BH$9:$BH$2401,MATCH($A1132,Lookup!$A$9:$A$2401,0)),0)</f>
        <v>0</v>
      </c>
      <c r="L1132" s="205">
        <f t="shared" si="51"/>
        <v>0</v>
      </c>
      <c r="O1132" s="182">
        <f t="shared" si="53"/>
        <v>0</v>
      </c>
    </row>
    <row r="1133" spans="1:15" hidden="1" x14ac:dyDescent="0.2">
      <c r="A1133" s="182">
        <f>'14'!A101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5">
        <f>IFERROR(INDEX(Lookup!$BG$9:$BG$2401,MATCH($A1133,Lookup!$A$9:$A$2401,0)),0)</f>
        <v>0</v>
      </c>
      <c r="E1133" s="205">
        <f>IFERROR(INDEX(Lookup!$BF$9:$BF$2401,MATCH($A1133,Lookup!$A$9:$A$2401,0)),0)</f>
        <v>0</v>
      </c>
      <c r="F1133" s="205">
        <f>IFERROR(INDEX(Lookup!$BE$9:$BE$2401,MATCH($A1133,Lookup!$A$9:$A$2401,0)),0)</f>
        <v>0</v>
      </c>
      <c r="G1133" s="206"/>
      <c r="H1133" s="206"/>
      <c r="I1133" s="205">
        <f>IFERROR(INDEX(Lookup!$BJ$9:$BJ$2401,MATCH($A1133,Lookup!$A$9:$A$2401,0)),0)</f>
        <v>0</v>
      </c>
      <c r="J1133" s="205">
        <f>IFERROR(INDEX(Lookup!$BI$9:$BI$2401,MATCH($A1133,Lookup!$A$9:$A$2401,0)),0)</f>
        <v>0</v>
      </c>
      <c r="K1133" s="205">
        <f>IFERROR(INDEX(Lookup!$BH$9:$BH$2401,MATCH($A1133,Lookup!$A$9:$A$2401,0)),0)</f>
        <v>0</v>
      </c>
      <c r="L1133" s="205">
        <f t="shared" si="51"/>
        <v>0</v>
      </c>
      <c r="O1133" s="182">
        <f t="shared" si="53"/>
        <v>0</v>
      </c>
    </row>
    <row r="1134" spans="1:15" hidden="1" x14ac:dyDescent="0.2">
      <c r="A1134" s="182">
        <f>'14'!A102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5">
        <f>IFERROR(INDEX(Lookup!$BG$9:$BG$2401,MATCH($A1134,Lookup!$A$9:$A$2401,0)),0)</f>
        <v>0</v>
      </c>
      <c r="E1134" s="205">
        <f>IFERROR(INDEX(Lookup!$BF$9:$BF$2401,MATCH($A1134,Lookup!$A$9:$A$2401,0)),0)</f>
        <v>0</v>
      </c>
      <c r="F1134" s="205">
        <f>IFERROR(INDEX(Lookup!$BE$9:$BE$2401,MATCH($A1134,Lookup!$A$9:$A$2401,0)),0)</f>
        <v>0</v>
      </c>
      <c r="G1134" s="206"/>
      <c r="H1134" s="206"/>
      <c r="I1134" s="205">
        <f>IFERROR(INDEX(Lookup!$BJ$9:$BJ$2401,MATCH($A1134,Lookup!$A$9:$A$2401,0)),0)</f>
        <v>0</v>
      </c>
      <c r="J1134" s="205">
        <f>IFERROR(INDEX(Lookup!$BI$9:$BI$2401,MATCH($A1134,Lookup!$A$9:$A$2401,0)),0)</f>
        <v>0</v>
      </c>
      <c r="K1134" s="205">
        <f>IFERROR(INDEX(Lookup!$BH$9:$BH$2401,MATCH($A1134,Lookup!$A$9:$A$2401,0)),0)</f>
        <v>0</v>
      </c>
      <c r="L1134" s="205">
        <f t="shared" si="51"/>
        <v>0</v>
      </c>
      <c r="O1134" s="182">
        <f t="shared" si="53"/>
        <v>0</v>
      </c>
    </row>
    <row r="1135" spans="1:15" hidden="1" x14ac:dyDescent="0.2">
      <c r="A1135" s="182">
        <f>'14'!A103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5">
        <f>IFERROR(INDEX(Lookup!$BG$9:$BG$2401,MATCH($A1135,Lookup!$A$9:$A$2401,0)),0)</f>
        <v>0</v>
      </c>
      <c r="E1135" s="205">
        <f>IFERROR(INDEX(Lookup!$BF$9:$BF$2401,MATCH($A1135,Lookup!$A$9:$A$2401,0)),0)</f>
        <v>0</v>
      </c>
      <c r="F1135" s="205">
        <f>IFERROR(INDEX(Lookup!$BE$9:$BE$2401,MATCH($A1135,Lookup!$A$9:$A$2401,0)),0)</f>
        <v>0</v>
      </c>
      <c r="G1135" s="206"/>
      <c r="H1135" s="206"/>
      <c r="I1135" s="205">
        <f>IFERROR(INDEX(Lookup!$BJ$9:$BJ$2401,MATCH($A1135,Lookup!$A$9:$A$2401,0)),0)</f>
        <v>0</v>
      </c>
      <c r="J1135" s="205">
        <f>IFERROR(INDEX(Lookup!$BI$9:$BI$2401,MATCH($A1135,Lookup!$A$9:$A$2401,0)),0)</f>
        <v>0</v>
      </c>
      <c r="K1135" s="205">
        <f>IFERROR(INDEX(Lookup!$BH$9:$BH$2401,MATCH($A1135,Lookup!$A$9:$A$2401,0)),0)</f>
        <v>0</v>
      </c>
      <c r="L1135" s="205">
        <f t="shared" si="51"/>
        <v>0</v>
      </c>
      <c r="O1135" s="182">
        <f t="shared" si="53"/>
        <v>0</v>
      </c>
    </row>
    <row r="1136" spans="1:15" hidden="1" x14ac:dyDescent="0.2">
      <c r="A1136" s="182">
        <f>'14'!A104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5">
        <f>IFERROR(INDEX(Lookup!$BG$9:$BG$2401,MATCH($A1136,Lookup!$A$9:$A$2401,0)),0)</f>
        <v>0</v>
      </c>
      <c r="E1136" s="205">
        <f>IFERROR(INDEX(Lookup!$BF$9:$BF$2401,MATCH($A1136,Lookup!$A$9:$A$2401,0)),0)</f>
        <v>0</v>
      </c>
      <c r="F1136" s="205">
        <f>IFERROR(INDEX(Lookup!$BE$9:$BE$2401,MATCH($A1136,Lookup!$A$9:$A$2401,0)),0)</f>
        <v>0</v>
      </c>
      <c r="G1136" s="206"/>
      <c r="H1136" s="206"/>
      <c r="I1136" s="205">
        <f>IFERROR(INDEX(Lookup!$BJ$9:$BJ$2401,MATCH($A1136,Lookup!$A$9:$A$2401,0)),0)</f>
        <v>0</v>
      </c>
      <c r="J1136" s="205">
        <f>IFERROR(INDEX(Lookup!$BI$9:$BI$2401,MATCH($A1136,Lookup!$A$9:$A$2401,0)),0)</f>
        <v>0</v>
      </c>
      <c r="K1136" s="205">
        <f>IFERROR(INDEX(Lookup!$BH$9:$BH$2401,MATCH($A1136,Lookup!$A$9:$A$2401,0)),0)</f>
        <v>0</v>
      </c>
      <c r="L1136" s="205">
        <f t="shared" si="51"/>
        <v>0</v>
      </c>
      <c r="O1136" s="182">
        <f t="shared" si="53"/>
        <v>0</v>
      </c>
    </row>
    <row r="1137" spans="1:15" hidden="1" x14ac:dyDescent="0.2">
      <c r="A1137" s="182">
        <f>'14'!A105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5">
        <f>IFERROR(INDEX(Lookup!$BG$9:$BG$2401,MATCH($A1137,Lookup!$A$9:$A$2401,0)),0)</f>
        <v>0</v>
      </c>
      <c r="E1137" s="205">
        <f>IFERROR(INDEX(Lookup!$BF$9:$BF$2401,MATCH($A1137,Lookup!$A$9:$A$2401,0)),0)</f>
        <v>0</v>
      </c>
      <c r="F1137" s="205">
        <f>IFERROR(INDEX(Lookup!$BE$9:$BE$2401,MATCH($A1137,Lookup!$A$9:$A$2401,0)),0)</f>
        <v>0</v>
      </c>
      <c r="G1137" s="206"/>
      <c r="H1137" s="206"/>
      <c r="I1137" s="205">
        <f>IFERROR(INDEX(Lookup!$BJ$9:$BJ$2401,MATCH($A1137,Lookup!$A$9:$A$2401,0)),0)</f>
        <v>0</v>
      </c>
      <c r="J1137" s="205">
        <f>IFERROR(INDEX(Lookup!$BI$9:$BI$2401,MATCH($A1137,Lookup!$A$9:$A$2401,0)),0)</f>
        <v>0</v>
      </c>
      <c r="K1137" s="205">
        <f>IFERROR(INDEX(Lookup!$BH$9:$BH$2401,MATCH($A1137,Lookup!$A$9:$A$2401,0)),0)</f>
        <v>0</v>
      </c>
      <c r="L1137" s="205">
        <f t="shared" si="51"/>
        <v>0</v>
      </c>
      <c r="O1137" s="182">
        <f t="shared" si="53"/>
        <v>0</v>
      </c>
    </row>
    <row r="1138" spans="1:15" hidden="1" x14ac:dyDescent="0.2">
      <c r="A1138" s="182">
        <f>'14'!A106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5">
        <f>IFERROR(INDEX(Lookup!$BG$9:$BG$2401,MATCH($A1138,Lookup!$A$9:$A$2401,0)),0)</f>
        <v>0</v>
      </c>
      <c r="E1138" s="205">
        <f>IFERROR(INDEX(Lookup!$BF$9:$BF$2401,MATCH($A1138,Lookup!$A$9:$A$2401,0)),0)</f>
        <v>0</v>
      </c>
      <c r="F1138" s="205">
        <f>IFERROR(INDEX(Lookup!$BE$9:$BE$2401,MATCH($A1138,Lookup!$A$9:$A$2401,0)),0)</f>
        <v>0</v>
      </c>
      <c r="G1138" s="206"/>
      <c r="H1138" s="206"/>
      <c r="I1138" s="205">
        <f>IFERROR(INDEX(Lookup!$BJ$9:$BJ$2401,MATCH($A1138,Lookup!$A$9:$A$2401,0)),0)</f>
        <v>0</v>
      </c>
      <c r="J1138" s="205">
        <f>IFERROR(INDEX(Lookup!$BI$9:$BI$2401,MATCH($A1138,Lookup!$A$9:$A$2401,0)),0)</f>
        <v>0</v>
      </c>
      <c r="K1138" s="205">
        <f>IFERROR(INDEX(Lookup!$BH$9:$BH$2401,MATCH($A1138,Lookup!$A$9:$A$2401,0)),0)</f>
        <v>0</v>
      </c>
      <c r="L1138" s="205">
        <f t="shared" si="51"/>
        <v>0</v>
      </c>
      <c r="O1138" s="182">
        <f t="shared" si="53"/>
        <v>0</v>
      </c>
    </row>
    <row r="1139" spans="1:15" hidden="1" x14ac:dyDescent="0.2">
      <c r="A1139" s="182">
        <f>'14'!A107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5">
        <f>IFERROR(INDEX(Lookup!$BG$9:$BG$2401,MATCH($A1139,Lookup!$A$9:$A$2401,0)),0)</f>
        <v>0</v>
      </c>
      <c r="E1139" s="205">
        <f>IFERROR(INDEX(Lookup!$BF$9:$BF$2401,MATCH($A1139,Lookup!$A$9:$A$2401,0)),0)</f>
        <v>0</v>
      </c>
      <c r="F1139" s="205">
        <f>IFERROR(INDEX(Lookup!$BE$9:$BE$2401,MATCH($A1139,Lookup!$A$9:$A$2401,0)),0)</f>
        <v>0</v>
      </c>
      <c r="G1139" s="206"/>
      <c r="H1139" s="206"/>
      <c r="I1139" s="205">
        <f>IFERROR(INDEX(Lookup!$BJ$9:$BJ$2401,MATCH($A1139,Lookup!$A$9:$A$2401,0)),0)</f>
        <v>0</v>
      </c>
      <c r="J1139" s="205">
        <f>IFERROR(INDEX(Lookup!$BI$9:$BI$2401,MATCH($A1139,Lookup!$A$9:$A$2401,0)),0)</f>
        <v>0</v>
      </c>
      <c r="K1139" s="205">
        <f>IFERROR(INDEX(Lookup!$BH$9:$BH$2401,MATCH($A1139,Lookup!$A$9:$A$2401,0)),0)</f>
        <v>0</v>
      </c>
      <c r="L1139" s="205">
        <f t="shared" si="51"/>
        <v>0</v>
      </c>
      <c r="O1139" s="182">
        <f t="shared" si="53"/>
        <v>0</v>
      </c>
    </row>
    <row r="1140" spans="1:15" hidden="1" x14ac:dyDescent="0.2">
      <c r="A1140" s="182">
        <f>'14'!A108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5">
        <f>IFERROR(INDEX(Lookup!$BG$9:$BG$2401,MATCH($A1140,Lookup!$A$9:$A$2401,0)),0)</f>
        <v>0</v>
      </c>
      <c r="E1140" s="205">
        <f>IFERROR(INDEX(Lookup!$BF$9:$BF$2401,MATCH($A1140,Lookup!$A$9:$A$2401,0)),0)</f>
        <v>0</v>
      </c>
      <c r="F1140" s="205">
        <f>IFERROR(INDEX(Lookup!$BE$9:$BE$2401,MATCH($A1140,Lookup!$A$9:$A$2401,0)),0)</f>
        <v>0</v>
      </c>
      <c r="G1140" s="206"/>
      <c r="H1140" s="206"/>
      <c r="I1140" s="205">
        <f>IFERROR(INDEX(Lookup!$BJ$9:$BJ$2401,MATCH($A1140,Lookup!$A$9:$A$2401,0)),0)</f>
        <v>0</v>
      </c>
      <c r="J1140" s="205">
        <f>IFERROR(INDEX(Lookup!$BI$9:$BI$2401,MATCH($A1140,Lookup!$A$9:$A$2401,0)),0)</f>
        <v>0</v>
      </c>
      <c r="K1140" s="205">
        <f>IFERROR(INDEX(Lookup!$BH$9:$BH$2401,MATCH($A1140,Lookup!$A$9:$A$2401,0)),0)</f>
        <v>0</v>
      </c>
      <c r="L1140" s="205">
        <f t="shared" si="51"/>
        <v>0</v>
      </c>
      <c r="O1140" s="182">
        <f t="shared" si="53"/>
        <v>0</v>
      </c>
    </row>
    <row r="1141" spans="1:15" hidden="1" x14ac:dyDescent="0.2">
      <c r="A1141" s="182">
        <f>'14'!A109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5">
        <f>IFERROR(INDEX(Lookup!$BG$9:$BG$2401,MATCH($A1141,Lookup!$A$9:$A$2401,0)),0)</f>
        <v>0</v>
      </c>
      <c r="E1141" s="205">
        <f>IFERROR(INDEX(Lookup!$BF$9:$BF$2401,MATCH($A1141,Lookup!$A$9:$A$2401,0)),0)</f>
        <v>0</v>
      </c>
      <c r="F1141" s="205">
        <f>IFERROR(INDEX(Lookup!$BE$9:$BE$2401,MATCH($A1141,Lookup!$A$9:$A$2401,0)),0)</f>
        <v>0</v>
      </c>
      <c r="G1141" s="206"/>
      <c r="H1141" s="206"/>
      <c r="I1141" s="205">
        <f>IFERROR(INDEX(Lookup!$BJ$9:$BJ$2401,MATCH($A1141,Lookup!$A$9:$A$2401,0)),0)</f>
        <v>0</v>
      </c>
      <c r="J1141" s="205">
        <f>IFERROR(INDEX(Lookup!$BI$9:$BI$2401,MATCH($A1141,Lookup!$A$9:$A$2401,0)),0)</f>
        <v>0</v>
      </c>
      <c r="K1141" s="205">
        <f>IFERROR(INDEX(Lookup!$BH$9:$BH$2401,MATCH($A1141,Lookup!$A$9:$A$2401,0)),0)</f>
        <v>0</v>
      </c>
      <c r="L1141" s="205">
        <f t="shared" si="51"/>
        <v>0</v>
      </c>
      <c r="O1141" s="182">
        <f t="shared" si="53"/>
        <v>0</v>
      </c>
    </row>
    <row r="1142" spans="1:15" hidden="1" x14ac:dyDescent="0.2">
      <c r="A1142" s="182">
        <f>'14'!A110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5">
        <f>IFERROR(INDEX(Lookup!$BG$9:$BG$2401,MATCH($A1142,Lookup!$A$9:$A$2401,0)),0)</f>
        <v>0</v>
      </c>
      <c r="E1142" s="205">
        <f>IFERROR(INDEX(Lookup!$BF$9:$BF$2401,MATCH($A1142,Lookup!$A$9:$A$2401,0)),0)</f>
        <v>0</v>
      </c>
      <c r="F1142" s="205">
        <f>IFERROR(INDEX(Lookup!$BE$9:$BE$2401,MATCH($A1142,Lookup!$A$9:$A$2401,0)),0)</f>
        <v>0</v>
      </c>
      <c r="G1142" s="206"/>
      <c r="H1142" s="206"/>
      <c r="I1142" s="205">
        <f>IFERROR(INDEX(Lookup!$BJ$9:$BJ$2401,MATCH($A1142,Lookup!$A$9:$A$2401,0)),0)</f>
        <v>0</v>
      </c>
      <c r="J1142" s="205">
        <f>IFERROR(INDEX(Lookup!$BI$9:$BI$2401,MATCH($A1142,Lookup!$A$9:$A$2401,0)),0)</f>
        <v>0</v>
      </c>
      <c r="K1142" s="205">
        <f>IFERROR(INDEX(Lookup!$BH$9:$BH$2401,MATCH($A1142,Lookup!$A$9:$A$2401,0)),0)</f>
        <v>0</v>
      </c>
      <c r="L1142" s="205">
        <f t="shared" si="51"/>
        <v>0</v>
      </c>
      <c r="O1142" s="182">
        <f t="shared" si="53"/>
        <v>0</v>
      </c>
    </row>
    <row r="1143" spans="1:15" hidden="1" x14ac:dyDescent="0.2">
      <c r="A1143" s="182">
        <f>'14'!A111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5">
        <f>IFERROR(INDEX(Lookup!$BG$9:$BG$2401,MATCH($A1143,Lookup!$A$9:$A$2401,0)),0)</f>
        <v>0</v>
      </c>
      <c r="E1143" s="205">
        <f>IFERROR(INDEX(Lookup!$BF$9:$BF$2401,MATCH($A1143,Lookup!$A$9:$A$2401,0)),0)</f>
        <v>0</v>
      </c>
      <c r="F1143" s="205">
        <f>IFERROR(INDEX(Lookup!$BE$9:$BE$2401,MATCH($A1143,Lookup!$A$9:$A$2401,0)),0)</f>
        <v>0</v>
      </c>
      <c r="G1143" s="206"/>
      <c r="H1143" s="206"/>
      <c r="I1143" s="205">
        <f>IFERROR(INDEX(Lookup!$BJ$9:$BJ$2401,MATCH($A1143,Lookup!$A$9:$A$2401,0)),0)</f>
        <v>0</v>
      </c>
      <c r="J1143" s="205">
        <f>IFERROR(INDEX(Lookup!$BI$9:$BI$2401,MATCH($A1143,Lookup!$A$9:$A$2401,0)),0)</f>
        <v>0</v>
      </c>
      <c r="K1143" s="205">
        <f>IFERROR(INDEX(Lookup!$BH$9:$BH$2401,MATCH($A1143,Lookup!$A$9:$A$2401,0)),0)</f>
        <v>0</v>
      </c>
      <c r="L1143" s="205">
        <f t="shared" si="51"/>
        <v>0</v>
      </c>
      <c r="O1143" s="182">
        <f t="shared" si="53"/>
        <v>0</v>
      </c>
    </row>
    <row r="1144" spans="1:15" hidden="1" x14ac:dyDescent="0.2">
      <c r="A1144" s="182">
        <f>'14'!A112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5">
        <f>IFERROR(INDEX(Lookup!$BG$9:$BG$2401,MATCH($A1144,Lookup!$A$9:$A$2401,0)),0)</f>
        <v>0</v>
      </c>
      <c r="E1144" s="205">
        <f>IFERROR(INDEX(Lookup!$BF$9:$BF$2401,MATCH($A1144,Lookup!$A$9:$A$2401,0)),0)</f>
        <v>0</v>
      </c>
      <c r="F1144" s="205">
        <f>IFERROR(INDEX(Lookup!$BE$9:$BE$2401,MATCH($A1144,Lookup!$A$9:$A$2401,0)),0)</f>
        <v>0</v>
      </c>
      <c r="G1144" s="206"/>
      <c r="H1144" s="206"/>
      <c r="I1144" s="205">
        <f>IFERROR(INDEX(Lookup!$BJ$9:$BJ$2401,MATCH($A1144,Lookup!$A$9:$A$2401,0)),0)</f>
        <v>0</v>
      </c>
      <c r="J1144" s="205">
        <f>IFERROR(INDEX(Lookup!$BI$9:$BI$2401,MATCH($A1144,Lookup!$A$9:$A$2401,0)),0)</f>
        <v>0</v>
      </c>
      <c r="K1144" s="205">
        <f>IFERROR(INDEX(Lookup!$BH$9:$BH$2401,MATCH($A1144,Lookup!$A$9:$A$2401,0)),0)</f>
        <v>0</v>
      </c>
      <c r="L1144" s="205">
        <f t="shared" si="51"/>
        <v>0</v>
      </c>
      <c r="O1144" s="182">
        <f t="shared" si="53"/>
        <v>0</v>
      </c>
    </row>
    <row r="1145" spans="1:15" hidden="1" x14ac:dyDescent="0.2">
      <c r="A1145" s="182">
        <f>'14'!A113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5">
        <f>IFERROR(INDEX(Lookup!$BG$9:$BG$2401,MATCH($A1145,Lookup!$A$9:$A$2401,0)),0)</f>
        <v>0</v>
      </c>
      <c r="E1145" s="205">
        <f>IFERROR(INDEX(Lookup!$BF$9:$BF$2401,MATCH($A1145,Lookup!$A$9:$A$2401,0)),0)</f>
        <v>0</v>
      </c>
      <c r="F1145" s="205">
        <f>IFERROR(INDEX(Lookup!$BE$9:$BE$2401,MATCH($A1145,Lookup!$A$9:$A$2401,0)),0)</f>
        <v>0</v>
      </c>
      <c r="G1145" s="206"/>
      <c r="H1145" s="206"/>
      <c r="I1145" s="205">
        <f>IFERROR(INDEX(Lookup!$BJ$9:$BJ$2401,MATCH($A1145,Lookup!$A$9:$A$2401,0)),0)</f>
        <v>0</v>
      </c>
      <c r="J1145" s="205">
        <f>IFERROR(INDEX(Lookup!$BI$9:$BI$2401,MATCH($A1145,Lookup!$A$9:$A$2401,0)),0)</f>
        <v>0</v>
      </c>
      <c r="K1145" s="205">
        <f>IFERROR(INDEX(Lookup!$BH$9:$BH$2401,MATCH($A1145,Lookup!$A$9:$A$2401,0)),0)</f>
        <v>0</v>
      </c>
      <c r="L1145" s="205">
        <f t="shared" si="51"/>
        <v>0</v>
      </c>
      <c r="O1145" s="182">
        <f t="shared" si="53"/>
        <v>0</v>
      </c>
    </row>
    <row r="1146" spans="1:15" hidden="1" x14ac:dyDescent="0.2">
      <c r="A1146" s="182">
        <f>'14'!A114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5">
        <f>IFERROR(INDEX(Lookup!$BG$9:$BG$2401,MATCH($A1146,Lookup!$A$9:$A$2401,0)),0)</f>
        <v>0</v>
      </c>
      <c r="E1146" s="205">
        <f>IFERROR(INDEX(Lookup!$BF$9:$BF$2401,MATCH($A1146,Lookup!$A$9:$A$2401,0)),0)</f>
        <v>0</v>
      </c>
      <c r="F1146" s="205">
        <f>IFERROR(INDEX(Lookup!$BE$9:$BE$2401,MATCH($A1146,Lookup!$A$9:$A$2401,0)),0)</f>
        <v>0</v>
      </c>
      <c r="G1146" s="206"/>
      <c r="H1146" s="206"/>
      <c r="I1146" s="205">
        <f>IFERROR(INDEX(Lookup!$BJ$9:$BJ$2401,MATCH($A1146,Lookup!$A$9:$A$2401,0)),0)</f>
        <v>0</v>
      </c>
      <c r="J1146" s="205">
        <f>IFERROR(INDEX(Lookup!$BI$9:$BI$2401,MATCH($A1146,Lookup!$A$9:$A$2401,0)),0)</f>
        <v>0</v>
      </c>
      <c r="K1146" s="205">
        <f>IFERROR(INDEX(Lookup!$BH$9:$BH$2401,MATCH($A1146,Lookup!$A$9:$A$2401,0)),0)</f>
        <v>0</v>
      </c>
      <c r="L1146" s="205">
        <f t="shared" si="51"/>
        <v>0</v>
      </c>
      <c r="O1146" s="182">
        <f t="shared" si="53"/>
        <v>0</v>
      </c>
    </row>
    <row r="1147" spans="1:15" hidden="1" x14ac:dyDescent="0.2">
      <c r="A1147" s="182">
        <f>'14'!A115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5">
        <f>IFERROR(INDEX(Lookup!$BG$9:$BG$2401,MATCH($A1147,Lookup!$A$9:$A$2401,0)),0)</f>
        <v>0</v>
      </c>
      <c r="E1147" s="205">
        <f>IFERROR(INDEX(Lookup!$BF$9:$BF$2401,MATCH($A1147,Lookup!$A$9:$A$2401,0)),0)</f>
        <v>0</v>
      </c>
      <c r="F1147" s="205">
        <f>IFERROR(INDEX(Lookup!$BE$9:$BE$2401,MATCH($A1147,Lookup!$A$9:$A$2401,0)),0)</f>
        <v>0</v>
      </c>
      <c r="G1147" s="206"/>
      <c r="H1147" s="206"/>
      <c r="I1147" s="205">
        <f>IFERROR(INDEX(Lookup!$BJ$9:$BJ$2401,MATCH($A1147,Lookup!$A$9:$A$2401,0)),0)</f>
        <v>0</v>
      </c>
      <c r="J1147" s="205">
        <f>IFERROR(INDEX(Lookup!$BI$9:$BI$2401,MATCH($A1147,Lookup!$A$9:$A$2401,0)),0)</f>
        <v>0</v>
      </c>
      <c r="K1147" s="205">
        <f>IFERROR(INDEX(Lookup!$BH$9:$BH$2401,MATCH($A1147,Lookup!$A$9:$A$2401,0)),0)</f>
        <v>0</v>
      </c>
      <c r="L1147" s="205">
        <f t="shared" si="51"/>
        <v>0</v>
      </c>
      <c r="O1147" s="182">
        <f t="shared" si="53"/>
        <v>0</v>
      </c>
    </row>
    <row r="1148" spans="1:15" hidden="1" x14ac:dyDescent="0.2">
      <c r="A1148" s="182">
        <f>'14'!A116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5">
        <f>IFERROR(INDEX(Lookup!$BG$9:$BG$2401,MATCH($A1148,Lookup!$A$9:$A$2401,0)),0)</f>
        <v>0</v>
      </c>
      <c r="E1148" s="205">
        <f>IFERROR(INDEX(Lookup!$BF$9:$BF$2401,MATCH($A1148,Lookup!$A$9:$A$2401,0)),0)</f>
        <v>0</v>
      </c>
      <c r="F1148" s="205">
        <f>IFERROR(INDEX(Lookup!$BE$9:$BE$2401,MATCH($A1148,Lookup!$A$9:$A$2401,0)),0)</f>
        <v>0</v>
      </c>
      <c r="G1148" s="206"/>
      <c r="H1148" s="206"/>
      <c r="I1148" s="205">
        <f>IFERROR(INDEX(Lookup!$BJ$9:$BJ$2401,MATCH($A1148,Lookup!$A$9:$A$2401,0)),0)</f>
        <v>0</v>
      </c>
      <c r="J1148" s="205">
        <f>IFERROR(INDEX(Lookup!$BI$9:$BI$2401,MATCH($A1148,Lookup!$A$9:$A$2401,0)),0)</f>
        <v>0</v>
      </c>
      <c r="K1148" s="205">
        <f>IFERROR(INDEX(Lookup!$BH$9:$BH$2401,MATCH($A1148,Lookup!$A$9:$A$2401,0)),0)</f>
        <v>0</v>
      </c>
      <c r="L1148" s="205">
        <f t="shared" si="51"/>
        <v>0</v>
      </c>
      <c r="O1148" s="182">
        <f t="shared" si="53"/>
        <v>0</v>
      </c>
    </row>
    <row r="1149" spans="1:15" hidden="1" x14ac:dyDescent="0.2">
      <c r="A1149" s="182">
        <f>'14'!A117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5">
        <f>IFERROR(INDEX(Lookup!$BG$9:$BG$2401,MATCH($A1149,Lookup!$A$9:$A$2401,0)),0)</f>
        <v>0</v>
      </c>
      <c r="E1149" s="205">
        <f>IFERROR(INDEX(Lookup!$BF$9:$BF$2401,MATCH($A1149,Lookup!$A$9:$A$2401,0)),0)</f>
        <v>0</v>
      </c>
      <c r="F1149" s="205">
        <f>IFERROR(INDEX(Lookup!$BE$9:$BE$2401,MATCH($A1149,Lookup!$A$9:$A$2401,0)),0)</f>
        <v>0</v>
      </c>
      <c r="G1149" s="206"/>
      <c r="H1149" s="206"/>
      <c r="I1149" s="205">
        <f>IFERROR(INDEX(Lookup!$BJ$9:$BJ$2401,MATCH($A1149,Lookup!$A$9:$A$2401,0)),0)</f>
        <v>0</v>
      </c>
      <c r="J1149" s="205">
        <f>IFERROR(INDEX(Lookup!$BI$9:$BI$2401,MATCH($A1149,Lookup!$A$9:$A$2401,0)),0)</f>
        <v>0</v>
      </c>
      <c r="K1149" s="205">
        <f>IFERROR(INDEX(Lookup!$BH$9:$BH$2401,MATCH($A1149,Lookup!$A$9:$A$2401,0)),0)</f>
        <v>0</v>
      </c>
      <c r="L1149" s="205">
        <f t="shared" si="51"/>
        <v>0</v>
      </c>
      <c r="O1149" s="182">
        <f t="shared" si="53"/>
        <v>0</v>
      </c>
    </row>
    <row r="1150" spans="1:15" hidden="1" x14ac:dyDescent="0.2">
      <c r="A1150" s="182">
        <f>'14'!A118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5">
        <f>IFERROR(INDEX(Lookup!$BG$9:$BG$2401,MATCH($A1150,Lookup!$A$9:$A$2401,0)),0)</f>
        <v>0</v>
      </c>
      <c r="E1150" s="205">
        <f>IFERROR(INDEX(Lookup!$BF$9:$BF$2401,MATCH($A1150,Lookup!$A$9:$A$2401,0)),0)</f>
        <v>0</v>
      </c>
      <c r="F1150" s="205">
        <f>IFERROR(INDEX(Lookup!$BE$9:$BE$2401,MATCH($A1150,Lookup!$A$9:$A$2401,0)),0)</f>
        <v>0</v>
      </c>
      <c r="G1150" s="206"/>
      <c r="H1150" s="206"/>
      <c r="I1150" s="205">
        <f>IFERROR(INDEX(Lookup!$BJ$9:$BJ$2401,MATCH($A1150,Lookup!$A$9:$A$2401,0)),0)</f>
        <v>0</v>
      </c>
      <c r="J1150" s="205">
        <f>IFERROR(INDEX(Lookup!$BI$9:$BI$2401,MATCH($A1150,Lookup!$A$9:$A$2401,0)),0)</f>
        <v>0</v>
      </c>
      <c r="K1150" s="205">
        <f>IFERROR(INDEX(Lookup!$BH$9:$BH$2401,MATCH($A1150,Lookup!$A$9:$A$2401,0)),0)</f>
        <v>0</v>
      </c>
      <c r="L1150" s="205">
        <f t="shared" si="51"/>
        <v>0</v>
      </c>
      <c r="O1150" s="182">
        <f t="shared" si="53"/>
        <v>0</v>
      </c>
    </row>
    <row r="1151" spans="1:15" hidden="1" x14ac:dyDescent="0.2">
      <c r="A1151" s="182">
        <f>'14'!A119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5">
        <f>IFERROR(INDEX(Lookup!$BG$9:$BG$2401,MATCH($A1151,Lookup!$A$9:$A$2401,0)),0)</f>
        <v>0</v>
      </c>
      <c r="E1151" s="205">
        <f>IFERROR(INDEX(Lookup!$BF$9:$BF$2401,MATCH($A1151,Lookup!$A$9:$A$2401,0)),0)</f>
        <v>0</v>
      </c>
      <c r="F1151" s="205">
        <f>IFERROR(INDEX(Lookup!$BE$9:$BE$2401,MATCH($A1151,Lookup!$A$9:$A$2401,0)),0)</f>
        <v>0</v>
      </c>
      <c r="G1151" s="206"/>
      <c r="H1151" s="206"/>
      <c r="I1151" s="205">
        <f>IFERROR(INDEX(Lookup!$BJ$9:$BJ$2401,MATCH($A1151,Lookup!$A$9:$A$2401,0)),0)</f>
        <v>0</v>
      </c>
      <c r="J1151" s="205">
        <f>IFERROR(INDEX(Lookup!$BI$9:$BI$2401,MATCH($A1151,Lookup!$A$9:$A$2401,0)),0)</f>
        <v>0</v>
      </c>
      <c r="K1151" s="205">
        <f>IFERROR(INDEX(Lookup!$BH$9:$BH$2401,MATCH($A1151,Lookup!$A$9:$A$2401,0)),0)</f>
        <v>0</v>
      </c>
      <c r="L1151" s="205">
        <f t="shared" si="51"/>
        <v>0</v>
      </c>
      <c r="O1151" s="182">
        <f t="shared" si="53"/>
        <v>0</v>
      </c>
    </row>
    <row r="1152" spans="1:15" hidden="1" x14ac:dyDescent="0.2">
      <c r="A1152" s="182">
        <f>'14'!A120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5">
        <f>IFERROR(INDEX(Lookup!$BG$9:$BG$2401,MATCH($A1152,Lookup!$A$9:$A$2401,0)),0)</f>
        <v>0</v>
      </c>
      <c r="E1152" s="205">
        <f>IFERROR(INDEX(Lookup!$BF$9:$BF$2401,MATCH($A1152,Lookup!$A$9:$A$2401,0)),0)</f>
        <v>0</v>
      </c>
      <c r="F1152" s="205">
        <f>IFERROR(INDEX(Lookup!$BE$9:$BE$2401,MATCH($A1152,Lookup!$A$9:$A$2401,0)),0)</f>
        <v>0</v>
      </c>
      <c r="G1152" s="206"/>
      <c r="H1152" s="206"/>
      <c r="I1152" s="205">
        <f>IFERROR(INDEX(Lookup!$BJ$9:$BJ$2401,MATCH($A1152,Lookup!$A$9:$A$2401,0)),0)</f>
        <v>0</v>
      </c>
      <c r="J1152" s="205">
        <f>IFERROR(INDEX(Lookup!$BI$9:$BI$2401,MATCH($A1152,Lookup!$A$9:$A$2401,0)),0)</f>
        <v>0</v>
      </c>
      <c r="K1152" s="205">
        <f>IFERROR(INDEX(Lookup!$BH$9:$BH$2401,MATCH($A1152,Lookup!$A$9:$A$2401,0)),0)</f>
        <v>0</v>
      </c>
      <c r="L1152" s="205">
        <f t="shared" si="51"/>
        <v>0</v>
      </c>
      <c r="O1152" s="182">
        <f t="shared" si="53"/>
        <v>0</v>
      </c>
    </row>
    <row r="1153" spans="1:15" hidden="1" x14ac:dyDescent="0.2">
      <c r="A1153" s="182">
        <f>'14'!A121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5">
        <f>IFERROR(INDEX(Lookup!$BG$9:$BG$2401,MATCH($A1153,Lookup!$A$9:$A$2401,0)),0)</f>
        <v>0</v>
      </c>
      <c r="E1153" s="205">
        <f>IFERROR(INDEX(Lookup!$BF$9:$BF$2401,MATCH($A1153,Lookup!$A$9:$A$2401,0)),0)</f>
        <v>0</v>
      </c>
      <c r="F1153" s="205">
        <f>IFERROR(INDEX(Lookup!$BE$9:$BE$2401,MATCH($A1153,Lookup!$A$9:$A$2401,0)),0)</f>
        <v>0</v>
      </c>
      <c r="G1153" s="206"/>
      <c r="H1153" s="206"/>
      <c r="I1153" s="205">
        <f>IFERROR(INDEX(Lookup!$BJ$9:$BJ$2401,MATCH($A1153,Lookup!$A$9:$A$2401,0)),0)</f>
        <v>0</v>
      </c>
      <c r="J1153" s="205">
        <f>IFERROR(INDEX(Lookup!$BI$9:$BI$2401,MATCH($A1153,Lookup!$A$9:$A$2401,0)),0)</f>
        <v>0</v>
      </c>
      <c r="K1153" s="205">
        <f>IFERROR(INDEX(Lookup!$BH$9:$BH$2401,MATCH($A1153,Lookup!$A$9:$A$2401,0)),0)</f>
        <v>0</v>
      </c>
      <c r="L1153" s="205">
        <f t="shared" si="51"/>
        <v>0</v>
      </c>
      <c r="O1153" s="182">
        <f t="shared" si="53"/>
        <v>0</v>
      </c>
    </row>
    <row r="1154" spans="1:15" hidden="1" x14ac:dyDescent="0.2">
      <c r="A1154" s="182">
        <f>'14'!A122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5">
        <f>IFERROR(INDEX(Lookup!$BG$9:$BG$2401,MATCH($A1154,Lookup!$A$9:$A$2401,0)),0)</f>
        <v>0</v>
      </c>
      <c r="E1154" s="205">
        <f>IFERROR(INDEX(Lookup!$BF$9:$BF$2401,MATCH($A1154,Lookup!$A$9:$A$2401,0)),0)</f>
        <v>0</v>
      </c>
      <c r="F1154" s="205">
        <f>IFERROR(INDEX(Lookup!$BE$9:$BE$2401,MATCH($A1154,Lookup!$A$9:$A$2401,0)),0)</f>
        <v>0</v>
      </c>
      <c r="G1154" s="206"/>
      <c r="H1154" s="206"/>
      <c r="I1154" s="205">
        <f>IFERROR(INDEX(Lookup!$BJ$9:$BJ$2401,MATCH($A1154,Lookup!$A$9:$A$2401,0)),0)</f>
        <v>0</v>
      </c>
      <c r="J1154" s="205">
        <f>IFERROR(INDEX(Lookup!$BI$9:$BI$2401,MATCH($A1154,Lookup!$A$9:$A$2401,0)),0)</f>
        <v>0</v>
      </c>
      <c r="K1154" s="205">
        <f>IFERROR(INDEX(Lookup!$BH$9:$BH$2401,MATCH($A1154,Lookup!$A$9:$A$2401,0)),0)</f>
        <v>0</v>
      </c>
      <c r="L1154" s="205">
        <f t="shared" si="51"/>
        <v>0</v>
      </c>
      <c r="O1154" s="182">
        <f t="shared" si="53"/>
        <v>0</v>
      </c>
    </row>
    <row r="1155" spans="1:15" hidden="1" x14ac:dyDescent="0.2">
      <c r="A1155" s="182">
        <f>'14'!A123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5">
        <f>IFERROR(INDEX(Lookup!$BG$9:$BG$2401,MATCH($A1155,Lookup!$A$9:$A$2401,0)),0)</f>
        <v>0</v>
      </c>
      <c r="E1155" s="205">
        <f>IFERROR(INDEX(Lookup!$BF$9:$BF$2401,MATCH($A1155,Lookup!$A$9:$A$2401,0)),0)</f>
        <v>0</v>
      </c>
      <c r="F1155" s="205">
        <f>IFERROR(INDEX(Lookup!$BE$9:$BE$2401,MATCH($A1155,Lookup!$A$9:$A$2401,0)),0)</f>
        <v>0</v>
      </c>
      <c r="G1155" s="206"/>
      <c r="H1155" s="206"/>
      <c r="I1155" s="205">
        <f>IFERROR(INDEX(Lookup!$BJ$9:$BJ$2401,MATCH($A1155,Lookup!$A$9:$A$2401,0)),0)</f>
        <v>0</v>
      </c>
      <c r="J1155" s="205">
        <f>IFERROR(INDEX(Lookup!$BI$9:$BI$2401,MATCH($A1155,Lookup!$A$9:$A$2401,0)),0)</f>
        <v>0</v>
      </c>
      <c r="K1155" s="205">
        <f>IFERROR(INDEX(Lookup!$BH$9:$BH$2401,MATCH($A1155,Lookup!$A$9:$A$2401,0)),0)</f>
        <v>0</v>
      </c>
      <c r="L1155" s="205">
        <f t="shared" si="51"/>
        <v>0</v>
      </c>
      <c r="O1155" s="182">
        <f t="shared" si="53"/>
        <v>0</v>
      </c>
    </row>
    <row r="1156" spans="1:15" hidden="1" x14ac:dyDescent="0.2">
      <c r="A1156" s="182">
        <f>'14'!A124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5">
        <f>IFERROR(INDEX(Lookup!$BG$9:$BG$2401,MATCH($A1156,Lookup!$A$9:$A$2401,0)),0)</f>
        <v>0</v>
      </c>
      <c r="E1156" s="205">
        <f>IFERROR(INDEX(Lookup!$BF$9:$BF$2401,MATCH($A1156,Lookup!$A$9:$A$2401,0)),0)</f>
        <v>0</v>
      </c>
      <c r="F1156" s="205">
        <f>IFERROR(INDEX(Lookup!$BE$9:$BE$2401,MATCH($A1156,Lookup!$A$9:$A$2401,0)),0)</f>
        <v>0</v>
      </c>
      <c r="G1156" s="206"/>
      <c r="H1156" s="206"/>
      <c r="I1156" s="205">
        <f>IFERROR(INDEX(Lookup!$BJ$9:$BJ$2401,MATCH($A1156,Lookup!$A$9:$A$2401,0)),0)</f>
        <v>0</v>
      </c>
      <c r="J1156" s="205">
        <f>IFERROR(INDEX(Lookup!$BI$9:$BI$2401,MATCH($A1156,Lookup!$A$9:$A$2401,0)),0)</f>
        <v>0</v>
      </c>
      <c r="K1156" s="205">
        <f>IFERROR(INDEX(Lookup!$BH$9:$BH$2401,MATCH($A1156,Lookup!$A$9:$A$2401,0)),0)</f>
        <v>0</v>
      </c>
      <c r="L1156" s="205">
        <f t="shared" si="51"/>
        <v>0</v>
      </c>
      <c r="O1156" s="182">
        <f t="shared" si="53"/>
        <v>0</v>
      </c>
    </row>
    <row r="1157" spans="1:15" hidden="1" x14ac:dyDescent="0.2">
      <c r="A1157" s="182">
        <f>'14'!A125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5">
        <f>IFERROR(INDEX(Lookup!$BG$9:$BG$2401,MATCH($A1157,Lookup!$A$9:$A$2401,0)),0)</f>
        <v>0</v>
      </c>
      <c r="E1157" s="205">
        <f>IFERROR(INDEX(Lookup!$BF$9:$BF$2401,MATCH($A1157,Lookup!$A$9:$A$2401,0)),0)</f>
        <v>0</v>
      </c>
      <c r="F1157" s="205">
        <f>IFERROR(INDEX(Lookup!$BE$9:$BE$2401,MATCH($A1157,Lookup!$A$9:$A$2401,0)),0)</f>
        <v>0</v>
      </c>
      <c r="G1157" s="206"/>
      <c r="H1157" s="206"/>
      <c r="I1157" s="205">
        <f>IFERROR(INDEX(Lookup!$BJ$9:$BJ$2401,MATCH($A1157,Lookup!$A$9:$A$2401,0)),0)</f>
        <v>0</v>
      </c>
      <c r="J1157" s="205">
        <f>IFERROR(INDEX(Lookup!$BI$9:$BI$2401,MATCH($A1157,Lookup!$A$9:$A$2401,0)),0)</f>
        <v>0</v>
      </c>
      <c r="K1157" s="205">
        <f>IFERROR(INDEX(Lookup!$BH$9:$BH$2401,MATCH($A1157,Lookup!$A$9:$A$2401,0)),0)</f>
        <v>0</v>
      </c>
      <c r="L1157" s="205">
        <f t="shared" si="51"/>
        <v>0</v>
      </c>
      <c r="O1157" s="182">
        <f t="shared" si="53"/>
        <v>0</v>
      </c>
    </row>
    <row r="1158" spans="1:15" hidden="1" x14ac:dyDescent="0.2">
      <c r="A1158" s="182">
        <f>'14'!A126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5">
        <f>IFERROR(INDEX(Lookup!$BG$9:$BG$2401,MATCH($A1158,Lookup!$A$9:$A$2401,0)),0)</f>
        <v>0</v>
      </c>
      <c r="E1158" s="205">
        <f>IFERROR(INDEX(Lookup!$BF$9:$BF$2401,MATCH($A1158,Lookup!$A$9:$A$2401,0)),0)</f>
        <v>0</v>
      </c>
      <c r="F1158" s="205">
        <f>IFERROR(INDEX(Lookup!$BE$9:$BE$2401,MATCH($A1158,Lookup!$A$9:$A$2401,0)),0)</f>
        <v>0</v>
      </c>
      <c r="G1158" s="206"/>
      <c r="H1158" s="206"/>
      <c r="I1158" s="205">
        <f>IFERROR(INDEX(Lookup!$BJ$9:$BJ$2401,MATCH($A1158,Lookup!$A$9:$A$2401,0)),0)</f>
        <v>0</v>
      </c>
      <c r="J1158" s="205">
        <f>IFERROR(INDEX(Lookup!$BI$9:$BI$2401,MATCH($A1158,Lookup!$A$9:$A$2401,0)),0)</f>
        <v>0</v>
      </c>
      <c r="K1158" s="205">
        <f>IFERROR(INDEX(Lookup!$BH$9:$BH$2401,MATCH($A1158,Lookup!$A$9:$A$2401,0)),0)</f>
        <v>0</v>
      </c>
      <c r="L1158" s="205">
        <f t="shared" si="51"/>
        <v>0</v>
      </c>
      <c r="O1158" s="182">
        <f t="shared" si="53"/>
        <v>0</v>
      </c>
    </row>
    <row r="1159" spans="1:15" hidden="1" x14ac:dyDescent="0.2">
      <c r="A1159" s="182">
        <f>'14'!A127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5">
        <f>IFERROR(INDEX(Lookup!$BG$9:$BG$2401,MATCH($A1159,Lookup!$A$9:$A$2401,0)),0)</f>
        <v>0</v>
      </c>
      <c r="E1159" s="205">
        <f>IFERROR(INDEX(Lookup!$BF$9:$BF$2401,MATCH($A1159,Lookup!$A$9:$A$2401,0)),0)</f>
        <v>0</v>
      </c>
      <c r="F1159" s="205">
        <f>IFERROR(INDEX(Lookup!$BE$9:$BE$2401,MATCH($A1159,Lookup!$A$9:$A$2401,0)),0)</f>
        <v>0</v>
      </c>
      <c r="G1159" s="206"/>
      <c r="H1159" s="206"/>
      <c r="I1159" s="205">
        <f>IFERROR(INDEX(Lookup!$BJ$9:$BJ$2401,MATCH($A1159,Lookup!$A$9:$A$2401,0)),0)</f>
        <v>0</v>
      </c>
      <c r="J1159" s="205">
        <f>IFERROR(INDEX(Lookup!$BI$9:$BI$2401,MATCH($A1159,Lookup!$A$9:$A$2401,0)),0)</f>
        <v>0</v>
      </c>
      <c r="K1159" s="205">
        <f>IFERROR(INDEX(Lookup!$BH$9:$BH$2401,MATCH($A1159,Lookup!$A$9:$A$2401,0)),0)</f>
        <v>0</v>
      </c>
      <c r="L1159" s="205">
        <f t="shared" si="51"/>
        <v>0</v>
      </c>
      <c r="O1159" s="182">
        <f t="shared" si="53"/>
        <v>0</v>
      </c>
    </row>
    <row r="1160" spans="1:15" hidden="1" x14ac:dyDescent="0.2">
      <c r="A1160" s="182">
        <f>'14'!A128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5">
        <f>IFERROR(INDEX(Lookup!$BG$9:$BG$2401,MATCH($A1160,Lookup!$A$9:$A$2401,0)),0)</f>
        <v>0</v>
      </c>
      <c r="E1160" s="205">
        <f>IFERROR(INDEX(Lookup!$BF$9:$BF$2401,MATCH($A1160,Lookup!$A$9:$A$2401,0)),0)</f>
        <v>0</v>
      </c>
      <c r="F1160" s="205">
        <f>IFERROR(INDEX(Lookup!$BE$9:$BE$2401,MATCH($A1160,Lookup!$A$9:$A$2401,0)),0)</f>
        <v>0</v>
      </c>
      <c r="G1160" s="206"/>
      <c r="H1160" s="206"/>
      <c r="I1160" s="205">
        <f>IFERROR(INDEX(Lookup!$BJ$9:$BJ$2401,MATCH($A1160,Lookup!$A$9:$A$2401,0)),0)</f>
        <v>0</v>
      </c>
      <c r="J1160" s="205">
        <f>IFERROR(INDEX(Lookup!$BI$9:$BI$2401,MATCH($A1160,Lookup!$A$9:$A$2401,0)),0)</f>
        <v>0</v>
      </c>
      <c r="K1160" s="205">
        <f>IFERROR(INDEX(Lookup!$BH$9:$BH$2401,MATCH($A1160,Lookup!$A$9:$A$2401,0)),0)</f>
        <v>0</v>
      </c>
      <c r="L1160" s="205">
        <f t="shared" si="51"/>
        <v>0</v>
      </c>
      <c r="O1160" s="182">
        <f t="shared" si="53"/>
        <v>0</v>
      </c>
    </row>
    <row r="1161" spans="1:15" hidden="1" x14ac:dyDescent="0.2">
      <c r="A1161" s="182">
        <f>'14'!A129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5">
        <f>IFERROR(INDEX(Lookup!$BG$9:$BG$2401,MATCH($A1161,Lookup!$A$9:$A$2401,0)),0)</f>
        <v>0</v>
      </c>
      <c r="E1161" s="205">
        <f>IFERROR(INDEX(Lookup!$BF$9:$BF$2401,MATCH($A1161,Lookup!$A$9:$A$2401,0)),0)</f>
        <v>0</v>
      </c>
      <c r="F1161" s="205">
        <f>IFERROR(INDEX(Lookup!$BE$9:$BE$2401,MATCH($A1161,Lookup!$A$9:$A$2401,0)),0)</f>
        <v>0</v>
      </c>
      <c r="G1161" s="206"/>
      <c r="H1161" s="206"/>
      <c r="I1161" s="205">
        <f>IFERROR(INDEX(Lookup!$BJ$9:$BJ$2401,MATCH($A1161,Lookup!$A$9:$A$2401,0)),0)</f>
        <v>0</v>
      </c>
      <c r="J1161" s="205">
        <f>IFERROR(INDEX(Lookup!$BI$9:$BI$2401,MATCH($A1161,Lookup!$A$9:$A$2401,0)),0)</f>
        <v>0</v>
      </c>
      <c r="K1161" s="205">
        <f>IFERROR(INDEX(Lookup!$BH$9:$BH$2401,MATCH($A1161,Lookup!$A$9:$A$2401,0)),0)</f>
        <v>0</v>
      </c>
      <c r="L1161" s="205">
        <f t="shared" si="51"/>
        <v>0</v>
      </c>
      <c r="O1161" s="182">
        <f t="shared" si="53"/>
        <v>0</v>
      </c>
    </row>
    <row r="1162" spans="1:15" hidden="1" x14ac:dyDescent="0.2">
      <c r="A1162" s="182">
        <f>'14'!A130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5">
        <f>IFERROR(INDEX(Lookup!$BG$9:$BG$2401,MATCH($A1162,Lookup!$A$9:$A$2401,0)),0)</f>
        <v>0</v>
      </c>
      <c r="E1162" s="205">
        <f>IFERROR(INDEX(Lookup!$BF$9:$BF$2401,MATCH($A1162,Lookup!$A$9:$A$2401,0)),0)</f>
        <v>0</v>
      </c>
      <c r="F1162" s="205">
        <f>IFERROR(INDEX(Lookup!$BE$9:$BE$2401,MATCH($A1162,Lookup!$A$9:$A$2401,0)),0)</f>
        <v>0</v>
      </c>
      <c r="G1162" s="206"/>
      <c r="H1162" s="206"/>
      <c r="I1162" s="205">
        <f>IFERROR(INDEX(Lookup!$BJ$9:$BJ$2401,MATCH($A1162,Lookup!$A$9:$A$2401,0)),0)</f>
        <v>0</v>
      </c>
      <c r="J1162" s="205">
        <f>IFERROR(INDEX(Lookup!$BI$9:$BI$2401,MATCH($A1162,Lookup!$A$9:$A$2401,0)),0)</f>
        <v>0</v>
      </c>
      <c r="K1162" s="205">
        <f>IFERROR(INDEX(Lookup!$BH$9:$BH$2401,MATCH($A1162,Lookup!$A$9:$A$2401,0)),0)</f>
        <v>0</v>
      </c>
      <c r="L1162" s="205">
        <f t="shared" ref="L1162:L1173" si="54">K1162-J1162</f>
        <v>0</v>
      </c>
      <c r="O1162" s="182">
        <f t="shared" ref="O1162:O1173" si="55">+IF(A1162&gt;0,1,0)</f>
        <v>0</v>
      </c>
    </row>
    <row r="1163" spans="1:15" hidden="1" x14ac:dyDescent="0.2">
      <c r="A1163" s="182">
        <f>'14'!A131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5">
        <f>IFERROR(INDEX(Lookup!$BG$9:$BG$2401,MATCH($A1163,Lookup!$A$9:$A$2401,0)),0)</f>
        <v>0</v>
      </c>
      <c r="E1163" s="205">
        <f>IFERROR(INDEX(Lookup!$BF$9:$BF$2401,MATCH($A1163,Lookup!$A$9:$A$2401,0)),0)</f>
        <v>0</v>
      </c>
      <c r="F1163" s="205">
        <f>IFERROR(INDEX(Lookup!$BE$9:$BE$2401,MATCH($A1163,Lookup!$A$9:$A$2401,0)),0)</f>
        <v>0</v>
      </c>
      <c r="G1163" s="206"/>
      <c r="H1163" s="206"/>
      <c r="I1163" s="205">
        <f>IFERROR(INDEX(Lookup!$BJ$9:$BJ$2401,MATCH($A1163,Lookup!$A$9:$A$2401,0)),0)</f>
        <v>0</v>
      </c>
      <c r="J1163" s="205">
        <f>IFERROR(INDEX(Lookup!$BI$9:$BI$2401,MATCH($A1163,Lookup!$A$9:$A$2401,0)),0)</f>
        <v>0</v>
      </c>
      <c r="K1163" s="205">
        <f>IFERROR(INDEX(Lookup!$BH$9:$BH$2401,MATCH($A1163,Lookup!$A$9:$A$2401,0)),0)</f>
        <v>0</v>
      </c>
      <c r="L1163" s="205">
        <f t="shared" si="54"/>
        <v>0</v>
      </c>
      <c r="O1163" s="182">
        <f t="shared" si="55"/>
        <v>0</v>
      </c>
    </row>
    <row r="1164" spans="1:15" hidden="1" x14ac:dyDescent="0.2">
      <c r="A1164" s="182">
        <f>'14'!A132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5">
        <f>IFERROR(INDEX(Lookup!$BG$9:$BG$2401,MATCH($A1164,Lookup!$A$9:$A$2401,0)),0)</f>
        <v>0</v>
      </c>
      <c r="E1164" s="205">
        <f>IFERROR(INDEX(Lookup!$BF$9:$BF$2401,MATCH($A1164,Lookup!$A$9:$A$2401,0)),0)</f>
        <v>0</v>
      </c>
      <c r="F1164" s="205">
        <f>IFERROR(INDEX(Lookup!$BE$9:$BE$2401,MATCH($A1164,Lookup!$A$9:$A$2401,0)),0)</f>
        <v>0</v>
      </c>
      <c r="G1164" s="206"/>
      <c r="H1164" s="206"/>
      <c r="I1164" s="205">
        <f>IFERROR(INDEX(Lookup!$BJ$9:$BJ$2401,MATCH($A1164,Lookup!$A$9:$A$2401,0)),0)</f>
        <v>0</v>
      </c>
      <c r="J1164" s="205">
        <f>IFERROR(INDEX(Lookup!$BI$9:$BI$2401,MATCH($A1164,Lookup!$A$9:$A$2401,0)),0)</f>
        <v>0</v>
      </c>
      <c r="K1164" s="205">
        <f>IFERROR(INDEX(Lookup!$BH$9:$BH$2401,MATCH($A1164,Lookup!$A$9:$A$2401,0)),0)</f>
        <v>0</v>
      </c>
      <c r="L1164" s="205">
        <f t="shared" si="54"/>
        <v>0</v>
      </c>
      <c r="O1164" s="182">
        <f t="shared" si="55"/>
        <v>0</v>
      </c>
    </row>
    <row r="1165" spans="1:15" hidden="1" x14ac:dyDescent="0.2">
      <c r="A1165" s="182">
        <f>'14'!A133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5">
        <f>IFERROR(INDEX(Lookup!$BG$9:$BG$2401,MATCH($A1165,Lookup!$A$9:$A$2401,0)),0)</f>
        <v>0</v>
      </c>
      <c r="E1165" s="205">
        <f>IFERROR(INDEX(Lookup!$BF$9:$BF$2401,MATCH($A1165,Lookup!$A$9:$A$2401,0)),0)</f>
        <v>0</v>
      </c>
      <c r="F1165" s="205">
        <f>IFERROR(INDEX(Lookup!$BE$9:$BE$2401,MATCH($A1165,Lookup!$A$9:$A$2401,0)),0)</f>
        <v>0</v>
      </c>
      <c r="G1165" s="206"/>
      <c r="H1165" s="206"/>
      <c r="I1165" s="205">
        <f>IFERROR(INDEX(Lookup!$BJ$9:$BJ$2401,MATCH($A1165,Lookup!$A$9:$A$2401,0)),0)</f>
        <v>0</v>
      </c>
      <c r="J1165" s="205">
        <f>IFERROR(INDEX(Lookup!$BI$9:$BI$2401,MATCH($A1165,Lookup!$A$9:$A$2401,0)),0)</f>
        <v>0</v>
      </c>
      <c r="K1165" s="205">
        <f>IFERROR(INDEX(Lookup!$BH$9:$BH$2401,MATCH($A1165,Lookup!$A$9:$A$2401,0)),0)</f>
        <v>0</v>
      </c>
      <c r="L1165" s="205">
        <f t="shared" si="54"/>
        <v>0</v>
      </c>
      <c r="O1165" s="182">
        <f t="shared" si="55"/>
        <v>0</v>
      </c>
    </row>
    <row r="1166" spans="1:15" hidden="1" x14ac:dyDescent="0.2">
      <c r="A1166" s="182">
        <f>'14'!A134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5">
        <f>IFERROR(INDEX(Lookup!$BG$9:$BG$2401,MATCH($A1166,Lookup!$A$9:$A$2401,0)),0)</f>
        <v>0</v>
      </c>
      <c r="E1166" s="205">
        <f>IFERROR(INDEX(Lookup!$BF$9:$BF$2401,MATCH($A1166,Lookup!$A$9:$A$2401,0)),0)</f>
        <v>0</v>
      </c>
      <c r="F1166" s="205">
        <f>IFERROR(INDEX(Lookup!$BE$9:$BE$2401,MATCH($A1166,Lookup!$A$9:$A$2401,0)),0)</f>
        <v>0</v>
      </c>
      <c r="G1166" s="206"/>
      <c r="H1166" s="206"/>
      <c r="I1166" s="205">
        <f>IFERROR(INDEX(Lookup!$BJ$9:$BJ$2401,MATCH($A1166,Lookup!$A$9:$A$2401,0)),0)</f>
        <v>0</v>
      </c>
      <c r="J1166" s="205">
        <f>IFERROR(INDEX(Lookup!$BI$9:$BI$2401,MATCH($A1166,Lookup!$A$9:$A$2401,0)),0)</f>
        <v>0</v>
      </c>
      <c r="K1166" s="205">
        <f>IFERROR(INDEX(Lookup!$BH$9:$BH$2401,MATCH($A1166,Lookup!$A$9:$A$2401,0)),0)</f>
        <v>0</v>
      </c>
      <c r="L1166" s="205">
        <f t="shared" si="54"/>
        <v>0</v>
      </c>
      <c r="O1166" s="182">
        <f t="shared" si="55"/>
        <v>0</v>
      </c>
    </row>
    <row r="1167" spans="1:15" hidden="1" x14ac:dyDescent="0.2">
      <c r="A1167" s="182">
        <f>'14'!A135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5">
        <f>IFERROR(INDEX(Lookup!$BG$9:$BG$2401,MATCH($A1167,Lookup!$A$9:$A$2401,0)),0)</f>
        <v>0</v>
      </c>
      <c r="E1167" s="205">
        <f>IFERROR(INDEX(Lookup!$BF$9:$BF$2401,MATCH($A1167,Lookup!$A$9:$A$2401,0)),0)</f>
        <v>0</v>
      </c>
      <c r="F1167" s="205">
        <f>IFERROR(INDEX(Lookup!$BE$9:$BE$2401,MATCH($A1167,Lookup!$A$9:$A$2401,0)),0)</f>
        <v>0</v>
      </c>
      <c r="G1167" s="206"/>
      <c r="H1167" s="206"/>
      <c r="I1167" s="205">
        <f>IFERROR(INDEX(Lookup!$BJ$9:$BJ$2401,MATCH($A1167,Lookup!$A$9:$A$2401,0)),0)</f>
        <v>0</v>
      </c>
      <c r="J1167" s="205">
        <f>IFERROR(INDEX(Lookup!$BI$9:$BI$2401,MATCH($A1167,Lookup!$A$9:$A$2401,0)),0)</f>
        <v>0</v>
      </c>
      <c r="K1167" s="205">
        <f>IFERROR(INDEX(Lookup!$BH$9:$BH$2401,MATCH($A1167,Lookup!$A$9:$A$2401,0)),0)</f>
        <v>0</v>
      </c>
      <c r="L1167" s="205">
        <f t="shared" si="54"/>
        <v>0</v>
      </c>
      <c r="O1167" s="182">
        <f t="shared" si="55"/>
        <v>0</v>
      </c>
    </row>
    <row r="1168" spans="1:15" hidden="1" x14ac:dyDescent="0.2">
      <c r="A1168" s="182">
        <f>'14'!A136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5">
        <f>IFERROR(INDEX(Lookup!$BG$9:$BG$2401,MATCH($A1168,Lookup!$A$9:$A$2401,0)),0)</f>
        <v>0</v>
      </c>
      <c r="E1168" s="205">
        <f>IFERROR(INDEX(Lookup!$BF$9:$BF$2401,MATCH($A1168,Lookup!$A$9:$A$2401,0)),0)</f>
        <v>0</v>
      </c>
      <c r="F1168" s="205">
        <f>IFERROR(INDEX(Lookup!$BE$9:$BE$2401,MATCH($A1168,Lookup!$A$9:$A$2401,0)),0)</f>
        <v>0</v>
      </c>
      <c r="G1168" s="206"/>
      <c r="H1168" s="206"/>
      <c r="I1168" s="205">
        <f>IFERROR(INDEX(Lookup!$BJ$9:$BJ$2401,MATCH($A1168,Lookup!$A$9:$A$2401,0)),0)</f>
        <v>0</v>
      </c>
      <c r="J1168" s="205">
        <f>IFERROR(INDEX(Lookup!$BI$9:$BI$2401,MATCH($A1168,Lookup!$A$9:$A$2401,0)),0)</f>
        <v>0</v>
      </c>
      <c r="K1168" s="205">
        <f>IFERROR(INDEX(Lookup!$BH$9:$BH$2401,MATCH($A1168,Lookup!$A$9:$A$2401,0)),0)</f>
        <v>0</v>
      </c>
      <c r="L1168" s="205">
        <f t="shared" si="54"/>
        <v>0</v>
      </c>
      <c r="O1168" s="182">
        <f t="shared" si="55"/>
        <v>0</v>
      </c>
    </row>
    <row r="1169" spans="1:15" hidden="1" x14ac:dyDescent="0.2">
      <c r="A1169" s="182">
        <f>'14'!A137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5">
        <f>IFERROR(INDEX(Lookup!$BG$9:$BG$2401,MATCH($A1169,Lookup!$A$9:$A$2401,0)),0)</f>
        <v>0</v>
      </c>
      <c r="E1169" s="205">
        <f>IFERROR(INDEX(Lookup!$BF$9:$BF$2401,MATCH($A1169,Lookup!$A$9:$A$2401,0)),0)</f>
        <v>0</v>
      </c>
      <c r="F1169" s="205">
        <f>IFERROR(INDEX(Lookup!$BE$9:$BE$2401,MATCH($A1169,Lookup!$A$9:$A$2401,0)),0)</f>
        <v>0</v>
      </c>
      <c r="G1169" s="206"/>
      <c r="H1169" s="206"/>
      <c r="I1169" s="205">
        <f>IFERROR(INDEX(Lookup!$BJ$9:$BJ$2401,MATCH($A1169,Lookup!$A$9:$A$2401,0)),0)</f>
        <v>0</v>
      </c>
      <c r="J1169" s="205">
        <f>IFERROR(INDEX(Lookup!$BI$9:$BI$2401,MATCH($A1169,Lookup!$A$9:$A$2401,0)),0)</f>
        <v>0</v>
      </c>
      <c r="K1169" s="205">
        <f>IFERROR(INDEX(Lookup!$BH$9:$BH$2401,MATCH($A1169,Lookup!$A$9:$A$2401,0)),0)</f>
        <v>0</v>
      </c>
      <c r="L1169" s="205">
        <f t="shared" si="54"/>
        <v>0</v>
      </c>
      <c r="O1169" s="182">
        <f t="shared" si="55"/>
        <v>0</v>
      </c>
    </row>
    <row r="1170" spans="1:15" hidden="1" x14ac:dyDescent="0.2">
      <c r="A1170" s="182">
        <f>'14'!A138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5">
        <f>IFERROR(INDEX(Lookup!$BG$9:$BG$2401,MATCH($A1170,Lookup!$A$9:$A$2401,0)),0)</f>
        <v>0</v>
      </c>
      <c r="E1170" s="205">
        <f>IFERROR(INDEX(Lookup!$BF$9:$BF$2401,MATCH($A1170,Lookup!$A$9:$A$2401,0)),0)</f>
        <v>0</v>
      </c>
      <c r="F1170" s="205">
        <f>IFERROR(INDEX(Lookup!$BE$9:$BE$2401,MATCH($A1170,Lookup!$A$9:$A$2401,0)),0)</f>
        <v>0</v>
      </c>
      <c r="G1170" s="206"/>
      <c r="H1170" s="206"/>
      <c r="I1170" s="205">
        <f>IFERROR(INDEX(Lookup!$BJ$9:$BJ$2401,MATCH($A1170,Lookup!$A$9:$A$2401,0)),0)</f>
        <v>0</v>
      </c>
      <c r="J1170" s="205">
        <f>IFERROR(INDEX(Lookup!$BI$9:$BI$2401,MATCH($A1170,Lookup!$A$9:$A$2401,0)),0)</f>
        <v>0</v>
      </c>
      <c r="K1170" s="205">
        <f>IFERROR(INDEX(Lookup!$BH$9:$BH$2401,MATCH($A1170,Lookup!$A$9:$A$2401,0)),0)</f>
        <v>0</v>
      </c>
      <c r="L1170" s="205">
        <f t="shared" si="54"/>
        <v>0</v>
      </c>
      <c r="O1170" s="182">
        <f t="shared" si="55"/>
        <v>0</v>
      </c>
    </row>
    <row r="1171" spans="1:15" hidden="1" x14ac:dyDescent="0.2">
      <c r="A1171" s="182">
        <f>'14'!A139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5">
        <f>IFERROR(INDEX(Lookup!$BG$9:$BG$2401,MATCH($A1171,Lookup!$A$9:$A$2401,0)),0)</f>
        <v>0</v>
      </c>
      <c r="E1171" s="205">
        <f>IFERROR(INDEX(Lookup!$BF$9:$BF$2401,MATCH($A1171,Lookup!$A$9:$A$2401,0)),0)</f>
        <v>0</v>
      </c>
      <c r="F1171" s="205">
        <f>IFERROR(INDEX(Lookup!$BE$9:$BE$2401,MATCH($A1171,Lookup!$A$9:$A$2401,0)),0)</f>
        <v>0</v>
      </c>
      <c r="G1171" s="206"/>
      <c r="H1171" s="206"/>
      <c r="I1171" s="205">
        <f>IFERROR(INDEX(Lookup!$BJ$9:$BJ$2401,MATCH($A1171,Lookup!$A$9:$A$2401,0)),0)</f>
        <v>0</v>
      </c>
      <c r="J1171" s="205">
        <f>IFERROR(INDEX(Lookup!$BI$9:$BI$2401,MATCH($A1171,Lookup!$A$9:$A$2401,0)),0)</f>
        <v>0</v>
      </c>
      <c r="K1171" s="205">
        <f>IFERROR(INDEX(Lookup!$BH$9:$BH$2401,MATCH($A1171,Lookup!$A$9:$A$2401,0)),0)</f>
        <v>0</v>
      </c>
      <c r="L1171" s="205">
        <f t="shared" si="54"/>
        <v>0</v>
      </c>
      <c r="O1171" s="182">
        <f t="shared" si="55"/>
        <v>0</v>
      </c>
    </row>
    <row r="1172" spans="1:15" hidden="1" x14ac:dyDescent="0.2">
      <c r="A1172" s="182">
        <f>'14'!A140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5">
        <f>IFERROR(INDEX(Lookup!$BG$9:$BG$2401,MATCH($A1172,Lookup!$A$9:$A$2401,0)),0)</f>
        <v>0</v>
      </c>
      <c r="E1172" s="205">
        <f>IFERROR(INDEX(Lookup!$BF$9:$BF$2401,MATCH($A1172,Lookup!$A$9:$A$2401,0)),0)</f>
        <v>0</v>
      </c>
      <c r="F1172" s="205">
        <f>IFERROR(INDEX(Lookup!$BE$9:$BE$2401,MATCH($A1172,Lookup!$A$9:$A$2401,0)),0)</f>
        <v>0</v>
      </c>
      <c r="G1172" s="206"/>
      <c r="H1172" s="206"/>
      <c r="I1172" s="205">
        <f>IFERROR(INDEX(Lookup!$BJ$9:$BJ$2401,MATCH($A1172,Lookup!$A$9:$A$2401,0)),0)</f>
        <v>0</v>
      </c>
      <c r="J1172" s="205">
        <f>IFERROR(INDEX(Lookup!$BI$9:$BI$2401,MATCH($A1172,Lookup!$A$9:$A$2401,0)),0)</f>
        <v>0</v>
      </c>
      <c r="K1172" s="205">
        <f>IFERROR(INDEX(Lookup!$BH$9:$BH$2401,MATCH($A1172,Lookup!$A$9:$A$2401,0)),0)</f>
        <v>0</v>
      </c>
      <c r="L1172" s="205">
        <f t="shared" si="54"/>
        <v>0</v>
      </c>
      <c r="O1172" s="182">
        <f t="shared" si="55"/>
        <v>0</v>
      </c>
    </row>
    <row r="1173" spans="1:15" hidden="1" x14ac:dyDescent="0.2">
      <c r="A1173" s="182">
        <f>'14'!A141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5">
        <f>IFERROR(INDEX(Lookup!$BG$9:$BG$2401,MATCH($A1173,Lookup!$A$9:$A$2401,0)),0)</f>
        <v>0</v>
      </c>
      <c r="E1173" s="205">
        <f>IFERROR(INDEX(Lookup!$BF$9:$BF$2401,MATCH($A1173,Lookup!$A$9:$A$2401,0)),0)</f>
        <v>0</v>
      </c>
      <c r="F1173" s="205">
        <f>IFERROR(INDEX(Lookup!$BE$9:$BE$2401,MATCH($A1173,Lookup!$A$9:$A$2401,0)),0)</f>
        <v>0</v>
      </c>
      <c r="G1173" s="206"/>
      <c r="H1173" s="206"/>
      <c r="I1173" s="205">
        <f>IFERROR(INDEX(Lookup!$BJ$9:$BJ$2401,MATCH($A1173,Lookup!$A$9:$A$2401,0)),0)</f>
        <v>0</v>
      </c>
      <c r="J1173" s="205">
        <f>IFERROR(INDEX(Lookup!$BI$9:$BI$2401,MATCH($A1173,Lookup!$A$9:$A$2401,0)),0)</f>
        <v>0</v>
      </c>
      <c r="K1173" s="205">
        <f>IFERROR(INDEX(Lookup!$BH$9:$BH$2401,MATCH($A1173,Lookup!$A$9:$A$2401,0)),0)</f>
        <v>0</v>
      </c>
      <c r="L1173" s="205">
        <f t="shared" si="54"/>
        <v>0</v>
      </c>
      <c r="O1173" s="182">
        <f t="shared" si="55"/>
        <v>0</v>
      </c>
    </row>
    <row r="1174" spans="1:15" x14ac:dyDescent="0.2">
      <c r="L1174" s="205"/>
      <c r="O1174" s="182">
        <v>1</v>
      </c>
    </row>
    <row r="1175" spans="1:15" x14ac:dyDescent="0.2">
      <c r="A1175" s="213"/>
      <c r="B1175" s="213"/>
      <c r="C1175" s="213" t="s">
        <v>489</v>
      </c>
      <c r="D1175" s="211">
        <f>SUM(D1034:D1174)</f>
        <v>3868.21</v>
      </c>
      <c r="E1175" s="211">
        <f>SUM(E1034:E1174)</f>
        <v>4061.62</v>
      </c>
      <c r="F1175" s="211">
        <f>SUM(F1034:F1174)</f>
        <v>4061.62</v>
      </c>
      <c r="G1175" s="212"/>
      <c r="H1175" s="212"/>
      <c r="I1175" s="211">
        <f>SUM(I1034:I1174)</f>
        <v>43671.76</v>
      </c>
      <c r="J1175" s="211">
        <f>SUM(J1034:J1174)</f>
        <v>45570.310000000005</v>
      </c>
      <c r="K1175" s="211">
        <f>SUM(K1034:K1174)</f>
        <v>47079.830000000009</v>
      </c>
      <c r="L1175" s="211">
        <f>SUM(L1034:L1174)</f>
        <v>1509.5200000000041</v>
      </c>
      <c r="O1175" s="182">
        <v>1</v>
      </c>
    </row>
    <row r="1176" spans="1:15" x14ac:dyDescent="0.2">
      <c r="A1176" s="213"/>
      <c r="B1176" s="213"/>
      <c r="C1176" s="213" t="s">
        <v>490</v>
      </c>
      <c r="D1176" s="211">
        <f>D1175+D1032+D753+D727+D703+D639+D306+D277</f>
        <v>3868.21</v>
      </c>
      <c r="E1176" s="211">
        <f>E1175+E1032+E753+E727+E703+E639+E306+E277</f>
        <v>4061.79</v>
      </c>
      <c r="F1176" s="211">
        <f>F1175+F1032+F753+F727+F703+F639+F306+F277</f>
        <v>4061.62</v>
      </c>
      <c r="G1176" s="212"/>
      <c r="H1176" s="212"/>
      <c r="I1176" s="211">
        <f>I1175+I1032+I753+I727+I703+I639+I306+I277</f>
        <v>43941.760000000002</v>
      </c>
      <c r="J1176" s="211">
        <f>J1175+J1032+J753+J727+J703+J639+J306+J277</f>
        <v>45844.33</v>
      </c>
      <c r="K1176" s="211">
        <f>K1175+K1032+K753+K727+K703+K639+K306+K277</f>
        <v>47354.030000000006</v>
      </c>
      <c r="L1176" s="211">
        <f>L1175+L1032+L753+L727+L703+L639+L306+L277</f>
        <v>1509.7000000000041</v>
      </c>
      <c r="O1176" s="182">
        <v>1</v>
      </c>
    </row>
    <row r="1177" spans="1:15" x14ac:dyDescent="0.2">
      <c r="A1177" s="216"/>
      <c r="B1177" s="216"/>
      <c r="C1177" s="216"/>
      <c r="D1177" s="214"/>
      <c r="E1177" s="214"/>
      <c r="F1177" s="214"/>
      <c r="G1177" s="215"/>
      <c r="H1177" s="215"/>
      <c r="I1177" s="214"/>
      <c r="J1177" s="214"/>
      <c r="K1177" s="214"/>
      <c r="L1177" s="214"/>
      <c r="O1177" s="182">
        <v>1</v>
      </c>
    </row>
    <row r="1178" spans="1:15" x14ac:dyDescent="0.2">
      <c r="A1178" s="213"/>
      <c r="B1178" s="213"/>
      <c r="C1178" s="213" t="s">
        <v>491</v>
      </c>
      <c r="D1178" s="211">
        <f>(-D1176+D218)+D259</f>
        <v>-3868.21</v>
      </c>
      <c r="E1178" s="211">
        <f>(-E1176+E218)+E259</f>
        <v>-4061.79</v>
      </c>
      <c r="F1178" s="211">
        <f>(-F1176+F218)+F259</f>
        <v>-4061.62</v>
      </c>
      <c r="G1178" s="212"/>
      <c r="H1178" s="212"/>
      <c r="I1178" s="211">
        <f>(-I1176+I218)+I259</f>
        <v>165134.84</v>
      </c>
      <c r="J1178" s="211">
        <f>(-J1176+J218)+J259</f>
        <v>-45844.33</v>
      </c>
      <c r="K1178" s="211">
        <f>(-K1176+K218)+K259</f>
        <v>171996.91</v>
      </c>
      <c r="L1178" s="211">
        <f>(-L1176+L218)+L259</f>
        <v>217841.24</v>
      </c>
      <c r="O1178" s="182">
        <v>1</v>
      </c>
    </row>
    <row r="1179" spans="1:15" x14ac:dyDescent="0.2">
      <c r="A1179" s="213"/>
      <c r="B1179" s="213"/>
      <c r="C1179" s="213" t="s">
        <v>479</v>
      </c>
      <c r="D1179" s="211"/>
      <c r="E1179" s="211"/>
      <c r="F1179" s="211"/>
      <c r="G1179" s="212"/>
      <c r="H1179" s="212"/>
      <c r="I1179" s="211"/>
      <c r="J1179" s="211"/>
      <c r="K1179" s="211"/>
      <c r="L1179" s="211"/>
      <c r="O1179" s="182">
        <v>1</v>
      </c>
    </row>
    <row r="1180" spans="1:15" x14ac:dyDescent="0.2">
      <c r="A1180" s="182" t="str">
        <f>'15'!A2</f>
        <v>28160-A08</v>
      </c>
      <c r="C1180" s="182" t="str">
        <f>IFERROR(LEFT(IFERROR(INDEX(Sheet5!$C$2:$C$1300,MATCH($A1180,Sheet5!$A$2:$A$1300,0)),"-"),FIND(",",IFERROR(INDEX(Sheet5!$C$2:$C$1300,MATCH($A1180,Sheet5!$A$2:$A$1300,0)),"-"),1)-1),IFERROR(INDEX(Sheet5!$C$2:$C$1300,MATCH($A1180,Sheet5!$A$2:$A$1300,0)),"-"))</f>
        <v xml:space="preserve">Depreciation - Build Write Off-23 Frankin St                </v>
      </c>
      <c r="D1180" s="205">
        <f>IFERROR(INDEX(Lookup!$BG$9:$BG$2401,MATCH($A1180,Lookup!$A$9:$A$2401,0)),0)</f>
        <v>0</v>
      </c>
      <c r="E1180" s="205">
        <f>IFERROR(INDEX(Lookup!$BF$9:$BF$2401,MATCH($A1180,Lookup!$A$9:$A$2401,0)),0)</f>
        <v>0</v>
      </c>
      <c r="F1180" s="205">
        <f>IFERROR(INDEX(Lookup!$BE$9:$BE$2401,MATCH($A1180,Lookup!$A$9:$A$2401,0)),0)</f>
        <v>0</v>
      </c>
      <c r="G1180" s="206"/>
      <c r="H1180" s="206"/>
      <c r="I1180" s="205">
        <f>IFERROR(INDEX(Lookup!$BJ$9:$BJ$2401,MATCH($A1180,Lookup!$A$9:$A$2401,0)),0)</f>
        <v>0</v>
      </c>
      <c r="J1180" s="205">
        <f>IFERROR(INDEX(Lookup!$BI$9:$BI$2401,MATCH($A1180,Lookup!$A$9:$A$2401,0)),0)</f>
        <v>0</v>
      </c>
      <c r="K1180" s="205">
        <f>IFERROR(INDEX(Lookup!$BH$9:$BH$2401,MATCH($A1180,Lookup!$A$9:$A$2401,0)),0)</f>
        <v>0</v>
      </c>
      <c r="L1180" s="205">
        <f t="shared" ref="L1180:L1190" si="56">K1180-J1180</f>
        <v>0</v>
      </c>
      <c r="O1180" s="182">
        <f t="shared" ref="O1180:O1191" si="57">+IF(A1180&gt;0,1,0)</f>
        <v>1</v>
      </c>
    </row>
    <row r="1181" spans="1:15" x14ac:dyDescent="0.2">
      <c r="A1181" s="182" t="str">
        <f>'15'!A3</f>
        <v>28180-A08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 xml:space="preserve">Depreciation - Build Improvements-23 Frankin St             </v>
      </c>
      <c r="D1181" s="205">
        <f>IFERROR(INDEX(Lookup!$BG$9:$BG$2401,MATCH($A1181,Lookup!$A$9:$A$2401,0)),0)</f>
        <v>81.62</v>
      </c>
      <c r="E1181" s="205">
        <f>IFERROR(INDEX(Lookup!$BF$9:$BF$2401,MATCH($A1181,Lookup!$A$9:$A$2401,0)),0)</f>
        <v>81.62</v>
      </c>
      <c r="F1181" s="205">
        <f>IFERROR(INDEX(Lookup!$BE$9:$BE$2401,MATCH($A1181,Lookup!$A$9:$A$2401,0)),0)</f>
        <v>81.62</v>
      </c>
      <c r="G1181" s="206"/>
      <c r="H1181" s="206"/>
      <c r="I1181" s="205">
        <f>IFERROR(INDEX(Lookup!$BJ$9:$BJ$2401,MATCH($A1181,Lookup!$A$9:$A$2401,0)),0)</f>
        <v>961.0200000000001</v>
      </c>
      <c r="J1181" s="205">
        <f>IFERROR(INDEX(Lookup!$BI$9:$BI$2401,MATCH($A1181,Lookup!$A$9:$A$2401,0)),0)</f>
        <v>963.65</v>
      </c>
      <c r="K1181" s="205">
        <f>IFERROR(INDEX(Lookup!$BH$9:$BH$2401,MATCH($A1181,Lookup!$A$9:$A$2401,0)),0)</f>
        <v>963.65</v>
      </c>
      <c r="L1181" s="205">
        <f t="shared" si="56"/>
        <v>0</v>
      </c>
      <c r="O1181" s="182">
        <f t="shared" si="57"/>
        <v>1</v>
      </c>
    </row>
    <row r="1182" spans="1:15" x14ac:dyDescent="0.2">
      <c r="A1182" s="182" t="str">
        <f>'15'!A4</f>
        <v>28220-A08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 xml:space="preserve">Depreciation - Furniture &amp; Fittings-23 Frankin St           </v>
      </c>
      <c r="D1182" s="205">
        <f>IFERROR(INDEX(Lookup!$BG$9:$BG$2401,MATCH($A1182,Lookup!$A$9:$A$2401,0)),0)</f>
        <v>0</v>
      </c>
      <c r="E1182" s="205">
        <f>IFERROR(INDEX(Lookup!$BF$9:$BF$2401,MATCH($A1182,Lookup!$A$9:$A$2401,0)),0)</f>
        <v>0</v>
      </c>
      <c r="F1182" s="205">
        <f>IFERROR(INDEX(Lookup!$BE$9:$BE$2401,MATCH($A1182,Lookup!$A$9:$A$2401,0)),0)</f>
        <v>0</v>
      </c>
      <c r="G1182" s="206"/>
      <c r="H1182" s="206"/>
      <c r="I1182" s="205">
        <f>IFERROR(INDEX(Lookup!$BJ$9:$BJ$2401,MATCH($A1182,Lookup!$A$9:$A$2401,0)),0)</f>
        <v>0</v>
      </c>
      <c r="J1182" s="205">
        <f>IFERROR(INDEX(Lookup!$BI$9:$BI$2401,MATCH($A1182,Lookup!$A$9:$A$2401,0)),0)</f>
        <v>0</v>
      </c>
      <c r="K1182" s="205">
        <f>IFERROR(INDEX(Lookup!$BH$9:$BH$2401,MATCH($A1182,Lookup!$A$9:$A$2401,0)),0)</f>
        <v>0</v>
      </c>
      <c r="L1182" s="205">
        <f t="shared" si="56"/>
        <v>0</v>
      </c>
      <c r="O1182" s="182">
        <f t="shared" si="57"/>
        <v>1</v>
      </c>
    </row>
    <row r="1183" spans="1:15" x14ac:dyDescent="0.2">
      <c r="A1183" s="182" t="str">
        <f>'15'!A5</f>
        <v>28260-A08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 xml:space="preserve">Depreciation - Office Furniture-23 Frankin St               </v>
      </c>
      <c r="D1183" s="205">
        <f>IFERROR(INDEX(Lookup!$BG$9:$BG$2401,MATCH($A1183,Lookup!$A$9:$A$2401,0)),0)</f>
        <v>0</v>
      </c>
      <c r="E1183" s="205">
        <f>IFERROR(INDEX(Lookup!$BF$9:$BF$2401,MATCH($A1183,Lookup!$A$9:$A$2401,0)),0)</f>
        <v>0</v>
      </c>
      <c r="F1183" s="205">
        <f>IFERROR(INDEX(Lookup!$BE$9:$BE$2401,MATCH($A1183,Lookup!$A$9:$A$2401,0)),0)</f>
        <v>0</v>
      </c>
      <c r="G1183" s="206"/>
      <c r="H1183" s="206"/>
      <c r="I1183" s="205">
        <f>IFERROR(INDEX(Lookup!$BJ$9:$BJ$2401,MATCH($A1183,Lookup!$A$9:$A$2401,0)),0)</f>
        <v>0</v>
      </c>
      <c r="J1183" s="205">
        <f>IFERROR(INDEX(Lookup!$BI$9:$BI$2401,MATCH($A1183,Lookup!$A$9:$A$2401,0)),0)</f>
        <v>0</v>
      </c>
      <c r="K1183" s="205">
        <f>IFERROR(INDEX(Lookup!$BH$9:$BH$2401,MATCH($A1183,Lookup!$A$9:$A$2401,0)),0)</f>
        <v>0</v>
      </c>
      <c r="L1183" s="205">
        <f t="shared" si="56"/>
        <v>0</v>
      </c>
      <c r="O1183" s="182">
        <f t="shared" si="57"/>
        <v>1</v>
      </c>
    </row>
    <row r="1184" spans="1:15" x14ac:dyDescent="0.2">
      <c r="A1184" s="182" t="str">
        <f>'15'!A6</f>
        <v>28280-A08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 xml:space="preserve">Depreciation - Plant &amp; Equip-23 Frankin St                  </v>
      </c>
      <c r="D1184" s="205">
        <f>IFERROR(INDEX(Lookup!$BG$9:$BG$2401,MATCH($A1184,Lookup!$A$9:$A$2401,0)),0)</f>
        <v>0</v>
      </c>
      <c r="E1184" s="205">
        <f>IFERROR(INDEX(Lookup!$BF$9:$BF$2401,MATCH($A1184,Lookup!$A$9:$A$2401,0)),0)</f>
        <v>0</v>
      </c>
      <c r="F1184" s="205">
        <f>IFERROR(INDEX(Lookup!$BE$9:$BE$2401,MATCH($A1184,Lookup!$A$9:$A$2401,0)),0)</f>
        <v>0</v>
      </c>
      <c r="G1184" s="206"/>
      <c r="H1184" s="206"/>
      <c r="I1184" s="205">
        <f>IFERROR(INDEX(Lookup!$BJ$9:$BJ$2401,MATCH($A1184,Lookup!$A$9:$A$2401,0)),0)</f>
        <v>0</v>
      </c>
      <c r="J1184" s="205">
        <f>IFERROR(INDEX(Lookup!$BI$9:$BI$2401,MATCH($A1184,Lookup!$A$9:$A$2401,0)),0)</f>
        <v>0</v>
      </c>
      <c r="K1184" s="205">
        <f>IFERROR(INDEX(Lookup!$BH$9:$BH$2401,MATCH($A1184,Lookup!$A$9:$A$2401,0)),0)</f>
        <v>0</v>
      </c>
      <c r="L1184" s="205">
        <f t="shared" si="56"/>
        <v>0</v>
      </c>
      <c r="O1184" s="182">
        <f t="shared" si="57"/>
        <v>1</v>
      </c>
    </row>
    <row r="1185" spans="1:15" x14ac:dyDescent="0.2">
      <c r="A1185" s="182" t="str">
        <f>'15'!A7</f>
        <v>28300-A08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 xml:space="preserve">Depreciation: Low Value Pool-23 Frankin St                  </v>
      </c>
      <c r="D1185" s="205">
        <f>IFERROR(INDEX(Lookup!$BG$9:$BG$2401,MATCH($A1185,Lookup!$A$9:$A$2401,0)),0)</f>
        <v>0</v>
      </c>
      <c r="E1185" s="205">
        <f>IFERROR(INDEX(Lookup!$BF$9:$BF$2401,MATCH($A1185,Lookup!$A$9:$A$2401,0)),0)</f>
        <v>0</v>
      </c>
      <c r="F1185" s="205">
        <f>IFERROR(INDEX(Lookup!$BE$9:$BE$2401,MATCH($A1185,Lookup!$A$9:$A$2401,0)),0)</f>
        <v>0</v>
      </c>
      <c r="G1185" s="206"/>
      <c r="H1185" s="206"/>
      <c r="I1185" s="205">
        <f>IFERROR(INDEX(Lookup!$BJ$9:$BJ$2401,MATCH($A1185,Lookup!$A$9:$A$2401,0)),0)</f>
        <v>0</v>
      </c>
      <c r="J1185" s="205">
        <f>IFERROR(INDEX(Lookup!$BI$9:$BI$2401,MATCH($A1185,Lookup!$A$9:$A$2401,0)),0)</f>
        <v>0</v>
      </c>
      <c r="K1185" s="205">
        <f>IFERROR(INDEX(Lookup!$BH$9:$BH$2401,MATCH($A1185,Lookup!$A$9:$A$2401,0)),0)</f>
        <v>0</v>
      </c>
      <c r="L1185" s="205">
        <f t="shared" si="56"/>
        <v>0</v>
      </c>
      <c r="O1185" s="182">
        <f t="shared" si="57"/>
        <v>1</v>
      </c>
    </row>
    <row r="1186" spans="1:15" hidden="1" x14ac:dyDescent="0.2">
      <c r="A1186" s="182">
        <f>'15'!A8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5">
        <f>IFERROR(INDEX(Lookup!$BG$9:$BG$2401,MATCH($A1186,Lookup!$A$9:$A$2401,0)),0)</f>
        <v>0</v>
      </c>
      <c r="E1186" s="205">
        <f>IFERROR(INDEX(Lookup!$BF$9:$BF$2401,MATCH($A1186,Lookup!$A$9:$A$2401,0)),0)</f>
        <v>0</v>
      </c>
      <c r="F1186" s="205">
        <f>IFERROR(INDEX(Lookup!$BE$9:$BE$2401,MATCH($A1186,Lookup!$A$9:$A$2401,0)),0)</f>
        <v>0</v>
      </c>
      <c r="G1186" s="206"/>
      <c r="H1186" s="206"/>
      <c r="I1186" s="205">
        <f>IFERROR(INDEX(Lookup!$BJ$9:$BJ$2401,MATCH($A1186,Lookup!$A$9:$A$2401,0)),0)</f>
        <v>0</v>
      </c>
      <c r="J1186" s="205">
        <f>IFERROR(INDEX(Lookup!$BI$9:$BI$2401,MATCH($A1186,Lookup!$A$9:$A$2401,0)),0)</f>
        <v>0</v>
      </c>
      <c r="K1186" s="205">
        <f>IFERROR(INDEX(Lookup!$BH$9:$BH$2401,MATCH($A1186,Lookup!$A$9:$A$2401,0)),0)</f>
        <v>0</v>
      </c>
      <c r="L1186" s="205">
        <f t="shared" si="56"/>
        <v>0</v>
      </c>
      <c r="O1186" s="182">
        <f t="shared" si="57"/>
        <v>0</v>
      </c>
    </row>
    <row r="1187" spans="1:15" hidden="1" x14ac:dyDescent="0.2">
      <c r="A1187" s="182">
        <f>'15'!A9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5">
        <f>IFERROR(INDEX(Lookup!$BG$9:$BG$2401,MATCH($A1187,Lookup!$A$9:$A$2401,0)),0)</f>
        <v>0</v>
      </c>
      <c r="E1187" s="205">
        <f>IFERROR(INDEX(Lookup!$BF$9:$BF$2401,MATCH($A1187,Lookup!$A$9:$A$2401,0)),0)</f>
        <v>0</v>
      </c>
      <c r="F1187" s="205">
        <f>IFERROR(INDEX(Lookup!$BE$9:$BE$2401,MATCH($A1187,Lookup!$A$9:$A$2401,0)),0)</f>
        <v>0</v>
      </c>
      <c r="G1187" s="206"/>
      <c r="H1187" s="206"/>
      <c r="I1187" s="205">
        <f>IFERROR(INDEX(Lookup!$BJ$9:$BJ$2401,MATCH($A1187,Lookup!$A$9:$A$2401,0)),0)</f>
        <v>0</v>
      </c>
      <c r="J1187" s="205">
        <f>IFERROR(INDEX(Lookup!$BI$9:$BI$2401,MATCH($A1187,Lookup!$A$9:$A$2401,0)),0)</f>
        <v>0</v>
      </c>
      <c r="K1187" s="205">
        <f>IFERROR(INDEX(Lookup!$BH$9:$BH$2401,MATCH($A1187,Lookup!$A$9:$A$2401,0)),0)</f>
        <v>0</v>
      </c>
      <c r="L1187" s="205">
        <f t="shared" si="56"/>
        <v>0</v>
      </c>
      <c r="O1187" s="182">
        <f t="shared" si="57"/>
        <v>0</v>
      </c>
    </row>
    <row r="1188" spans="1:15" hidden="1" x14ac:dyDescent="0.2">
      <c r="A1188" s="182">
        <f>'15'!A10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5">
        <f>IFERROR(INDEX(Lookup!$BG$9:$BG$2401,MATCH($A1188,Lookup!$A$9:$A$2401,0)),0)</f>
        <v>0</v>
      </c>
      <c r="E1188" s="205">
        <f>IFERROR(INDEX(Lookup!$BF$9:$BF$2401,MATCH($A1188,Lookup!$A$9:$A$2401,0)),0)</f>
        <v>0</v>
      </c>
      <c r="F1188" s="205">
        <f>IFERROR(INDEX(Lookup!$BE$9:$BE$2401,MATCH($A1188,Lookup!$A$9:$A$2401,0)),0)</f>
        <v>0</v>
      </c>
      <c r="G1188" s="206"/>
      <c r="H1188" s="206"/>
      <c r="I1188" s="205">
        <f>IFERROR(INDEX(Lookup!$BJ$9:$BJ$2401,MATCH($A1188,Lookup!$A$9:$A$2401,0)),0)</f>
        <v>0</v>
      </c>
      <c r="J1188" s="205">
        <f>IFERROR(INDEX(Lookup!$BI$9:$BI$2401,MATCH($A1188,Lookup!$A$9:$A$2401,0)),0)</f>
        <v>0</v>
      </c>
      <c r="K1188" s="205">
        <f>IFERROR(INDEX(Lookup!$BH$9:$BH$2401,MATCH($A1188,Lookup!$A$9:$A$2401,0)),0)</f>
        <v>0</v>
      </c>
      <c r="L1188" s="205">
        <f t="shared" si="56"/>
        <v>0</v>
      </c>
      <c r="O1188" s="182">
        <f t="shared" si="57"/>
        <v>0</v>
      </c>
    </row>
    <row r="1189" spans="1:15" hidden="1" x14ac:dyDescent="0.2">
      <c r="A1189" s="182">
        <f>'15'!A11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5">
        <f>IFERROR(INDEX(Lookup!$BG$9:$BG$2401,MATCH($A1189,Lookup!$A$9:$A$2401,0)),0)</f>
        <v>0</v>
      </c>
      <c r="E1189" s="205">
        <f>IFERROR(INDEX(Lookup!$BF$9:$BF$2401,MATCH($A1189,Lookup!$A$9:$A$2401,0)),0)</f>
        <v>0</v>
      </c>
      <c r="F1189" s="205">
        <f>IFERROR(INDEX(Lookup!$BE$9:$BE$2401,MATCH($A1189,Lookup!$A$9:$A$2401,0)),0)</f>
        <v>0</v>
      </c>
      <c r="G1189" s="206"/>
      <c r="H1189" s="206"/>
      <c r="I1189" s="205">
        <f>IFERROR(INDEX(Lookup!$BJ$9:$BJ$2401,MATCH($A1189,Lookup!$A$9:$A$2401,0)),0)</f>
        <v>0</v>
      </c>
      <c r="J1189" s="205">
        <f>IFERROR(INDEX(Lookup!$BI$9:$BI$2401,MATCH($A1189,Lookup!$A$9:$A$2401,0)),0)</f>
        <v>0</v>
      </c>
      <c r="K1189" s="205">
        <f>IFERROR(INDEX(Lookup!$BH$9:$BH$2401,MATCH($A1189,Lookup!$A$9:$A$2401,0)),0)</f>
        <v>0</v>
      </c>
      <c r="L1189" s="205">
        <f t="shared" si="56"/>
        <v>0</v>
      </c>
      <c r="O1189" s="182">
        <f t="shared" si="57"/>
        <v>0</v>
      </c>
    </row>
    <row r="1190" spans="1:15" hidden="1" x14ac:dyDescent="0.2">
      <c r="A1190" s="182">
        <f>'15'!A12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5">
        <f>IFERROR(INDEX(Lookup!$BG$9:$BG$2401,MATCH($A1190,Lookup!$A$9:$A$2401,0)),0)</f>
        <v>0</v>
      </c>
      <c r="E1190" s="205">
        <f>IFERROR(INDEX(Lookup!$BF$9:$BF$2401,MATCH($A1190,Lookup!$A$9:$A$2401,0)),0)</f>
        <v>0</v>
      </c>
      <c r="F1190" s="205">
        <f>IFERROR(INDEX(Lookup!$BE$9:$BE$2401,MATCH($A1190,Lookup!$A$9:$A$2401,0)),0)</f>
        <v>0</v>
      </c>
      <c r="G1190" s="206"/>
      <c r="H1190" s="206"/>
      <c r="I1190" s="205">
        <f>IFERROR(INDEX(Lookup!$BJ$9:$BJ$2401,MATCH($A1190,Lookup!$A$9:$A$2401,0)),0)</f>
        <v>0</v>
      </c>
      <c r="J1190" s="205">
        <f>IFERROR(INDEX(Lookup!$BI$9:$BI$2401,MATCH($A1190,Lookup!$A$9:$A$2401,0)),0)</f>
        <v>0</v>
      </c>
      <c r="K1190" s="205">
        <f>IFERROR(INDEX(Lookup!$BH$9:$BH$2401,MATCH($A1190,Lookup!$A$9:$A$2401,0)),0)</f>
        <v>0</v>
      </c>
      <c r="L1190" s="205">
        <f t="shared" si="56"/>
        <v>0</v>
      </c>
      <c r="O1190" s="182">
        <f t="shared" si="57"/>
        <v>0</v>
      </c>
    </row>
    <row r="1191" spans="1:15" hidden="1" x14ac:dyDescent="0.2">
      <c r="L1191" s="205"/>
      <c r="O1191" s="182">
        <f t="shared" si="57"/>
        <v>0</v>
      </c>
    </row>
    <row r="1192" spans="1:15" x14ac:dyDescent="0.2">
      <c r="A1192" s="213"/>
      <c r="B1192" s="213"/>
      <c r="C1192" s="213" t="s">
        <v>492</v>
      </c>
      <c r="D1192" s="211">
        <f>SUM(D1180:D1191)</f>
        <v>81.62</v>
      </c>
      <c r="E1192" s="211">
        <f>SUM(E1180:E1191)</f>
        <v>81.62</v>
      </c>
      <c r="F1192" s="211">
        <f>SUM(F1180:F1191)</f>
        <v>81.62</v>
      </c>
      <c r="G1192" s="212"/>
      <c r="H1192" s="212"/>
      <c r="I1192" s="211">
        <f>SUM(I1180:I1191)</f>
        <v>961.0200000000001</v>
      </c>
      <c r="J1192" s="211">
        <f>SUM(J1180:J1191)</f>
        <v>963.65</v>
      </c>
      <c r="K1192" s="211">
        <f>SUM(K1180:K1191)</f>
        <v>963.65</v>
      </c>
      <c r="L1192" s="211">
        <f>SUM(L1180:L1191)</f>
        <v>0</v>
      </c>
      <c r="O1192" s="182">
        <v>1</v>
      </c>
    </row>
    <row r="1193" spans="1:15" x14ac:dyDescent="0.2">
      <c r="A1193" s="213"/>
      <c r="B1193" s="213"/>
      <c r="C1193" s="213"/>
      <c r="D1193" s="211"/>
      <c r="E1193" s="211"/>
      <c r="F1193" s="211"/>
      <c r="G1193" s="212"/>
      <c r="H1193" s="212"/>
      <c r="I1193" s="211"/>
      <c r="J1193" s="211"/>
      <c r="K1193" s="211"/>
      <c r="L1193" s="211"/>
      <c r="O1193" s="182">
        <v>1</v>
      </c>
    </row>
    <row r="1194" spans="1:15" x14ac:dyDescent="0.2">
      <c r="A1194" s="213"/>
      <c r="B1194" s="213"/>
      <c r="C1194" s="213" t="s">
        <v>493</v>
      </c>
      <c r="D1194" s="211">
        <f>D1178-D1192</f>
        <v>-3949.83</v>
      </c>
      <c r="E1194" s="211">
        <f>E1178-E1192</f>
        <v>-4143.41</v>
      </c>
      <c r="F1194" s="211">
        <f>F1178-F1192</f>
        <v>-4143.24</v>
      </c>
      <c r="G1194" s="212"/>
      <c r="H1194" s="212"/>
      <c r="I1194" s="211">
        <f>I1178-I1192</f>
        <v>164173.82</v>
      </c>
      <c r="J1194" s="211">
        <f>J1178-J1192</f>
        <v>-46807.98</v>
      </c>
      <c r="K1194" s="211">
        <f>K1178-K1192</f>
        <v>171033.26</v>
      </c>
      <c r="L1194" s="211">
        <f>L1178-L1192</f>
        <v>217841.24</v>
      </c>
      <c r="O1194" s="182">
        <v>1</v>
      </c>
    </row>
    <row r="1195" spans="1:15" x14ac:dyDescent="0.2">
      <c r="A1195" s="216"/>
      <c r="B1195" s="216"/>
      <c r="C1195" s="216" t="s">
        <v>494</v>
      </c>
      <c r="D1195" s="214"/>
      <c r="E1195" s="214"/>
      <c r="F1195" s="214"/>
      <c r="G1195" s="215"/>
      <c r="H1195" s="215"/>
      <c r="I1195" s="214"/>
      <c r="J1195" s="214"/>
      <c r="K1195" s="214"/>
      <c r="L1195" s="214"/>
      <c r="O1195" s="182">
        <v>1</v>
      </c>
    </row>
    <row r="1196" spans="1:15" hidden="1" x14ac:dyDescent="0.2">
      <c r="A1196" s="182">
        <f>'16'!A2</f>
        <v>0</v>
      </c>
      <c r="C1196" s="182" t="str">
        <f>IFERROR(LEFT(IFERROR(INDEX(Sheet5!$C$2:$C$1300,MATCH($A1196,Sheet5!$A$2:$A$1300,0)),"-"),FIND(",",IFERROR(INDEX(Sheet5!$C$2:$C$1300,MATCH($A1196,Sheet5!$A$2:$A$1300,0)),"-"),1)-1),IFERROR(INDEX(Sheet5!$C$2:$C$1300,MATCH($A1196,Sheet5!$A$2:$A$1300,0)),"-"))</f>
        <v>-</v>
      </c>
      <c r="D1196" s="205">
        <f>IFERROR(INDEX(Lookup!$BG$9:$BG$2401,MATCH($A1196,Lookup!$A$9:$A$2401,0)),0)</f>
        <v>0</v>
      </c>
      <c r="E1196" s="205">
        <f>IFERROR(INDEX(Lookup!$BF$9:$BF$2401,MATCH($A1196,Lookup!$A$9:$A$2401,0)),0)</f>
        <v>0</v>
      </c>
      <c r="F1196" s="205">
        <f>IFERROR(INDEX(Lookup!$BE$9:$BE$2401,MATCH($A1196,Lookup!$A$9:$A$2401,0)),0)</f>
        <v>0</v>
      </c>
      <c r="G1196" s="206"/>
      <c r="H1196" s="206"/>
      <c r="I1196" s="205">
        <f>IFERROR(INDEX(Lookup!$BJ$9:$BJ$2401,MATCH($A1196,Lookup!$A$9:$A$2401,0)),0)</f>
        <v>0</v>
      </c>
      <c r="J1196" s="205">
        <f>IFERROR(INDEX(Lookup!$BI$9:$BI$2401,MATCH($A1196,Lookup!$A$9:$A$2401,0)),0)</f>
        <v>0</v>
      </c>
      <c r="K1196" s="205">
        <f>IFERROR(INDEX(Lookup!$BH$9:$BH$2401,MATCH($A1196,Lookup!$A$9:$A$2401,0)),0)</f>
        <v>0</v>
      </c>
      <c r="L1196" s="205">
        <f t="shared" ref="L1196:L1207" si="58">K1196-J1196</f>
        <v>0</v>
      </c>
      <c r="O1196" s="182">
        <f t="shared" ref="O1196:O1207" si="59">+IF(A1196&gt;0,1,0)</f>
        <v>0</v>
      </c>
    </row>
    <row r="1197" spans="1:15" hidden="1" x14ac:dyDescent="0.2">
      <c r="A1197" s="182">
        <f>'16'!A3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5">
        <f>IFERROR(INDEX(Lookup!$BG$9:$BG$2401,MATCH($A1197,Lookup!$A$9:$A$2401,0)),0)</f>
        <v>0</v>
      </c>
      <c r="E1197" s="205">
        <f>IFERROR(INDEX(Lookup!$BF$9:$BF$2401,MATCH($A1197,Lookup!$A$9:$A$2401,0)),0)</f>
        <v>0</v>
      </c>
      <c r="F1197" s="205">
        <f>IFERROR(INDEX(Lookup!$BE$9:$BE$2401,MATCH($A1197,Lookup!$A$9:$A$2401,0)),0)</f>
        <v>0</v>
      </c>
      <c r="G1197" s="206"/>
      <c r="H1197" s="206"/>
      <c r="I1197" s="205">
        <f>IFERROR(INDEX(Lookup!$BJ$9:$BJ$2401,MATCH($A1197,Lookup!$A$9:$A$2401,0)),0)</f>
        <v>0</v>
      </c>
      <c r="J1197" s="205">
        <f>IFERROR(INDEX(Lookup!$BI$9:$BI$2401,MATCH($A1197,Lookup!$A$9:$A$2401,0)),0)</f>
        <v>0</v>
      </c>
      <c r="K1197" s="205">
        <f>IFERROR(INDEX(Lookup!$BH$9:$BH$2401,MATCH($A1197,Lookup!$A$9:$A$2401,0)),0)</f>
        <v>0</v>
      </c>
      <c r="L1197" s="205">
        <f t="shared" si="58"/>
        <v>0</v>
      </c>
      <c r="O1197" s="182">
        <f t="shared" si="59"/>
        <v>0</v>
      </c>
    </row>
    <row r="1198" spans="1:15" hidden="1" x14ac:dyDescent="0.2">
      <c r="A1198" s="182">
        <f>'16'!A4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5">
        <f>IFERROR(INDEX(Lookup!$BG$9:$BG$2401,MATCH($A1198,Lookup!$A$9:$A$2401,0)),0)</f>
        <v>0</v>
      </c>
      <c r="E1198" s="205">
        <f>IFERROR(INDEX(Lookup!$BF$9:$BF$2401,MATCH($A1198,Lookup!$A$9:$A$2401,0)),0)</f>
        <v>0</v>
      </c>
      <c r="F1198" s="205">
        <f>IFERROR(INDEX(Lookup!$BE$9:$BE$2401,MATCH($A1198,Lookup!$A$9:$A$2401,0)),0)</f>
        <v>0</v>
      </c>
      <c r="G1198" s="206"/>
      <c r="H1198" s="206"/>
      <c r="I1198" s="205">
        <f>IFERROR(INDEX(Lookup!$BJ$9:$BJ$2401,MATCH($A1198,Lookup!$A$9:$A$2401,0)),0)</f>
        <v>0</v>
      </c>
      <c r="J1198" s="205">
        <f>IFERROR(INDEX(Lookup!$BI$9:$BI$2401,MATCH($A1198,Lookup!$A$9:$A$2401,0)),0)</f>
        <v>0</v>
      </c>
      <c r="K1198" s="205">
        <f>IFERROR(INDEX(Lookup!$BH$9:$BH$2401,MATCH($A1198,Lookup!$A$9:$A$2401,0)),0)</f>
        <v>0</v>
      </c>
      <c r="L1198" s="205">
        <f t="shared" si="58"/>
        <v>0</v>
      </c>
      <c r="O1198" s="182">
        <f t="shared" si="59"/>
        <v>0</v>
      </c>
    </row>
    <row r="1199" spans="1:15" hidden="1" x14ac:dyDescent="0.2">
      <c r="A1199" s="182">
        <f>'16'!A5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5">
        <f>IFERROR(INDEX(Lookup!$BG$9:$BG$2401,MATCH($A1199,Lookup!$A$9:$A$2401,0)),0)</f>
        <v>0</v>
      </c>
      <c r="E1199" s="205">
        <f>IFERROR(INDEX(Lookup!$BF$9:$BF$2401,MATCH($A1199,Lookup!$A$9:$A$2401,0)),0)</f>
        <v>0</v>
      </c>
      <c r="F1199" s="205">
        <f>IFERROR(INDEX(Lookup!$BE$9:$BE$2401,MATCH($A1199,Lookup!$A$9:$A$2401,0)),0)</f>
        <v>0</v>
      </c>
      <c r="G1199" s="206"/>
      <c r="H1199" s="206"/>
      <c r="I1199" s="205">
        <f>IFERROR(INDEX(Lookup!$BJ$9:$BJ$2401,MATCH($A1199,Lookup!$A$9:$A$2401,0)),0)</f>
        <v>0</v>
      </c>
      <c r="J1199" s="205">
        <f>IFERROR(INDEX(Lookup!$BI$9:$BI$2401,MATCH($A1199,Lookup!$A$9:$A$2401,0)),0)</f>
        <v>0</v>
      </c>
      <c r="K1199" s="205">
        <f>IFERROR(INDEX(Lookup!$BH$9:$BH$2401,MATCH($A1199,Lookup!$A$9:$A$2401,0)),0)</f>
        <v>0</v>
      </c>
      <c r="L1199" s="205">
        <f t="shared" si="58"/>
        <v>0</v>
      </c>
      <c r="O1199" s="182">
        <f t="shared" si="59"/>
        <v>0</v>
      </c>
    </row>
    <row r="1200" spans="1:15" hidden="1" x14ac:dyDescent="0.2">
      <c r="A1200" s="182">
        <f>'16'!A6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5">
        <f>IFERROR(INDEX(Lookup!$BG$9:$BG$2401,MATCH($A1200,Lookup!$A$9:$A$2401,0)),0)</f>
        <v>0</v>
      </c>
      <c r="E1200" s="205">
        <f>IFERROR(INDEX(Lookup!$BF$9:$BF$2401,MATCH($A1200,Lookup!$A$9:$A$2401,0)),0)</f>
        <v>0</v>
      </c>
      <c r="F1200" s="205">
        <f>IFERROR(INDEX(Lookup!$BE$9:$BE$2401,MATCH($A1200,Lookup!$A$9:$A$2401,0)),0)</f>
        <v>0</v>
      </c>
      <c r="G1200" s="206"/>
      <c r="H1200" s="206"/>
      <c r="I1200" s="205">
        <f>IFERROR(INDEX(Lookup!$BJ$9:$BJ$2401,MATCH($A1200,Lookup!$A$9:$A$2401,0)),0)</f>
        <v>0</v>
      </c>
      <c r="J1200" s="205">
        <f>IFERROR(INDEX(Lookup!$BI$9:$BI$2401,MATCH($A1200,Lookup!$A$9:$A$2401,0)),0)</f>
        <v>0</v>
      </c>
      <c r="K1200" s="205">
        <f>IFERROR(INDEX(Lookup!$BH$9:$BH$2401,MATCH($A1200,Lookup!$A$9:$A$2401,0)),0)</f>
        <v>0</v>
      </c>
      <c r="L1200" s="205">
        <f t="shared" si="58"/>
        <v>0</v>
      </c>
      <c r="O1200" s="182">
        <f t="shared" si="59"/>
        <v>0</v>
      </c>
    </row>
    <row r="1201" spans="1:15" hidden="1" x14ac:dyDescent="0.2">
      <c r="A1201" s="182">
        <f>'16'!A7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5">
        <f>IFERROR(INDEX(Lookup!$BG$9:$BG$2401,MATCH($A1201,Lookup!$A$9:$A$2401,0)),0)</f>
        <v>0</v>
      </c>
      <c r="E1201" s="205">
        <f>IFERROR(INDEX(Lookup!$BF$9:$BF$2401,MATCH($A1201,Lookup!$A$9:$A$2401,0)),0)</f>
        <v>0</v>
      </c>
      <c r="F1201" s="205">
        <f>IFERROR(INDEX(Lookup!$BE$9:$BE$2401,MATCH($A1201,Lookup!$A$9:$A$2401,0)),0)</f>
        <v>0</v>
      </c>
      <c r="G1201" s="206"/>
      <c r="H1201" s="206"/>
      <c r="I1201" s="205">
        <f>IFERROR(INDEX(Lookup!$BJ$9:$BJ$2401,MATCH($A1201,Lookup!$A$9:$A$2401,0)),0)</f>
        <v>0</v>
      </c>
      <c r="J1201" s="205">
        <f>IFERROR(INDEX(Lookup!$BI$9:$BI$2401,MATCH($A1201,Lookup!$A$9:$A$2401,0)),0)</f>
        <v>0</v>
      </c>
      <c r="K1201" s="205">
        <f>IFERROR(INDEX(Lookup!$BH$9:$BH$2401,MATCH($A1201,Lookup!$A$9:$A$2401,0)),0)</f>
        <v>0</v>
      </c>
      <c r="L1201" s="205">
        <f t="shared" si="58"/>
        <v>0</v>
      </c>
      <c r="O1201" s="182">
        <f t="shared" si="59"/>
        <v>0</v>
      </c>
    </row>
    <row r="1202" spans="1:15" hidden="1" x14ac:dyDescent="0.2">
      <c r="A1202" s="182">
        <f>'16'!A8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5">
        <f>IFERROR(INDEX(Lookup!$BG$9:$BG$2401,MATCH($A1202,Lookup!$A$9:$A$2401,0)),0)</f>
        <v>0</v>
      </c>
      <c r="E1202" s="205">
        <f>IFERROR(INDEX(Lookup!$BF$9:$BF$2401,MATCH($A1202,Lookup!$A$9:$A$2401,0)),0)</f>
        <v>0</v>
      </c>
      <c r="F1202" s="205">
        <f>IFERROR(INDEX(Lookup!$BE$9:$BE$2401,MATCH($A1202,Lookup!$A$9:$A$2401,0)),0)</f>
        <v>0</v>
      </c>
      <c r="G1202" s="206"/>
      <c r="H1202" s="206"/>
      <c r="I1202" s="205">
        <f>IFERROR(INDEX(Lookup!$BJ$9:$BJ$2401,MATCH($A1202,Lookup!$A$9:$A$2401,0)),0)</f>
        <v>0</v>
      </c>
      <c r="J1202" s="205">
        <f>IFERROR(INDEX(Lookup!$BI$9:$BI$2401,MATCH($A1202,Lookup!$A$9:$A$2401,0)),0)</f>
        <v>0</v>
      </c>
      <c r="K1202" s="205">
        <f>IFERROR(INDEX(Lookup!$BH$9:$BH$2401,MATCH($A1202,Lookup!$A$9:$A$2401,0)),0)</f>
        <v>0</v>
      </c>
      <c r="L1202" s="205">
        <f t="shared" si="58"/>
        <v>0</v>
      </c>
      <c r="O1202" s="182">
        <f t="shared" si="59"/>
        <v>0</v>
      </c>
    </row>
    <row r="1203" spans="1:15" hidden="1" x14ac:dyDescent="0.2">
      <c r="A1203" s="182">
        <f>'16'!A9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5">
        <f>IFERROR(INDEX(Lookup!$BG$9:$BG$2401,MATCH($A1203,Lookup!$A$9:$A$2401,0)),0)</f>
        <v>0</v>
      </c>
      <c r="E1203" s="205">
        <f>IFERROR(INDEX(Lookup!$BF$9:$BF$2401,MATCH($A1203,Lookup!$A$9:$A$2401,0)),0)</f>
        <v>0</v>
      </c>
      <c r="F1203" s="205">
        <f>IFERROR(INDEX(Lookup!$BE$9:$BE$2401,MATCH($A1203,Lookup!$A$9:$A$2401,0)),0)</f>
        <v>0</v>
      </c>
      <c r="G1203" s="206"/>
      <c r="H1203" s="206"/>
      <c r="I1203" s="205">
        <f>IFERROR(INDEX(Lookup!$BJ$9:$BJ$2401,MATCH($A1203,Lookup!$A$9:$A$2401,0)),0)</f>
        <v>0</v>
      </c>
      <c r="J1203" s="205">
        <f>IFERROR(INDEX(Lookup!$BI$9:$BI$2401,MATCH($A1203,Lookup!$A$9:$A$2401,0)),0)</f>
        <v>0</v>
      </c>
      <c r="K1203" s="205">
        <f>IFERROR(INDEX(Lookup!$BH$9:$BH$2401,MATCH($A1203,Lookup!$A$9:$A$2401,0)),0)</f>
        <v>0</v>
      </c>
      <c r="L1203" s="205">
        <f t="shared" si="58"/>
        <v>0</v>
      </c>
      <c r="O1203" s="182">
        <f t="shared" si="59"/>
        <v>0</v>
      </c>
    </row>
    <row r="1204" spans="1:15" hidden="1" x14ac:dyDescent="0.2">
      <c r="A1204" s="182">
        <f>'16'!A10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5">
        <f>IFERROR(INDEX(Lookup!$BG$9:$BG$2401,MATCH($A1204,Lookup!$A$9:$A$2401,0)),0)</f>
        <v>0</v>
      </c>
      <c r="E1204" s="205">
        <f>IFERROR(INDEX(Lookup!$BF$9:$BF$2401,MATCH($A1204,Lookup!$A$9:$A$2401,0)),0)</f>
        <v>0</v>
      </c>
      <c r="F1204" s="205">
        <f>IFERROR(INDEX(Lookup!$BE$9:$BE$2401,MATCH($A1204,Lookup!$A$9:$A$2401,0)),0)</f>
        <v>0</v>
      </c>
      <c r="G1204" s="206"/>
      <c r="H1204" s="206"/>
      <c r="I1204" s="205">
        <f>IFERROR(INDEX(Lookup!$BJ$9:$BJ$2401,MATCH($A1204,Lookup!$A$9:$A$2401,0)),0)</f>
        <v>0</v>
      </c>
      <c r="J1204" s="205">
        <f>IFERROR(INDEX(Lookup!$BI$9:$BI$2401,MATCH($A1204,Lookup!$A$9:$A$2401,0)),0)</f>
        <v>0</v>
      </c>
      <c r="K1204" s="205">
        <f>IFERROR(INDEX(Lookup!$BH$9:$BH$2401,MATCH($A1204,Lookup!$A$9:$A$2401,0)),0)</f>
        <v>0</v>
      </c>
      <c r="L1204" s="205">
        <f t="shared" si="58"/>
        <v>0</v>
      </c>
      <c r="O1204" s="182">
        <f t="shared" si="59"/>
        <v>0</v>
      </c>
    </row>
    <row r="1205" spans="1:15" hidden="1" x14ac:dyDescent="0.2">
      <c r="A1205" s="182">
        <f>'16'!A11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5">
        <f>IFERROR(INDEX(Lookup!$BG$9:$BG$2401,MATCH($A1205,Lookup!$A$9:$A$2401,0)),0)</f>
        <v>0</v>
      </c>
      <c r="E1205" s="205">
        <f>IFERROR(INDEX(Lookup!$BF$9:$BF$2401,MATCH($A1205,Lookup!$A$9:$A$2401,0)),0)</f>
        <v>0</v>
      </c>
      <c r="F1205" s="205">
        <f>IFERROR(INDEX(Lookup!$BE$9:$BE$2401,MATCH($A1205,Lookup!$A$9:$A$2401,0)),0)</f>
        <v>0</v>
      </c>
      <c r="G1205" s="206"/>
      <c r="H1205" s="206"/>
      <c r="I1205" s="205">
        <f>IFERROR(INDEX(Lookup!$BJ$9:$BJ$2401,MATCH($A1205,Lookup!$A$9:$A$2401,0)),0)</f>
        <v>0</v>
      </c>
      <c r="J1205" s="205">
        <f>IFERROR(INDEX(Lookup!$BI$9:$BI$2401,MATCH($A1205,Lookup!$A$9:$A$2401,0)),0)</f>
        <v>0</v>
      </c>
      <c r="K1205" s="205">
        <f>IFERROR(INDEX(Lookup!$BH$9:$BH$2401,MATCH($A1205,Lookup!$A$9:$A$2401,0)),0)</f>
        <v>0</v>
      </c>
      <c r="L1205" s="205">
        <f t="shared" si="58"/>
        <v>0</v>
      </c>
      <c r="O1205" s="182">
        <f t="shared" si="59"/>
        <v>0</v>
      </c>
    </row>
    <row r="1206" spans="1:15" hidden="1" x14ac:dyDescent="0.2">
      <c r="A1206" s="182">
        <f>'16'!A12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5">
        <f>IFERROR(INDEX(Lookup!$BG$9:$BG$2401,MATCH($A1206,Lookup!$A$9:$A$2401,0)),0)</f>
        <v>0</v>
      </c>
      <c r="E1206" s="205">
        <f>IFERROR(INDEX(Lookup!$BF$9:$BF$2401,MATCH($A1206,Lookup!$A$9:$A$2401,0)),0)</f>
        <v>0</v>
      </c>
      <c r="F1206" s="205">
        <f>IFERROR(INDEX(Lookup!$BE$9:$BE$2401,MATCH($A1206,Lookup!$A$9:$A$2401,0)),0)</f>
        <v>0</v>
      </c>
      <c r="G1206" s="206"/>
      <c r="H1206" s="206"/>
      <c r="I1206" s="205">
        <f>IFERROR(INDEX(Lookup!$BJ$9:$BJ$2401,MATCH($A1206,Lookup!$A$9:$A$2401,0)),0)</f>
        <v>0</v>
      </c>
      <c r="J1206" s="205">
        <f>IFERROR(INDEX(Lookup!$BI$9:$BI$2401,MATCH($A1206,Lookup!$A$9:$A$2401,0)),0)</f>
        <v>0</v>
      </c>
      <c r="K1206" s="205">
        <f>IFERROR(INDEX(Lookup!$BH$9:$BH$2401,MATCH($A1206,Lookup!$A$9:$A$2401,0)),0)</f>
        <v>0</v>
      </c>
      <c r="L1206" s="205">
        <f t="shared" si="58"/>
        <v>0</v>
      </c>
      <c r="O1206" s="182">
        <f t="shared" si="59"/>
        <v>0</v>
      </c>
    </row>
    <row r="1207" spans="1:15" hidden="1" x14ac:dyDescent="0.2">
      <c r="A1207" s="182">
        <f>'16'!A13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5">
        <f>IFERROR(INDEX(Lookup!$BG$9:$BG$2401,MATCH($A1207,Lookup!$A$9:$A$2401,0)),0)</f>
        <v>0</v>
      </c>
      <c r="E1207" s="205">
        <f>IFERROR(INDEX(Lookup!$BF$9:$BF$2401,MATCH($A1207,Lookup!$A$9:$A$2401,0)),0)</f>
        <v>0</v>
      </c>
      <c r="F1207" s="205">
        <f>IFERROR(INDEX(Lookup!$BE$9:$BE$2401,MATCH($A1207,Lookup!$A$9:$A$2401,0)),0)</f>
        <v>0</v>
      </c>
      <c r="G1207" s="206"/>
      <c r="H1207" s="206"/>
      <c r="I1207" s="205">
        <f>IFERROR(INDEX(Lookup!$BJ$9:$BJ$2401,MATCH($A1207,Lookup!$A$9:$A$2401,0)),0)</f>
        <v>0</v>
      </c>
      <c r="J1207" s="205">
        <f>IFERROR(INDEX(Lookup!$BI$9:$BI$2401,MATCH($A1207,Lookup!$A$9:$A$2401,0)),0)</f>
        <v>0</v>
      </c>
      <c r="K1207" s="205">
        <f>IFERROR(INDEX(Lookup!$BH$9:$BH$2401,MATCH($A1207,Lookup!$A$9:$A$2401,0)),0)</f>
        <v>0</v>
      </c>
      <c r="L1207" s="205">
        <f t="shared" si="58"/>
        <v>0</v>
      </c>
      <c r="O1207" s="182">
        <f t="shared" si="59"/>
        <v>0</v>
      </c>
    </row>
    <row r="1208" spans="1:15" x14ac:dyDescent="0.2">
      <c r="L1208" s="205"/>
      <c r="O1208" s="182">
        <v>1</v>
      </c>
    </row>
    <row r="1209" spans="1:15" x14ac:dyDescent="0.2">
      <c r="A1209" s="213"/>
      <c r="B1209" s="213"/>
      <c r="C1209" s="213" t="s">
        <v>495</v>
      </c>
      <c r="D1209" s="211">
        <f>SUM(D1196:D1208)</f>
        <v>0</v>
      </c>
      <c r="E1209" s="211">
        <f>SUM(E1196:E1208)</f>
        <v>0</v>
      </c>
      <c r="F1209" s="211">
        <f>SUM(F1196:F1208)</f>
        <v>0</v>
      </c>
      <c r="G1209" s="212"/>
      <c r="H1209" s="212"/>
      <c r="I1209" s="211">
        <f>SUM(I1196:I1208)</f>
        <v>0</v>
      </c>
      <c r="J1209" s="211">
        <f>SUM(J1196:J1208)</f>
        <v>0</v>
      </c>
      <c r="K1209" s="211">
        <f>SUM(K1196:K1208)</f>
        <v>0</v>
      </c>
      <c r="L1209" s="211">
        <f>SUM(L1196:L1208)</f>
        <v>0</v>
      </c>
      <c r="O1209" s="182">
        <v>1</v>
      </c>
    </row>
    <row r="1210" spans="1:15" x14ac:dyDescent="0.2">
      <c r="C1210" s="207" t="s">
        <v>498</v>
      </c>
      <c r="L1210" s="205"/>
      <c r="O1210" s="182">
        <v>1</v>
      </c>
    </row>
    <row r="1211" spans="1:15" x14ac:dyDescent="0.2">
      <c r="A1211" s="182" t="str">
        <f>'17'!A2</f>
        <v>30100-G01</v>
      </c>
      <c r="C1211" s="182" t="str">
        <f>IFERROR(LEFT(IFERROR(INDEX(Sheet5!$C$2:$C$1300,MATCH($A1211,Sheet5!$A$2:$A$1300,0)),"-"),FIND(",",IFERROR(INDEX(Sheet5!$C$2:$C$1300,MATCH($A1211,Sheet5!$A$2:$A$1300,0)),"-"),1)-1),IFERROR(INDEX(Sheet5!$C$2:$C$1300,MATCH($A1211,Sheet5!$A$2:$A$1300,0)),"-"))</f>
        <v xml:space="preserve">Extra Ordinary Expenses-23F                                 </v>
      </c>
      <c r="D1211" s="205">
        <f>IFERROR(INDEX(Lookup!$BG$9:$BG$2401,MATCH($A1211,Lookup!$A$9:$A$2401,0)),0)</f>
        <v>0</v>
      </c>
      <c r="E1211" s="205">
        <f>IFERROR(INDEX(Lookup!$BF$9:$BF$2401,MATCH($A1211,Lookup!$A$9:$A$2401,0)),0)</f>
        <v>0</v>
      </c>
      <c r="F1211" s="205">
        <f>IFERROR(INDEX(Lookup!$BE$9:$BE$2401,MATCH($A1211,Lookup!$A$9:$A$2401,0)),0)</f>
        <v>0</v>
      </c>
      <c r="G1211" s="206"/>
      <c r="H1211" s="206"/>
      <c r="I1211" s="205">
        <f>IFERROR(INDEX(Lookup!$BJ$9:$BJ$2401,MATCH($A1211,Lookup!$A$9:$A$2401,0)),0)</f>
        <v>0</v>
      </c>
      <c r="J1211" s="205">
        <f>IFERROR(INDEX(Lookup!$BI$9:$BI$2401,MATCH($A1211,Lookup!$A$9:$A$2401,0)),0)</f>
        <v>0</v>
      </c>
      <c r="K1211" s="205">
        <f>IFERROR(INDEX(Lookup!$BH$9:$BH$2401,MATCH($A1211,Lookup!$A$9:$A$2401,0)),0)</f>
        <v>0</v>
      </c>
      <c r="L1211" s="205">
        <f t="shared" ref="L1211:L1221" si="60">K1211-J1211</f>
        <v>0</v>
      </c>
      <c r="O1211" s="182">
        <f t="shared" ref="O1211:O1222" si="61">+IF(A1211&gt;0,1,0)</f>
        <v>1</v>
      </c>
    </row>
    <row r="1212" spans="1:15" hidden="1" x14ac:dyDescent="0.2">
      <c r="A1212" s="182">
        <f>'17'!A3</f>
        <v>0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>-</v>
      </c>
      <c r="D1212" s="205">
        <f>IFERROR(INDEX(Lookup!$BG$9:$BG$2401,MATCH($A1212,Lookup!$A$9:$A$2401,0)),0)</f>
        <v>0</v>
      </c>
      <c r="E1212" s="205">
        <f>IFERROR(INDEX(Lookup!$BF$9:$BF$2401,MATCH($A1212,Lookup!$A$9:$A$2401,0)),0)</f>
        <v>0</v>
      </c>
      <c r="F1212" s="205">
        <f>IFERROR(INDEX(Lookup!$BE$9:$BE$2401,MATCH($A1212,Lookup!$A$9:$A$2401,0)),0)</f>
        <v>0</v>
      </c>
      <c r="G1212" s="206"/>
      <c r="H1212" s="206"/>
      <c r="I1212" s="205">
        <f>IFERROR(INDEX(Lookup!$BJ$9:$BJ$2401,MATCH($A1212,Lookup!$A$9:$A$2401,0)),0)</f>
        <v>0</v>
      </c>
      <c r="J1212" s="205">
        <f>IFERROR(INDEX(Lookup!$BI$9:$BI$2401,MATCH($A1212,Lookup!$A$9:$A$2401,0)),0)</f>
        <v>0</v>
      </c>
      <c r="K1212" s="205">
        <f>IFERROR(INDEX(Lookup!$BH$9:$BH$2401,MATCH($A1212,Lookup!$A$9:$A$2401,0)),0)</f>
        <v>0</v>
      </c>
      <c r="L1212" s="205">
        <f t="shared" si="60"/>
        <v>0</v>
      </c>
      <c r="O1212" s="182">
        <f t="shared" si="61"/>
        <v>0</v>
      </c>
    </row>
    <row r="1213" spans="1:15" hidden="1" x14ac:dyDescent="0.2">
      <c r="A1213" s="182">
        <f>'17'!A4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5">
        <f>IFERROR(INDEX(Lookup!$BG$9:$BG$2401,MATCH($A1213,Lookup!$A$9:$A$2401,0)),0)</f>
        <v>0</v>
      </c>
      <c r="E1213" s="205">
        <f>IFERROR(INDEX(Lookup!$BF$9:$BF$2401,MATCH($A1213,Lookup!$A$9:$A$2401,0)),0)</f>
        <v>0</v>
      </c>
      <c r="F1213" s="205">
        <f>IFERROR(INDEX(Lookup!$BE$9:$BE$2401,MATCH($A1213,Lookup!$A$9:$A$2401,0)),0)</f>
        <v>0</v>
      </c>
      <c r="G1213" s="206"/>
      <c r="H1213" s="206"/>
      <c r="I1213" s="205">
        <f>IFERROR(INDEX(Lookup!$BJ$9:$BJ$2401,MATCH($A1213,Lookup!$A$9:$A$2401,0)),0)</f>
        <v>0</v>
      </c>
      <c r="J1213" s="205">
        <f>IFERROR(INDEX(Lookup!$BI$9:$BI$2401,MATCH($A1213,Lookup!$A$9:$A$2401,0)),0)</f>
        <v>0</v>
      </c>
      <c r="K1213" s="205">
        <f>IFERROR(INDEX(Lookup!$BH$9:$BH$2401,MATCH($A1213,Lookup!$A$9:$A$2401,0)),0)</f>
        <v>0</v>
      </c>
      <c r="L1213" s="205">
        <f t="shared" si="60"/>
        <v>0</v>
      </c>
      <c r="O1213" s="182">
        <f t="shared" si="61"/>
        <v>0</v>
      </c>
    </row>
    <row r="1214" spans="1:15" hidden="1" x14ac:dyDescent="0.2">
      <c r="A1214" s="182">
        <f>'17'!A5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5">
        <f>IFERROR(INDEX(Lookup!$BG$9:$BG$2401,MATCH($A1214,Lookup!$A$9:$A$2401,0)),0)</f>
        <v>0</v>
      </c>
      <c r="E1214" s="205">
        <f>IFERROR(INDEX(Lookup!$BF$9:$BF$2401,MATCH($A1214,Lookup!$A$9:$A$2401,0)),0)</f>
        <v>0</v>
      </c>
      <c r="F1214" s="205">
        <f>IFERROR(INDEX(Lookup!$BE$9:$BE$2401,MATCH($A1214,Lookup!$A$9:$A$2401,0)),0)</f>
        <v>0</v>
      </c>
      <c r="G1214" s="206"/>
      <c r="H1214" s="206"/>
      <c r="I1214" s="205">
        <f>IFERROR(INDEX(Lookup!$BJ$9:$BJ$2401,MATCH($A1214,Lookup!$A$9:$A$2401,0)),0)</f>
        <v>0</v>
      </c>
      <c r="J1214" s="205">
        <f>IFERROR(INDEX(Lookup!$BI$9:$BI$2401,MATCH($A1214,Lookup!$A$9:$A$2401,0)),0)</f>
        <v>0</v>
      </c>
      <c r="K1214" s="205">
        <f>IFERROR(INDEX(Lookup!$BH$9:$BH$2401,MATCH($A1214,Lookup!$A$9:$A$2401,0)),0)</f>
        <v>0</v>
      </c>
      <c r="L1214" s="205">
        <f t="shared" si="60"/>
        <v>0</v>
      </c>
      <c r="O1214" s="182">
        <f t="shared" si="61"/>
        <v>0</v>
      </c>
    </row>
    <row r="1215" spans="1:15" hidden="1" x14ac:dyDescent="0.2">
      <c r="A1215" s="182">
        <f>'17'!A6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5">
        <f>IFERROR(INDEX(Lookup!$BG$9:$BG$2401,MATCH($A1215,Lookup!$A$9:$A$2401,0)),0)</f>
        <v>0</v>
      </c>
      <c r="E1215" s="205">
        <f>IFERROR(INDEX(Lookup!$BF$9:$BF$2401,MATCH($A1215,Lookup!$A$9:$A$2401,0)),0)</f>
        <v>0</v>
      </c>
      <c r="F1215" s="205">
        <f>IFERROR(INDEX(Lookup!$BE$9:$BE$2401,MATCH($A1215,Lookup!$A$9:$A$2401,0)),0)</f>
        <v>0</v>
      </c>
      <c r="G1215" s="206"/>
      <c r="H1215" s="206"/>
      <c r="I1215" s="205">
        <f>IFERROR(INDEX(Lookup!$BJ$9:$BJ$2401,MATCH($A1215,Lookup!$A$9:$A$2401,0)),0)</f>
        <v>0</v>
      </c>
      <c r="J1215" s="205">
        <f>IFERROR(INDEX(Lookup!$BI$9:$BI$2401,MATCH($A1215,Lookup!$A$9:$A$2401,0)),0)</f>
        <v>0</v>
      </c>
      <c r="K1215" s="205">
        <f>IFERROR(INDEX(Lookup!$BH$9:$BH$2401,MATCH($A1215,Lookup!$A$9:$A$2401,0)),0)</f>
        <v>0</v>
      </c>
      <c r="L1215" s="205">
        <f t="shared" si="60"/>
        <v>0</v>
      </c>
      <c r="O1215" s="182">
        <f t="shared" si="61"/>
        <v>0</v>
      </c>
    </row>
    <row r="1216" spans="1:15" hidden="1" x14ac:dyDescent="0.2">
      <c r="A1216" s="182">
        <f>'17'!A7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5">
        <f>IFERROR(INDEX(Lookup!$BG$9:$BG$2401,MATCH($A1216,Lookup!$A$9:$A$2401,0)),0)</f>
        <v>0</v>
      </c>
      <c r="E1216" s="205">
        <f>IFERROR(INDEX(Lookup!$BF$9:$BF$2401,MATCH($A1216,Lookup!$A$9:$A$2401,0)),0)</f>
        <v>0</v>
      </c>
      <c r="F1216" s="205">
        <f>IFERROR(INDEX(Lookup!$BE$9:$BE$2401,MATCH($A1216,Lookup!$A$9:$A$2401,0)),0)</f>
        <v>0</v>
      </c>
      <c r="G1216" s="206"/>
      <c r="H1216" s="206"/>
      <c r="I1216" s="205">
        <f>IFERROR(INDEX(Lookup!$BJ$9:$BJ$2401,MATCH($A1216,Lookup!$A$9:$A$2401,0)),0)</f>
        <v>0</v>
      </c>
      <c r="J1216" s="205">
        <f>IFERROR(INDEX(Lookup!$BI$9:$BI$2401,MATCH($A1216,Lookup!$A$9:$A$2401,0)),0)</f>
        <v>0</v>
      </c>
      <c r="K1216" s="205">
        <f>IFERROR(INDEX(Lookup!$BH$9:$BH$2401,MATCH($A1216,Lookup!$A$9:$A$2401,0)),0)</f>
        <v>0</v>
      </c>
      <c r="L1216" s="205">
        <f t="shared" si="60"/>
        <v>0</v>
      </c>
      <c r="O1216" s="182">
        <f t="shared" si="61"/>
        <v>0</v>
      </c>
    </row>
    <row r="1217" spans="1:15" hidden="1" x14ac:dyDescent="0.2">
      <c r="A1217" s="182">
        <f>'17'!A8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5">
        <f>IFERROR(INDEX(Lookup!$BG$9:$BG$2401,MATCH($A1217,Lookup!$A$9:$A$2401,0)),0)</f>
        <v>0</v>
      </c>
      <c r="E1217" s="205">
        <f>IFERROR(INDEX(Lookup!$BF$9:$BF$2401,MATCH($A1217,Lookup!$A$9:$A$2401,0)),0)</f>
        <v>0</v>
      </c>
      <c r="F1217" s="205">
        <f>IFERROR(INDEX(Lookup!$BE$9:$BE$2401,MATCH($A1217,Lookup!$A$9:$A$2401,0)),0)</f>
        <v>0</v>
      </c>
      <c r="G1217" s="206"/>
      <c r="H1217" s="206"/>
      <c r="I1217" s="205">
        <f>IFERROR(INDEX(Lookup!$BJ$9:$BJ$2401,MATCH($A1217,Lookup!$A$9:$A$2401,0)),0)</f>
        <v>0</v>
      </c>
      <c r="J1217" s="205">
        <f>IFERROR(INDEX(Lookup!$BI$9:$BI$2401,MATCH($A1217,Lookup!$A$9:$A$2401,0)),0)</f>
        <v>0</v>
      </c>
      <c r="K1217" s="205">
        <f>IFERROR(INDEX(Lookup!$BH$9:$BH$2401,MATCH($A1217,Lookup!$A$9:$A$2401,0)),0)</f>
        <v>0</v>
      </c>
      <c r="L1217" s="205">
        <f t="shared" si="60"/>
        <v>0</v>
      </c>
      <c r="O1217" s="182">
        <f t="shared" si="61"/>
        <v>0</v>
      </c>
    </row>
    <row r="1218" spans="1:15" hidden="1" x14ac:dyDescent="0.2">
      <c r="A1218" s="182">
        <f>'17'!A9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5">
        <f>IFERROR(INDEX(Lookup!$BG$9:$BG$2401,MATCH($A1218,Lookup!$A$9:$A$2401,0)),0)</f>
        <v>0</v>
      </c>
      <c r="E1218" s="205">
        <f>IFERROR(INDEX(Lookup!$BF$9:$BF$2401,MATCH($A1218,Lookup!$A$9:$A$2401,0)),0)</f>
        <v>0</v>
      </c>
      <c r="F1218" s="205">
        <f>IFERROR(INDEX(Lookup!$BE$9:$BE$2401,MATCH($A1218,Lookup!$A$9:$A$2401,0)),0)</f>
        <v>0</v>
      </c>
      <c r="G1218" s="206"/>
      <c r="H1218" s="206"/>
      <c r="I1218" s="205">
        <f>IFERROR(INDEX(Lookup!$BJ$9:$BJ$2401,MATCH($A1218,Lookup!$A$9:$A$2401,0)),0)</f>
        <v>0</v>
      </c>
      <c r="J1218" s="205">
        <f>IFERROR(INDEX(Lookup!$BI$9:$BI$2401,MATCH($A1218,Lookup!$A$9:$A$2401,0)),0)</f>
        <v>0</v>
      </c>
      <c r="K1218" s="205">
        <f>IFERROR(INDEX(Lookup!$BH$9:$BH$2401,MATCH($A1218,Lookup!$A$9:$A$2401,0)),0)</f>
        <v>0</v>
      </c>
      <c r="L1218" s="205">
        <f t="shared" si="60"/>
        <v>0</v>
      </c>
      <c r="O1218" s="182">
        <f t="shared" si="61"/>
        <v>0</v>
      </c>
    </row>
    <row r="1219" spans="1:15" hidden="1" x14ac:dyDescent="0.2">
      <c r="A1219" s="182">
        <f>'17'!A10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5">
        <f>IFERROR(INDEX(Lookup!$BG$9:$BG$2401,MATCH($A1219,Lookup!$A$9:$A$2401,0)),0)</f>
        <v>0</v>
      </c>
      <c r="E1219" s="205">
        <f>IFERROR(INDEX(Lookup!$BF$9:$BF$2401,MATCH($A1219,Lookup!$A$9:$A$2401,0)),0)</f>
        <v>0</v>
      </c>
      <c r="F1219" s="205">
        <f>IFERROR(INDEX(Lookup!$BE$9:$BE$2401,MATCH($A1219,Lookup!$A$9:$A$2401,0)),0)</f>
        <v>0</v>
      </c>
      <c r="G1219" s="206"/>
      <c r="H1219" s="206"/>
      <c r="I1219" s="205">
        <f>IFERROR(INDEX(Lookup!$BJ$9:$BJ$2401,MATCH($A1219,Lookup!$A$9:$A$2401,0)),0)</f>
        <v>0</v>
      </c>
      <c r="J1219" s="205">
        <f>IFERROR(INDEX(Lookup!$BI$9:$BI$2401,MATCH($A1219,Lookup!$A$9:$A$2401,0)),0)</f>
        <v>0</v>
      </c>
      <c r="K1219" s="205">
        <f>IFERROR(INDEX(Lookup!$BH$9:$BH$2401,MATCH($A1219,Lookup!$A$9:$A$2401,0)),0)</f>
        <v>0</v>
      </c>
      <c r="L1219" s="205">
        <f t="shared" si="60"/>
        <v>0</v>
      </c>
      <c r="O1219" s="182">
        <f t="shared" si="61"/>
        <v>0</v>
      </c>
    </row>
    <row r="1220" spans="1:15" hidden="1" x14ac:dyDescent="0.2">
      <c r="A1220" s="182">
        <f>'17'!A11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5">
        <f>IFERROR(INDEX(Lookup!$BG$9:$BG$2401,MATCH($A1220,Lookup!$A$9:$A$2401,0)),0)</f>
        <v>0</v>
      </c>
      <c r="E1220" s="205">
        <f>IFERROR(INDEX(Lookup!$BF$9:$BF$2401,MATCH($A1220,Lookup!$A$9:$A$2401,0)),0)</f>
        <v>0</v>
      </c>
      <c r="F1220" s="205">
        <f>IFERROR(INDEX(Lookup!$BE$9:$BE$2401,MATCH($A1220,Lookup!$A$9:$A$2401,0)),0)</f>
        <v>0</v>
      </c>
      <c r="G1220" s="206"/>
      <c r="H1220" s="206"/>
      <c r="I1220" s="205">
        <f>IFERROR(INDEX(Lookup!$BJ$9:$BJ$2401,MATCH($A1220,Lookup!$A$9:$A$2401,0)),0)</f>
        <v>0</v>
      </c>
      <c r="J1220" s="205">
        <f>IFERROR(INDEX(Lookup!$BI$9:$BI$2401,MATCH($A1220,Lookup!$A$9:$A$2401,0)),0)</f>
        <v>0</v>
      </c>
      <c r="K1220" s="205">
        <f>IFERROR(INDEX(Lookup!$BH$9:$BH$2401,MATCH($A1220,Lookup!$A$9:$A$2401,0)),0)</f>
        <v>0</v>
      </c>
      <c r="L1220" s="205">
        <f t="shared" si="60"/>
        <v>0</v>
      </c>
      <c r="O1220" s="182">
        <f t="shared" si="61"/>
        <v>0</v>
      </c>
    </row>
    <row r="1221" spans="1:15" hidden="1" x14ac:dyDescent="0.2">
      <c r="A1221" s="182">
        <f>'17'!A12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5">
        <f>IFERROR(INDEX(Lookup!$BG$9:$BG$2401,MATCH($A1221,Lookup!$A$9:$A$2401,0)),0)</f>
        <v>0</v>
      </c>
      <c r="E1221" s="205">
        <f>IFERROR(INDEX(Lookup!$BF$9:$BF$2401,MATCH($A1221,Lookup!$A$9:$A$2401,0)),0)</f>
        <v>0</v>
      </c>
      <c r="F1221" s="205">
        <f>IFERROR(INDEX(Lookup!$BE$9:$BE$2401,MATCH($A1221,Lookup!$A$9:$A$2401,0)),0)</f>
        <v>0</v>
      </c>
      <c r="G1221" s="206"/>
      <c r="H1221" s="206"/>
      <c r="I1221" s="205">
        <f>IFERROR(INDEX(Lookup!$BJ$9:$BJ$2401,MATCH($A1221,Lookup!$A$9:$A$2401,0)),0)</f>
        <v>0</v>
      </c>
      <c r="J1221" s="205">
        <f>IFERROR(INDEX(Lookup!$BI$9:$BI$2401,MATCH($A1221,Lookup!$A$9:$A$2401,0)),0)</f>
        <v>0</v>
      </c>
      <c r="K1221" s="205">
        <f>IFERROR(INDEX(Lookup!$BH$9:$BH$2401,MATCH($A1221,Lookup!$A$9:$A$2401,0)),0)</f>
        <v>0</v>
      </c>
      <c r="L1221" s="205">
        <f t="shared" si="60"/>
        <v>0</v>
      </c>
      <c r="O1221" s="182">
        <f t="shared" si="61"/>
        <v>0</v>
      </c>
    </row>
    <row r="1222" spans="1:15" hidden="1" x14ac:dyDescent="0.2">
      <c r="L1222" s="205"/>
      <c r="O1222" s="182">
        <f t="shared" si="61"/>
        <v>0</v>
      </c>
    </row>
    <row r="1223" spans="1:15" x14ac:dyDescent="0.2">
      <c r="A1223" s="213"/>
      <c r="B1223" s="213"/>
      <c r="C1223" s="213" t="s">
        <v>499</v>
      </c>
      <c r="D1223" s="211">
        <f>SUM(D1211:D1222)</f>
        <v>0</v>
      </c>
      <c r="E1223" s="211">
        <f>SUM(E1211:E1222)</f>
        <v>0</v>
      </c>
      <c r="F1223" s="211">
        <f>SUM(F1211:F1222)</f>
        <v>0</v>
      </c>
      <c r="G1223" s="212"/>
      <c r="H1223" s="212"/>
      <c r="I1223" s="211">
        <f>SUM(I1211:I1222)</f>
        <v>0</v>
      </c>
      <c r="J1223" s="211">
        <f>SUM(J1211:J1222)</f>
        <v>0</v>
      </c>
      <c r="K1223" s="211">
        <f>SUM(K1211:K1222)</f>
        <v>0</v>
      </c>
      <c r="L1223" s="211">
        <f>SUM(L1211:L1222)</f>
        <v>0</v>
      </c>
      <c r="O1223" s="182">
        <v>1</v>
      </c>
    </row>
    <row r="1224" spans="1:15" x14ac:dyDescent="0.2">
      <c r="C1224" s="207" t="s">
        <v>496</v>
      </c>
      <c r="L1224" s="205"/>
      <c r="O1224" s="182">
        <v>1</v>
      </c>
    </row>
    <row r="1225" spans="1:15" x14ac:dyDescent="0.2">
      <c r="A1225" s="182" t="str">
        <f>'18'!A2</f>
        <v>30120-G01</v>
      </c>
      <c r="C1225" s="182" t="str">
        <f>IFERROR(LEFT(IFERROR(INDEX(Sheet5!$C$2:$C$1300,MATCH($A1225,Sheet5!$A$2:$A$1300,0)),"-"),FIND(",",IFERROR(INDEX(Sheet5!$C$2:$C$1300,MATCH($A1225,Sheet5!$A$2:$A$1300,0)),"-"),1)-1),IFERROR(INDEX(Sheet5!$C$2:$C$1300,MATCH($A1225,Sheet5!$A$2:$A$1300,0)),"-"))</f>
        <v xml:space="preserve">Captial loss-23F                                            </v>
      </c>
      <c r="D1225" s="205">
        <f>IFERROR(INDEX(Lookup!$BG$9:$BG$2401,MATCH($A1225,Lookup!$A$9:$A$2401,0)),0)</f>
        <v>0</v>
      </c>
      <c r="E1225" s="205">
        <f>IFERROR(INDEX(Lookup!$BF$9:$BF$2401,MATCH($A1225,Lookup!$A$9:$A$2401,0)),0)</f>
        <v>0</v>
      </c>
      <c r="F1225" s="205">
        <f>IFERROR(INDEX(Lookup!$BE$9:$BE$2401,MATCH($A1225,Lookup!$A$9:$A$2401,0)),0)</f>
        <v>0</v>
      </c>
      <c r="G1225" s="206"/>
      <c r="H1225" s="206"/>
      <c r="I1225" s="205">
        <f>IFERROR(INDEX(Lookup!$BJ$9:$BJ$2401,MATCH($A1225,Lookup!$A$9:$A$2401,0)),0)</f>
        <v>0</v>
      </c>
      <c r="J1225" s="205">
        <f>IFERROR(INDEX(Lookup!$BI$9:$BI$2401,MATCH($A1225,Lookup!$A$9:$A$2401,0)),0)</f>
        <v>0</v>
      </c>
      <c r="K1225" s="205">
        <f>IFERROR(INDEX(Lookup!$BH$9:$BH$2401,MATCH($A1225,Lookup!$A$9:$A$2401,0)),0)</f>
        <v>0</v>
      </c>
      <c r="L1225" s="205">
        <f t="shared" ref="L1225:L1236" si="62">K1225-J1225</f>
        <v>0</v>
      </c>
      <c r="O1225" s="182">
        <f t="shared" ref="O1225:O1237" si="63">+IF(A1225&gt;0,1,0)</f>
        <v>1</v>
      </c>
    </row>
    <row r="1226" spans="1:15" hidden="1" x14ac:dyDescent="0.2">
      <c r="A1226" s="182">
        <f>'18'!A3</f>
        <v>0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>-</v>
      </c>
      <c r="D1226" s="205">
        <f>IFERROR(INDEX(Lookup!$BG$9:$BG$2401,MATCH($A1226,Lookup!$A$9:$A$2401,0)),0)</f>
        <v>0</v>
      </c>
      <c r="E1226" s="205">
        <f>IFERROR(INDEX(Lookup!$BF$9:$BF$2401,MATCH($A1226,Lookup!$A$9:$A$2401,0)),0)</f>
        <v>0</v>
      </c>
      <c r="F1226" s="205">
        <f>IFERROR(INDEX(Lookup!$BE$9:$BE$2401,MATCH($A1226,Lookup!$A$9:$A$2401,0)),0)</f>
        <v>0</v>
      </c>
      <c r="G1226" s="206"/>
      <c r="H1226" s="206"/>
      <c r="I1226" s="205">
        <f>IFERROR(INDEX(Lookup!$BJ$9:$BJ$2401,MATCH($A1226,Lookup!$A$9:$A$2401,0)),0)</f>
        <v>0</v>
      </c>
      <c r="J1226" s="205">
        <f>IFERROR(INDEX(Lookup!$BI$9:$BI$2401,MATCH($A1226,Lookup!$A$9:$A$2401,0)),0)</f>
        <v>0</v>
      </c>
      <c r="K1226" s="205">
        <f>IFERROR(INDEX(Lookup!$BH$9:$BH$2401,MATCH($A1226,Lookup!$A$9:$A$2401,0)),0)</f>
        <v>0</v>
      </c>
      <c r="L1226" s="205">
        <f t="shared" si="62"/>
        <v>0</v>
      </c>
      <c r="O1226" s="182">
        <f t="shared" si="63"/>
        <v>0</v>
      </c>
    </row>
    <row r="1227" spans="1:15" hidden="1" x14ac:dyDescent="0.2">
      <c r="A1227" s="182">
        <f>'18'!A4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5">
        <f>IFERROR(INDEX(Lookup!$BG$9:$BG$2401,MATCH($A1227,Lookup!$A$9:$A$2401,0)),0)</f>
        <v>0</v>
      </c>
      <c r="E1227" s="205">
        <f>IFERROR(INDEX(Lookup!$BF$9:$BF$2401,MATCH($A1227,Lookup!$A$9:$A$2401,0)),0)</f>
        <v>0</v>
      </c>
      <c r="F1227" s="205">
        <f>IFERROR(INDEX(Lookup!$BE$9:$BE$2401,MATCH($A1227,Lookup!$A$9:$A$2401,0)),0)</f>
        <v>0</v>
      </c>
      <c r="G1227" s="206"/>
      <c r="H1227" s="206"/>
      <c r="I1227" s="205">
        <f>IFERROR(INDEX(Lookup!$BJ$9:$BJ$2401,MATCH($A1227,Lookup!$A$9:$A$2401,0)),0)</f>
        <v>0</v>
      </c>
      <c r="J1227" s="205">
        <f>IFERROR(INDEX(Lookup!$BI$9:$BI$2401,MATCH($A1227,Lookup!$A$9:$A$2401,0)),0)</f>
        <v>0</v>
      </c>
      <c r="K1227" s="205">
        <f>IFERROR(INDEX(Lookup!$BH$9:$BH$2401,MATCH($A1227,Lookup!$A$9:$A$2401,0)),0)</f>
        <v>0</v>
      </c>
      <c r="L1227" s="205">
        <f t="shared" si="62"/>
        <v>0</v>
      </c>
      <c r="O1227" s="182">
        <f t="shared" si="63"/>
        <v>0</v>
      </c>
    </row>
    <row r="1228" spans="1:15" hidden="1" x14ac:dyDescent="0.2">
      <c r="A1228" s="182">
        <f>'18'!A5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5">
        <f>IFERROR(INDEX(Lookup!$BG$9:$BG$2401,MATCH($A1228,Lookup!$A$9:$A$2401,0)),0)</f>
        <v>0</v>
      </c>
      <c r="E1228" s="205">
        <f>IFERROR(INDEX(Lookup!$BF$9:$BF$2401,MATCH($A1228,Lookup!$A$9:$A$2401,0)),0)</f>
        <v>0</v>
      </c>
      <c r="F1228" s="205">
        <f>IFERROR(INDEX(Lookup!$BE$9:$BE$2401,MATCH($A1228,Lookup!$A$9:$A$2401,0)),0)</f>
        <v>0</v>
      </c>
      <c r="G1228" s="206"/>
      <c r="H1228" s="206"/>
      <c r="I1228" s="205">
        <f>IFERROR(INDEX(Lookup!$BJ$9:$BJ$2401,MATCH($A1228,Lookup!$A$9:$A$2401,0)),0)</f>
        <v>0</v>
      </c>
      <c r="J1228" s="205">
        <f>IFERROR(INDEX(Lookup!$BI$9:$BI$2401,MATCH($A1228,Lookup!$A$9:$A$2401,0)),0)</f>
        <v>0</v>
      </c>
      <c r="K1228" s="205">
        <f>IFERROR(INDEX(Lookup!$BH$9:$BH$2401,MATCH($A1228,Lookup!$A$9:$A$2401,0)),0)</f>
        <v>0</v>
      </c>
      <c r="L1228" s="205">
        <f t="shared" si="62"/>
        <v>0</v>
      </c>
      <c r="O1228" s="182">
        <f t="shared" si="63"/>
        <v>0</v>
      </c>
    </row>
    <row r="1229" spans="1:15" hidden="1" x14ac:dyDescent="0.2">
      <c r="A1229" s="182">
        <f>'18'!A6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5">
        <f>IFERROR(INDEX(Lookup!$BG$9:$BG$2401,MATCH($A1229,Lookup!$A$9:$A$2401,0)),0)</f>
        <v>0</v>
      </c>
      <c r="E1229" s="205">
        <f>IFERROR(INDEX(Lookup!$BF$9:$BF$2401,MATCH($A1229,Lookup!$A$9:$A$2401,0)),0)</f>
        <v>0</v>
      </c>
      <c r="F1229" s="205">
        <f>IFERROR(INDEX(Lookup!$BE$9:$BE$2401,MATCH($A1229,Lookup!$A$9:$A$2401,0)),0)</f>
        <v>0</v>
      </c>
      <c r="G1229" s="206"/>
      <c r="H1229" s="206"/>
      <c r="I1229" s="205">
        <f>IFERROR(INDEX(Lookup!$BJ$9:$BJ$2401,MATCH($A1229,Lookup!$A$9:$A$2401,0)),0)</f>
        <v>0</v>
      </c>
      <c r="J1229" s="205">
        <f>IFERROR(INDEX(Lookup!$BI$9:$BI$2401,MATCH($A1229,Lookup!$A$9:$A$2401,0)),0)</f>
        <v>0</v>
      </c>
      <c r="K1229" s="205">
        <f>IFERROR(INDEX(Lookup!$BH$9:$BH$2401,MATCH($A1229,Lookup!$A$9:$A$2401,0)),0)</f>
        <v>0</v>
      </c>
      <c r="L1229" s="205">
        <f t="shared" si="62"/>
        <v>0</v>
      </c>
      <c r="O1229" s="182">
        <f t="shared" si="63"/>
        <v>0</v>
      </c>
    </row>
    <row r="1230" spans="1:15" hidden="1" x14ac:dyDescent="0.2">
      <c r="A1230" s="182">
        <f>'18'!A7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5">
        <f>IFERROR(INDEX(Lookup!$BG$9:$BG$2401,MATCH($A1230,Lookup!$A$9:$A$2401,0)),0)</f>
        <v>0</v>
      </c>
      <c r="E1230" s="205">
        <f>IFERROR(INDEX(Lookup!$BF$9:$BF$2401,MATCH($A1230,Lookup!$A$9:$A$2401,0)),0)</f>
        <v>0</v>
      </c>
      <c r="F1230" s="205">
        <f>IFERROR(INDEX(Lookup!$BE$9:$BE$2401,MATCH($A1230,Lookup!$A$9:$A$2401,0)),0)</f>
        <v>0</v>
      </c>
      <c r="G1230" s="206"/>
      <c r="H1230" s="206"/>
      <c r="I1230" s="205">
        <f>IFERROR(INDEX(Lookup!$BJ$9:$BJ$2401,MATCH($A1230,Lookup!$A$9:$A$2401,0)),0)</f>
        <v>0</v>
      </c>
      <c r="J1230" s="205">
        <f>IFERROR(INDEX(Lookup!$BI$9:$BI$2401,MATCH($A1230,Lookup!$A$9:$A$2401,0)),0)</f>
        <v>0</v>
      </c>
      <c r="K1230" s="205">
        <f>IFERROR(INDEX(Lookup!$BH$9:$BH$2401,MATCH($A1230,Lookup!$A$9:$A$2401,0)),0)</f>
        <v>0</v>
      </c>
      <c r="L1230" s="205">
        <f t="shared" si="62"/>
        <v>0</v>
      </c>
      <c r="O1230" s="182">
        <f t="shared" si="63"/>
        <v>0</v>
      </c>
    </row>
    <row r="1231" spans="1:15" hidden="1" x14ac:dyDescent="0.2">
      <c r="A1231" s="182">
        <f>'18'!A8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5">
        <f>IFERROR(INDEX(Lookup!$BG$9:$BG$2401,MATCH($A1231,Lookup!$A$9:$A$2401,0)),0)</f>
        <v>0</v>
      </c>
      <c r="E1231" s="205">
        <f>IFERROR(INDEX(Lookup!$BF$9:$BF$2401,MATCH($A1231,Lookup!$A$9:$A$2401,0)),0)</f>
        <v>0</v>
      </c>
      <c r="F1231" s="205">
        <f>IFERROR(INDEX(Lookup!$BE$9:$BE$2401,MATCH($A1231,Lookup!$A$9:$A$2401,0)),0)</f>
        <v>0</v>
      </c>
      <c r="G1231" s="206"/>
      <c r="H1231" s="206"/>
      <c r="I1231" s="205">
        <f>IFERROR(INDEX(Lookup!$BJ$9:$BJ$2401,MATCH($A1231,Lookup!$A$9:$A$2401,0)),0)</f>
        <v>0</v>
      </c>
      <c r="J1231" s="205">
        <f>IFERROR(INDEX(Lookup!$BI$9:$BI$2401,MATCH($A1231,Lookup!$A$9:$A$2401,0)),0)</f>
        <v>0</v>
      </c>
      <c r="K1231" s="205">
        <f>IFERROR(INDEX(Lookup!$BH$9:$BH$2401,MATCH($A1231,Lookup!$A$9:$A$2401,0)),0)</f>
        <v>0</v>
      </c>
      <c r="L1231" s="205">
        <f t="shared" si="62"/>
        <v>0</v>
      </c>
      <c r="O1231" s="182">
        <f t="shared" si="63"/>
        <v>0</v>
      </c>
    </row>
    <row r="1232" spans="1:15" hidden="1" x14ac:dyDescent="0.2">
      <c r="A1232" s="182">
        <f>'18'!A9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5">
        <f>IFERROR(INDEX(Lookup!$BG$9:$BG$2401,MATCH($A1232,Lookup!$A$9:$A$2401,0)),0)</f>
        <v>0</v>
      </c>
      <c r="E1232" s="205">
        <f>IFERROR(INDEX(Lookup!$BF$9:$BF$2401,MATCH($A1232,Lookup!$A$9:$A$2401,0)),0)</f>
        <v>0</v>
      </c>
      <c r="F1232" s="205">
        <f>IFERROR(INDEX(Lookup!$BE$9:$BE$2401,MATCH($A1232,Lookup!$A$9:$A$2401,0)),0)</f>
        <v>0</v>
      </c>
      <c r="G1232" s="206"/>
      <c r="H1232" s="206"/>
      <c r="I1232" s="205">
        <f>IFERROR(INDEX(Lookup!$BJ$9:$BJ$2401,MATCH($A1232,Lookup!$A$9:$A$2401,0)),0)</f>
        <v>0</v>
      </c>
      <c r="J1232" s="205">
        <f>IFERROR(INDEX(Lookup!$BI$9:$BI$2401,MATCH($A1232,Lookup!$A$9:$A$2401,0)),0)</f>
        <v>0</v>
      </c>
      <c r="K1232" s="205">
        <f>IFERROR(INDEX(Lookup!$BH$9:$BH$2401,MATCH($A1232,Lookup!$A$9:$A$2401,0)),0)</f>
        <v>0</v>
      </c>
      <c r="L1232" s="205">
        <f t="shared" si="62"/>
        <v>0</v>
      </c>
      <c r="O1232" s="182">
        <f t="shared" si="63"/>
        <v>0</v>
      </c>
    </row>
    <row r="1233" spans="1:15" hidden="1" x14ac:dyDescent="0.2">
      <c r="A1233" s="182">
        <f>'18'!A10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5">
        <f>IFERROR(INDEX(Lookup!$BG$9:$BG$2401,MATCH($A1233,Lookup!$A$9:$A$2401,0)),0)</f>
        <v>0</v>
      </c>
      <c r="E1233" s="205">
        <f>IFERROR(INDEX(Lookup!$BF$9:$BF$2401,MATCH($A1233,Lookup!$A$9:$A$2401,0)),0)</f>
        <v>0</v>
      </c>
      <c r="F1233" s="205">
        <f>IFERROR(INDEX(Lookup!$BE$9:$BE$2401,MATCH($A1233,Lookup!$A$9:$A$2401,0)),0)</f>
        <v>0</v>
      </c>
      <c r="G1233" s="206"/>
      <c r="H1233" s="206"/>
      <c r="I1233" s="205">
        <f>IFERROR(INDEX(Lookup!$BJ$9:$BJ$2401,MATCH($A1233,Lookup!$A$9:$A$2401,0)),0)</f>
        <v>0</v>
      </c>
      <c r="J1233" s="205">
        <f>IFERROR(INDEX(Lookup!$BI$9:$BI$2401,MATCH($A1233,Lookup!$A$9:$A$2401,0)),0)</f>
        <v>0</v>
      </c>
      <c r="K1233" s="205">
        <f>IFERROR(INDEX(Lookup!$BH$9:$BH$2401,MATCH($A1233,Lookup!$A$9:$A$2401,0)),0)</f>
        <v>0</v>
      </c>
      <c r="L1233" s="205">
        <f t="shared" si="62"/>
        <v>0</v>
      </c>
      <c r="O1233" s="182">
        <f t="shared" si="63"/>
        <v>0</v>
      </c>
    </row>
    <row r="1234" spans="1:15" hidden="1" x14ac:dyDescent="0.2">
      <c r="A1234" s="182">
        <f>'18'!A11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5">
        <f>IFERROR(INDEX(Lookup!$BG$9:$BG$2401,MATCH($A1234,Lookup!$A$9:$A$2401,0)),0)</f>
        <v>0</v>
      </c>
      <c r="E1234" s="205">
        <f>IFERROR(INDEX(Lookup!$BF$9:$BF$2401,MATCH($A1234,Lookup!$A$9:$A$2401,0)),0)</f>
        <v>0</v>
      </c>
      <c r="F1234" s="205">
        <f>IFERROR(INDEX(Lookup!$BE$9:$BE$2401,MATCH($A1234,Lookup!$A$9:$A$2401,0)),0)</f>
        <v>0</v>
      </c>
      <c r="G1234" s="206"/>
      <c r="H1234" s="206"/>
      <c r="I1234" s="205">
        <f>IFERROR(INDEX(Lookup!$BJ$9:$BJ$2401,MATCH($A1234,Lookup!$A$9:$A$2401,0)),0)</f>
        <v>0</v>
      </c>
      <c r="J1234" s="205">
        <f>IFERROR(INDEX(Lookup!$BI$9:$BI$2401,MATCH($A1234,Lookup!$A$9:$A$2401,0)),0)</f>
        <v>0</v>
      </c>
      <c r="K1234" s="205">
        <f>IFERROR(INDEX(Lookup!$BH$9:$BH$2401,MATCH($A1234,Lookup!$A$9:$A$2401,0)),0)</f>
        <v>0</v>
      </c>
      <c r="L1234" s="205">
        <f t="shared" si="62"/>
        <v>0</v>
      </c>
      <c r="O1234" s="182">
        <f t="shared" si="63"/>
        <v>0</v>
      </c>
    </row>
    <row r="1235" spans="1:15" hidden="1" x14ac:dyDescent="0.2">
      <c r="A1235" s="182">
        <f>'18'!A12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5">
        <f>IFERROR(INDEX(Lookup!$BG$9:$BG$2401,MATCH($A1235,Lookup!$A$9:$A$2401,0)),0)</f>
        <v>0</v>
      </c>
      <c r="E1235" s="205">
        <f>IFERROR(INDEX(Lookup!$BF$9:$BF$2401,MATCH($A1235,Lookup!$A$9:$A$2401,0)),0)</f>
        <v>0</v>
      </c>
      <c r="F1235" s="205">
        <f>IFERROR(INDEX(Lookup!$BE$9:$BE$2401,MATCH($A1235,Lookup!$A$9:$A$2401,0)),0)</f>
        <v>0</v>
      </c>
      <c r="G1235" s="206"/>
      <c r="H1235" s="206"/>
      <c r="I1235" s="205">
        <f>IFERROR(INDEX(Lookup!$BJ$9:$BJ$2401,MATCH($A1235,Lookup!$A$9:$A$2401,0)),0)</f>
        <v>0</v>
      </c>
      <c r="J1235" s="205">
        <f>IFERROR(INDEX(Lookup!$BI$9:$BI$2401,MATCH($A1235,Lookup!$A$9:$A$2401,0)),0)</f>
        <v>0</v>
      </c>
      <c r="K1235" s="205">
        <f>IFERROR(INDEX(Lookup!$BH$9:$BH$2401,MATCH($A1235,Lookup!$A$9:$A$2401,0)),0)</f>
        <v>0</v>
      </c>
      <c r="L1235" s="205">
        <f t="shared" si="62"/>
        <v>0</v>
      </c>
      <c r="O1235" s="182">
        <f t="shared" si="63"/>
        <v>0</v>
      </c>
    </row>
    <row r="1236" spans="1:15" hidden="1" x14ac:dyDescent="0.2">
      <c r="A1236" s="182">
        <f>'18'!A13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5">
        <f>IFERROR(INDEX(Lookup!$BG$9:$BG$2401,MATCH($A1236,Lookup!$A$9:$A$2401,0)),0)</f>
        <v>0</v>
      </c>
      <c r="E1236" s="205">
        <f>IFERROR(INDEX(Lookup!$BF$9:$BF$2401,MATCH($A1236,Lookup!$A$9:$A$2401,0)),0)</f>
        <v>0</v>
      </c>
      <c r="F1236" s="205">
        <f>IFERROR(INDEX(Lookup!$BE$9:$BE$2401,MATCH($A1236,Lookup!$A$9:$A$2401,0)),0)</f>
        <v>0</v>
      </c>
      <c r="G1236" s="206"/>
      <c r="H1236" s="206"/>
      <c r="I1236" s="205">
        <f>IFERROR(INDEX(Lookup!$BJ$9:$BJ$2401,MATCH($A1236,Lookup!$A$9:$A$2401,0)),0)</f>
        <v>0</v>
      </c>
      <c r="J1236" s="205">
        <f>IFERROR(INDEX(Lookup!$BI$9:$BI$2401,MATCH($A1236,Lookup!$A$9:$A$2401,0)),0)</f>
        <v>0</v>
      </c>
      <c r="K1236" s="205">
        <f>IFERROR(INDEX(Lookup!$BH$9:$BH$2401,MATCH($A1236,Lookup!$A$9:$A$2401,0)),0)</f>
        <v>0</v>
      </c>
      <c r="L1236" s="205">
        <f t="shared" si="62"/>
        <v>0</v>
      </c>
      <c r="O1236" s="182">
        <f t="shared" si="63"/>
        <v>0</v>
      </c>
    </row>
    <row r="1237" spans="1:15" hidden="1" x14ac:dyDescent="0.2">
      <c r="L1237" s="205"/>
      <c r="O1237" s="182">
        <f t="shared" si="63"/>
        <v>0</v>
      </c>
    </row>
    <row r="1238" spans="1:15" x14ac:dyDescent="0.2">
      <c r="A1238" s="213"/>
      <c r="B1238" s="213"/>
      <c r="C1238" s="213" t="s">
        <v>500</v>
      </c>
      <c r="D1238" s="211">
        <f>SUM(D1225:D1237)</f>
        <v>0</v>
      </c>
      <c r="E1238" s="211">
        <f>SUM(E1225:E1237)</f>
        <v>0</v>
      </c>
      <c r="F1238" s="211">
        <f>SUM(F1225:F1237)</f>
        <v>0</v>
      </c>
      <c r="G1238" s="212"/>
      <c r="H1238" s="212"/>
      <c r="I1238" s="211">
        <f>SUM(I1225:I1237)</f>
        <v>0</v>
      </c>
      <c r="J1238" s="211">
        <f>SUM(J1225:J1237)</f>
        <v>0</v>
      </c>
      <c r="K1238" s="211">
        <f>SUM(K1225:K1237)</f>
        <v>0</v>
      </c>
      <c r="L1238" s="211">
        <f>SUM(L1225:L1237)</f>
        <v>0</v>
      </c>
      <c r="O1238" s="182">
        <v>1</v>
      </c>
    </row>
    <row r="1239" spans="1:15" x14ac:dyDescent="0.2">
      <c r="A1239" s="213"/>
      <c r="B1239" s="213"/>
      <c r="C1239" s="213" t="s">
        <v>501</v>
      </c>
      <c r="D1239" s="211">
        <f>D1194-D1209-D1223-D1238</f>
        <v>-3949.83</v>
      </c>
      <c r="E1239" s="211">
        <f>E1194-E1209-E1223-E1238</f>
        <v>-4143.41</v>
      </c>
      <c r="F1239" s="211">
        <f>F1194-F1209-F1223-F1238</f>
        <v>-4143.24</v>
      </c>
      <c r="G1239" s="211"/>
      <c r="H1239" s="211"/>
      <c r="I1239" s="211">
        <f>I1194-I1209-I1223-I1238</f>
        <v>164173.82</v>
      </c>
      <c r="J1239" s="211">
        <f>J1194-J1209-J1223-J1238</f>
        <v>-46807.98</v>
      </c>
      <c r="K1239" s="211">
        <f>K1194-K1209-K1223-K1238</f>
        <v>171033.26</v>
      </c>
      <c r="L1239" s="211">
        <f>L1194-L1209-L1223-L1238</f>
        <v>217841.24</v>
      </c>
      <c r="O1239" s="182">
        <v>1</v>
      </c>
    </row>
    <row r="1240" spans="1:15" x14ac:dyDescent="0.2">
      <c r="C1240" s="207" t="s">
        <v>497</v>
      </c>
      <c r="L1240" s="205"/>
      <c r="O1240" s="182">
        <v>1</v>
      </c>
    </row>
    <row r="1241" spans="1:15" x14ac:dyDescent="0.2">
      <c r="A1241" s="182" t="str">
        <f>'19'!A2</f>
        <v>30140-G01</v>
      </c>
      <c r="C1241" s="182" t="str">
        <f>IFERROR(LEFT(IFERROR(INDEX(Sheet5!$C$2:$C$1300,MATCH($A1241,Sheet5!$A$2:$A$1300,0)),"-"),FIND(",",IFERROR(INDEX(Sheet5!$C$2:$C$1300,MATCH($A1241,Sheet5!$A$2:$A$1300,0)),"-"),1)-1),IFERROR(INDEX(Sheet5!$C$2:$C$1300,MATCH($A1241,Sheet5!$A$2:$A$1300,0)),"-"))</f>
        <v xml:space="preserve">Income Tax-23F                                              </v>
      </c>
      <c r="D1241" s="205">
        <f>IFERROR(INDEX(Lookup!$BG$9:$BG$2401,MATCH($A1241,Lookup!$A$9:$A$2401,0)),0)</f>
        <v>0</v>
      </c>
      <c r="E1241" s="205">
        <f>IFERROR(INDEX(Lookup!$BF$9:$BF$2401,MATCH($A1241,Lookup!$A$9:$A$2401,0)),0)</f>
        <v>0</v>
      </c>
      <c r="F1241" s="205">
        <f>IFERROR(INDEX(Lookup!$BE$9:$BE$2401,MATCH($A1241,Lookup!$A$9:$A$2401,0)),0)</f>
        <v>0</v>
      </c>
      <c r="G1241" s="206"/>
      <c r="H1241" s="206"/>
      <c r="I1241" s="205">
        <f>IFERROR(INDEX(Lookup!$BJ$9:$BJ$2401,MATCH($A1241,Lookup!$A$9:$A$2401,0)),0)</f>
        <v>0</v>
      </c>
      <c r="J1241" s="205">
        <f>IFERROR(INDEX(Lookup!$BI$9:$BI$2401,MATCH($A1241,Lookup!$A$9:$A$2401,0)),0)</f>
        <v>0</v>
      </c>
      <c r="K1241" s="205">
        <f>IFERROR(INDEX(Lookup!$BH$9:$BH$2401,MATCH($A1241,Lookup!$A$9:$A$2401,0)),0)</f>
        <v>0</v>
      </c>
      <c r="L1241" s="205">
        <f t="shared" ref="L1241:L1251" si="64">K1241-J1241</f>
        <v>0</v>
      </c>
      <c r="O1241" s="182">
        <f t="shared" ref="O1241:O1251" si="65">+IF(A1241&gt;0,1,0)</f>
        <v>1</v>
      </c>
    </row>
    <row r="1242" spans="1:15" hidden="1" x14ac:dyDescent="0.2">
      <c r="A1242" s="182">
        <f>'19'!A3</f>
        <v>0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>-</v>
      </c>
      <c r="D1242" s="205">
        <f>IFERROR(INDEX(Lookup!$BG$9:$BG$2401,MATCH($A1242,Lookup!$A$9:$A$2401,0)),0)</f>
        <v>0</v>
      </c>
      <c r="E1242" s="205">
        <f>IFERROR(INDEX(Lookup!$BF$9:$BF$2401,MATCH($A1242,Lookup!$A$9:$A$2401,0)),0)</f>
        <v>0</v>
      </c>
      <c r="F1242" s="205">
        <f>IFERROR(INDEX(Lookup!$BE$9:$BE$2401,MATCH($A1242,Lookup!$A$9:$A$2401,0)),0)</f>
        <v>0</v>
      </c>
      <c r="G1242" s="206"/>
      <c r="H1242" s="206"/>
      <c r="I1242" s="205">
        <f>IFERROR(INDEX(Lookup!$BJ$9:$BJ$2401,MATCH($A1242,Lookup!$A$9:$A$2401,0)),0)</f>
        <v>0</v>
      </c>
      <c r="J1242" s="205">
        <f>IFERROR(INDEX(Lookup!$BI$9:$BI$2401,MATCH($A1242,Lookup!$A$9:$A$2401,0)),0)</f>
        <v>0</v>
      </c>
      <c r="K1242" s="205">
        <f>IFERROR(INDEX(Lookup!$BH$9:$BH$2401,MATCH($A1242,Lookup!$A$9:$A$2401,0)),0)</f>
        <v>0</v>
      </c>
      <c r="L1242" s="205">
        <f t="shared" si="64"/>
        <v>0</v>
      </c>
      <c r="O1242" s="182">
        <f t="shared" si="65"/>
        <v>0</v>
      </c>
    </row>
    <row r="1243" spans="1:15" hidden="1" x14ac:dyDescent="0.2">
      <c r="A1243" s="182">
        <f>'19'!A4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5">
        <f>IFERROR(INDEX(Lookup!$BG$9:$BG$2401,MATCH($A1243,Lookup!$A$9:$A$2401,0)),0)</f>
        <v>0</v>
      </c>
      <c r="E1243" s="205">
        <f>IFERROR(INDEX(Lookup!$BF$9:$BF$2401,MATCH($A1243,Lookup!$A$9:$A$2401,0)),0)</f>
        <v>0</v>
      </c>
      <c r="F1243" s="205">
        <f>IFERROR(INDEX(Lookup!$BE$9:$BE$2401,MATCH($A1243,Lookup!$A$9:$A$2401,0)),0)</f>
        <v>0</v>
      </c>
      <c r="G1243" s="206"/>
      <c r="H1243" s="206"/>
      <c r="I1243" s="205">
        <f>IFERROR(INDEX(Lookup!$BJ$9:$BJ$2401,MATCH($A1243,Lookup!$A$9:$A$2401,0)),0)</f>
        <v>0</v>
      </c>
      <c r="J1243" s="205">
        <f>IFERROR(INDEX(Lookup!$BI$9:$BI$2401,MATCH($A1243,Lookup!$A$9:$A$2401,0)),0)</f>
        <v>0</v>
      </c>
      <c r="K1243" s="205">
        <f>IFERROR(INDEX(Lookup!$BH$9:$BH$2401,MATCH($A1243,Lookup!$A$9:$A$2401,0)),0)</f>
        <v>0</v>
      </c>
      <c r="L1243" s="205">
        <f t="shared" si="64"/>
        <v>0</v>
      </c>
      <c r="O1243" s="182">
        <f t="shared" si="65"/>
        <v>0</v>
      </c>
    </row>
    <row r="1244" spans="1:15" hidden="1" x14ac:dyDescent="0.2">
      <c r="A1244" s="182">
        <f>'19'!A5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5">
        <f>IFERROR(INDEX(Lookup!$BG$9:$BG$2401,MATCH($A1244,Lookup!$A$9:$A$2401,0)),0)</f>
        <v>0</v>
      </c>
      <c r="E1244" s="205">
        <f>IFERROR(INDEX(Lookup!$BF$9:$BF$2401,MATCH($A1244,Lookup!$A$9:$A$2401,0)),0)</f>
        <v>0</v>
      </c>
      <c r="F1244" s="205">
        <f>IFERROR(INDEX(Lookup!$BE$9:$BE$2401,MATCH($A1244,Lookup!$A$9:$A$2401,0)),0)</f>
        <v>0</v>
      </c>
      <c r="G1244" s="206"/>
      <c r="H1244" s="206"/>
      <c r="I1244" s="205">
        <f>IFERROR(INDEX(Lookup!$BJ$9:$BJ$2401,MATCH($A1244,Lookup!$A$9:$A$2401,0)),0)</f>
        <v>0</v>
      </c>
      <c r="J1244" s="205">
        <f>IFERROR(INDEX(Lookup!$BI$9:$BI$2401,MATCH($A1244,Lookup!$A$9:$A$2401,0)),0)</f>
        <v>0</v>
      </c>
      <c r="K1244" s="205">
        <f>IFERROR(INDEX(Lookup!$BH$9:$BH$2401,MATCH($A1244,Lookup!$A$9:$A$2401,0)),0)</f>
        <v>0</v>
      </c>
      <c r="L1244" s="205">
        <f t="shared" si="64"/>
        <v>0</v>
      </c>
      <c r="O1244" s="182">
        <f t="shared" si="65"/>
        <v>0</v>
      </c>
    </row>
    <row r="1245" spans="1:15" hidden="1" x14ac:dyDescent="0.2">
      <c r="A1245" s="182">
        <f>'19'!A6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5">
        <f>IFERROR(INDEX(Lookup!$BG$9:$BG$2401,MATCH($A1245,Lookup!$A$9:$A$2401,0)),0)</f>
        <v>0</v>
      </c>
      <c r="E1245" s="205">
        <f>IFERROR(INDEX(Lookup!$BF$9:$BF$2401,MATCH($A1245,Lookup!$A$9:$A$2401,0)),0)</f>
        <v>0</v>
      </c>
      <c r="F1245" s="205">
        <f>IFERROR(INDEX(Lookup!$BE$9:$BE$2401,MATCH($A1245,Lookup!$A$9:$A$2401,0)),0)</f>
        <v>0</v>
      </c>
      <c r="G1245" s="206"/>
      <c r="H1245" s="206"/>
      <c r="I1245" s="205">
        <f>IFERROR(INDEX(Lookup!$BJ$9:$BJ$2401,MATCH($A1245,Lookup!$A$9:$A$2401,0)),0)</f>
        <v>0</v>
      </c>
      <c r="J1245" s="205">
        <f>IFERROR(INDEX(Lookup!$BI$9:$BI$2401,MATCH($A1245,Lookup!$A$9:$A$2401,0)),0)</f>
        <v>0</v>
      </c>
      <c r="K1245" s="205">
        <f>IFERROR(INDEX(Lookup!$BH$9:$BH$2401,MATCH($A1245,Lookup!$A$9:$A$2401,0)),0)</f>
        <v>0</v>
      </c>
      <c r="L1245" s="205">
        <f t="shared" si="64"/>
        <v>0</v>
      </c>
      <c r="O1245" s="182">
        <f t="shared" si="65"/>
        <v>0</v>
      </c>
    </row>
    <row r="1246" spans="1:15" hidden="1" x14ac:dyDescent="0.2">
      <c r="A1246" s="182">
        <f>'19'!A7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5">
        <f>IFERROR(INDEX(Lookup!$BG$9:$BG$2401,MATCH($A1246,Lookup!$A$9:$A$2401,0)),0)</f>
        <v>0</v>
      </c>
      <c r="E1246" s="205">
        <f>IFERROR(INDEX(Lookup!$BF$9:$BF$2401,MATCH($A1246,Lookup!$A$9:$A$2401,0)),0)</f>
        <v>0</v>
      </c>
      <c r="F1246" s="205">
        <f>IFERROR(INDEX(Lookup!$BE$9:$BE$2401,MATCH($A1246,Lookup!$A$9:$A$2401,0)),0)</f>
        <v>0</v>
      </c>
      <c r="G1246" s="206"/>
      <c r="H1246" s="206"/>
      <c r="I1246" s="205">
        <f>IFERROR(INDEX(Lookup!$BJ$9:$BJ$2401,MATCH($A1246,Lookup!$A$9:$A$2401,0)),0)</f>
        <v>0</v>
      </c>
      <c r="J1246" s="205">
        <f>IFERROR(INDEX(Lookup!$BI$9:$BI$2401,MATCH($A1246,Lookup!$A$9:$A$2401,0)),0)</f>
        <v>0</v>
      </c>
      <c r="K1246" s="205">
        <f>IFERROR(INDEX(Lookup!$BH$9:$BH$2401,MATCH($A1246,Lookup!$A$9:$A$2401,0)),0)</f>
        <v>0</v>
      </c>
      <c r="L1246" s="205">
        <f t="shared" si="64"/>
        <v>0</v>
      </c>
      <c r="O1246" s="182">
        <f t="shared" si="65"/>
        <v>0</v>
      </c>
    </row>
    <row r="1247" spans="1:15" hidden="1" x14ac:dyDescent="0.2">
      <c r="A1247" s="182">
        <f>'19'!A8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5">
        <f>IFERROR(INDEX(Lookup!$BG$9:$BG$2401,MATCH($A1247,Lookup!$A$9:$A$2401,0)),0)</f>
        <v>0</v>
      </c>
      <c r="E1247" s="205">
        <f>IFERROR(INDEX(Lookup!$BF$9:$BF$2401,MATCH($A1247,Lookup!$A$9:$A$2401,0)),0)</f>
        <v>0</v>
      </c>
      <c r="F1247" s="205">
        <f>IFERROR(INDEX(Lookup!$BE$9:$BE$2401,MATCH($A1247,Lookup!$A$9:$A$2401,0)),0)</f>
        <v>0</v>
      </c>
      <c r="G1247" s="206"/>
      <c r="H1247" s="206"/>
      <c r="I1247" s="205">
        <f>IFERROR(INDEX(Lookup!$BJ$9:$BJ$2401,MATCH($A1247,Lookup!$A$9:$A$2401,0)),0)</f>
        <v>0</v>
      </c>
      <c r="J1247" s="205">
        <f>IFERROR(INDEX(Lookup!$BI$9:$BI$2401,MATCH($A1247,Lookup!$A$9:$A$2401,0)),0)</f>
        <v>0</v>
      </c>
      <c r="K1247" s="205">
        <f>IFERROR(INDEX(Lookup!$BH$9:$BH$2401,MATCH($A1247,Lookup!$A$9:$A$2401,0)),0)</f>
        <v>0</v>
      </c>
      <c r="L1247" s="205">
        <f t="shared" si="64"/>
        <v>0</v>
      </c>
      <c r="O1247" s="182">
        <f t="shared" si="65"/>
        <v>0</v>
      </c>
    </row>
    <row r="1248" spans="1:15" hidden="1" x14ac:dyDescent="0.2">
      <c r="A1248" s="182">
        <f>'19'!A9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5">
        <f>IFERROR(INDEX(Lookup!$BG$9:$BG$2401,MATCH($A1248,Lookup!$A$9:$A$2401,0)),0)</f>
        <v>0</v>
      </c>
      <c r="E1248" s="205">
        <f>IFERROR(INDEX(Lookup!$BF$9:$BF$2401,MATCH($A1248,Lookup!$A$9:$A$2401,0)),0)</f>
        <v>0</v>
      </c>
      <c r="F1248" s="205">
        <f>IFERROR(INDEX(Lookup!$BE$9:$BE$2401,MATCH($A1248,Lookup!$A$9:$A$2401,0)),0)</f>
        <v>0</v>
      </c>
      <c r="G1248" s="206"/>
      <c r="H1248" s="206"/>
      <c r="I1248" s="205">
        <f>IFERROR(INDEX(Lookup!$BJ$9:$BJ$2401,MATCH($A1248,Lookup!$A$9:$A$2401,0)),0)</f>
        <v>0</v>
      </c>
      <c r="J1248" s="205">
        <f>IFERROR(INDEX(Lookup!$BI$9:$BI$2401,MATCH($A1248,Lookup!$A$9:$A$2401,0)),0)</f>
        <v>0</v>
      </c>
      <c r="K1248" s="205">
        <f>IFERROR(INDEX(Lookup!$BH$9:$BH$2401,MATCH($A1248,Lookup!$A$9:$A$2401,0)),0)</f>
        <v>0</v>
      </c>
      <c r="L1248" s="205">
        <f t="shared" si="64"/>
        <v>0</v>
      </c>
      <c r="O1248" s="182">
        <f t="shared" si="65"/>
        <v>0</v>
      </c>
    </row>
    <row r="1249" spans="1:15" hidden="1" x14ac:dyDescent="0.2">
      <c r="A1249" s="182">
        <f>'19'!A10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5">
        <f>IFERROR(INDEX(Lookup!$BG$9:$BG$2401,MATCH($A1249,Lookup!$A$9:$A$2401,0)),0)</f>
        <v>0</v>
      </c>
      <c r="E1249" s="205">
        <f>IFERROR(INDEX(Lookup!$BF$9:$BF$2401,MATCH($A1249,Lookup!$A$9:$A$2401,0)),0)</f>
        <v>0</v>
      </c>
      <c r="F1249" s="205">
        <f>IFERROR(INDEX(Lookup!$BE$9:$BE$2401,MATCH($A1249,Lookup!$A$9:$A$2401,0)),0)</f>
        <v>0</v>
      </c>
      <c r="G1249" s="206"/>
      <c r="H1249" s="206"/>
      <c r="I1249" s="205">
        <f>IFERROR(INDEX(Lookup!$BJ$9:$BJ$2401,MATCH($A1249,Lookup!$A$9:$A$2401,0)),0)</f>
        <v>0</v>
      </c>
      <c r="J1249" s="205">
        <f>IFERROR(INDEX(Lookup!$BI$9:$BI$2401,MATCH($A1249,Lookup!$A$9:$A$2401,0)),0)</f>
        <v>0</v>
      </c>
      <c r="K1249" s="205">
        <f>IFERROR(INDEX(Lookup!$BH$9:$BH$2401,MATCH($A1249,Lookup!$A$9:$A$2401,0)),0)</f>
        <v>0</v>
      </c>
      <c r="L1249" s="205">
        <f t="shared" si="64"/>
        <v>0</v>
      </c>
      <c r="O1249" s="182">
        <f t="shared" si="65"/>
        <v>0</v>
      </c>
    </row>
    <row r="1250" spans="1:15" hidden="1" x14ac:dyDescent="0.2">
      <c r="A1250" s="182">
        <f>'19'!A11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5">
        <f>IFERROR(INDEX(Lookup!$BG$9:$BG$2401,MATCH($A1250,Lookup!$A$9:$A$2401,0)),0)</f>
        <v>0</v>
      </c>
      <c r="E1250" s="205">
        <f>IFERROR(INDEX(Lookup!$BF$9:$BF$2401,MATCH($A1250,Lookup!$A$9:$A$2401,0)),0)</f>
        <v>0</v>
      </c>
      <c r="F1250" s="205">
        <f>IFERROR(INDEX(Lookup!$BE$9:$BE$2401,MATCH($A1250,Lookup!$A$9:$A$2401,0)),0)</f>
        <v>0</v>
      </c>
      <c r="G1250" s="206"/>
      <c r="H1250" s="206"/>
      <c r="I1250" s="205">
        <f>IFERROR(INDEX(Lookup!$BJ$9:$BJ$2401,MATCH($A1250,Lookup!$A$9:$A$2401,0)),0)</f>
        <v>0</v>
      </c>
      <c r="J1250" s="205">
        <f>IFERROR(INDEX(Lookup!$BI$9:$BI$2401,MATCH($A1250,Lookup!$A$9:$A$2401,0)),0)</f>
        <v>0</v>
      </c>
      <c r="K1250" s="205">
        <f>IFERROR(INDEX(Lookup!$BH$9:$BH$2401,MATCH($A1250,Lookup!$A$9:$A$2401,0)),0)</f>
        <v>0</v>
      </c>
      <c r="L1250" s="205">
        <f t="shared" si="64"/>
        <v>0</v>
      </c>
      <c r="O1250" s="182">
        <f t="shared" si="65"/>
        <v>0</v>
      </c>
    </row>
    <row r="1251" spans="1:15" hidden="1" x14ac:dyDescent="0.2">
      <c r="A1251" s="182">
        <f>'19'!A12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5">
        <f>IFERROR(INDEX(Lookup!$BG$9:$BG$2401,MATCH($A1251,Lookup!$A$9:$A$2401,0)),0)</f>
        <v>0</v>
      </c>
      <c r="E1251" s="205">
        <f>IFERROR(INDEX(Lookup!$BF$9:$BF$2401,MATCH($A1251,Lookup!$A$9:$A$2401,0)),0)</f>
        <v>0</v>
      </c>
      <c r="F1251" s="205">
        <f>IFERROR(INDEX(Lookup!$BE$9:$BE$2401,MATCH($A1251,Lookup!$A$9:$A$2401,0)),0)</f>
        <v>0</v>
      </c>
      <c r="G1251" s="206"/>
      <c r="H1251" s="206"/>
      <c r="I1251" s="205">
        <f>IFERROR(INDEX(Lookup!$BJ$9:$BJ$2401,MATCH($A1251,Lookup!$A$9:$A$2401,0)),0)</f>
        <v>0</v>
      </c>
      <c r="J1251" s="205">
        <f>IFERROR(INDEX(Lookup!$BI$9:$BI$2401,MATCH($A1251,Lookup!$A$9:$A$2401,0)),0)</f>
        <v>0</v>
      </c>
      <c r="K1251" s="205">
        <f>IFERROR(INDEX(Lookup!$BH$9:$BH$2401,MATCH($A1251,Lookup!$A$9:$A$2401,0)),0)</f>
        <v>0</v>
      </c>
      <c r="L1251" s="205">
        <f t="shared" si="64"/>
        <v>0</v>
      </c>
      <c r="O1251" s="182">
        <f t="shared" si="65"/>
        <v>0</v>
      </c>
    </row>
    <row r="1252" spans="1:15" x14ac:dyDescent="0.2">
      <c r="L1252" s="205"/>
      <c r="O1252" s="182">
        <v>1</v>
      </c>
    </row>
    <row r="1253" spans="1:15" x14ac:dyDescent="0.2">
      <c r="A1253" s="213"/>
      <c r="B1253" s="213"/>
      <c r="C1253" s="213" t="s">
        <v>502</v>
      </c>
      <c r="D1253" s="211">
        <f>SUM(D1241:D1252)</f>
        <v>0</v>
      </c>
      <c r="E1253" s="211">
        <f>SUM(E1241:E1252)</f>
        <v>0</v>
      </c>
      <c r="F1253" s="211">
        <f>SUM(F1241:F1252)</f>
        <v>0</v>
      </c>
      <c r="G1253" s="212"/>
      <c r="H1253" s="212"/>
      <c r="I1253" s="211">
        <f>SUM(I1241:I1252)</f>
        <v>0</v>
      </c>
      <c r="J1253" s="211">
        <f>SUM(J1241:J1252)</f>
        <v>0</v>
      </c>
      <c r="K1253" s="211">
        <f>SUM(K1241:K1252)</f>
        <v>0</v>
      </c>
      <c r="L1253" s="211">
        <f>SUM(L1241:L1252)</f>
        <v>0</v>
      </c>
      <c r="O1253" s="182">
        <v>1</v>
      </c>
    </row>
    <row r="1254" spans="1:15" x14ac:dyDescent="0.2">
      <c r="A1254" s="213"/>
      <c r="B1254" s="213"/>
      <c r="C1254" s="213" t="s">
        <v>503</v>
      </c>
      <c r="D1254" s="211">
        <f>D1239-D1253</f>
        <v>-3949.83</v>
      </c>
      <c r="E1254" s="211">
        <f>E1239-E1253</f>
        <v>-4143.41</v>
      </c>
      <c r="F1254" s="211">
        <f>F1239-F1253</f>
        <v>-4143.24</v>
      </c>
      <c r="G1254" s="211"/>
      <c r="H1254" s="211"/>
      <c r="I1254" s="211">
        <f>I1239-I1253</f>
        <v>164173.82</v>
      </c>
      <c r="J1254" s="211">
        <f>J1239-J1253</f>
        <v>-46807.98</v>
      </c>
      <c r="K1254" s="211">
        <f>K1239-K1253</f>
        <v>171033.26</v>
      </c>
      <c r="L1254" s="211">
        <f>L1239-L1253</f>
        <v>217841.24</v>
      </c>
      <c r="O1254" s="182">
        <v>1</v>
      </c>
    </row>
    <row r="1255" spans="1:15" x14ac:dyDescent="0.2">
      <c r="L1255" s="205"/>
      <c r="O1255" s="182">
        <v>1</v>
      </c>
    </row>
    <row r="1256" spans="1:15" x14ac:dyDescent="0.2">
      <c r="A1256" s="213"/>
      <c r="B1256" s="213"/>
      <c r="C1256" s="213" t="s">
        <v>504</v>
      </c>
      <c r="D1256" s="211"/>
      <c r="E1256" s="211"/>
      <c r="F1256" s="211"/>
      <c r="G1256" s="212"/>
      <c r="H1256" s="212"/>
      <c r="I1256" s="211"/>
      <c r="J1256" s="211"/>
      <c r="K1256" s="211"/>
      <c r="L1256" s="211"/>
    </row>
    <row r="1257" spans="1:15" x14ac:dyDescent="0.2">
      <c r="L1257" s="205"/>
    </row>
    <row r="1258" spans="1:15" x14ac:dyDescent="0.2">
      <c r="L1258" s="205"/>
    </row>
    <row r="1259" spans="1:15" x14ac:dyDescent="0.2">
      <c r="L1259" s="205"/>
    </row>
    <row r="1260" spans="1:15" x14ac:dyDescent="0.2">
      <c r="D1260" s="182"/>
      <c r="E1260" s="182"/>
      <c r="F1260" s="182"/>
      <c r="G1260" s="206"/>
      <c r="H1260" s="206"/>
      <c r="I1260" s="182"/>
      <c r="J1260" s="182"/>
      <c r="K1260" s="182"/>
    </row>
    <row r="1261" spans="1:15" x14ac:dyDescent="0.2">
      <c r="D1261" s="182"/>
      <c r="E1261" s="182"/>
      <c r="F1261" s="182"/>
      <c r="G1261" s="206"/>
      <c r="H1261" s="206"/>
      <c r="I1261" s="182"/>
      <c r="J1261" s="182"/>
      <c r="K1261" s="182"/>
    </row>
    <row r="1262" spans="1:15" x14ac:dyDescent="0.2">
      <c r="D1262" s="182"/>
      <c r="E1262" s="182"/>
      <c r="F1262" s="182"/>
      <c r="G1262" s="206"/>
      <c r="H1262" s="206"/>
      <c r="I1262" s="182"/>
      <c r="J1262" s="182"/>
      <c r="K1262" s="182"/>
    </row>
    <row r="1263" spans="1:15" x14ac:dyDescent="0.2">
      <c r="D1263" s="182"/>
      <c r="E1263" s="182"/>
      <c r="F1263" s="182"/>
      <c r="G1263" s="206"/>
      <c r="H1263" s="206"/>
      <c r="I1263" s="182"/>
      <c r="J1263" s="182"/>
      <c r="K1263" s="182"/>
    </row>
    <row r="1264" spans="1:15" x14ac:dyDescent="0.2">
      <c r="D1264" s="182"/>
      <c r="E1264" s="182"/>
      <c r="F1264" s="182"/>
      <c r="G1264" s="206"/>
      <c r="H1264" s="206"/>
      <c r="I1264" s="182"/>
      <c r="J1264" s="182"/>
      <c r="K1264" s="182"/>
    </row>
    <row r="1265" spans="3:12" x14ac:dyDescent="0.2">
      <c r="D1265" s="182"/>
      <c r="E1265" s="182"/>
      <c r="F1265" s="182"/>
      <c r="G1265" s="206"/>
      <c r="H1265" s="206"/>
      <c r="I1265" s="182"/>
      <c r="J1265" s="182"/>
      <c r="K1265" s="182"/>
    </row>
    <row r="1266" spans="3:12" x14ac:dyDescent="0.2">
      <c r="D1266" s="182"/>
      <c r="E1266" s="182"/>
      <c r="F1266" s="182"/>
      <c r="G1266" s="206"/>
      <c r="H1266" s="206"/>
      <c r="I1266" s="182"/>
      <c r="J1266" s="182"/>
      <c r="K1266" s="182"/>
    </row>
    <row r="1267" spans="3:12" x14ac:dyDescent="0.2">
      <c r="D1267" s="182"/>
      <c r="E1267" s="182"/>
      <c r="F1267" s="182"/>
      <c r="G1267" s="206"/>
      <c r="H1267" s="206"/>
      <c r="I1267" s="182"/>
      <c r="J1267" s="182"/>
      <c r="K1267" s="182"/>
    </row>
    <row r="1268" spans="3:12" x14ac:dyDescent="0.2">
      <c r="D1268" s="182"/>
      <c r="E1268" s="182"/>
      <c r="F1268" s="182"/>
      <c r="G1268" s="206"/>
      <c r="H1268" s="206"/>
      <c r="I1268" s="182"/>
      <c r="J1268" s="182"/>
      <c r="K1268" s="182"/>
    </row>
    <row r="1269" spans="3:12" x14ac:dyDescent="0.2">
      <c r="D1269" s="182"/>
      <c r="E1269" s="182"/>
      <c r="F1269" s="182"/>
      <c r="G1269" s="206"/>
      <c r="H1269" s="206"/>
      <c r="I1269" s="182"/>
      <c r="J1269" s="182"/>
      <c r="K1269" s="182"/>
    </row>
    <row r="1270" spans="3:12" x14ac:dyDescent="0.2">
      <c r="D1270" s="182"/>
      <c r="E1270" s="182"/>
      <c r="F1270" s="182"/>
      <c r="G1270" s="206"/>
      <c r="H1270" s="206"/>
      <c r="I1270" s="182"/>
      <c r="J1270" s="182"/>
      <c r="K1270" s="182"/>
    </row>
    <row r="1271" spans="3:12" x14ac:dyDescent="0.2">
      <c r="D1271" s="182"/>
      <c r="E1271" s="182"/>
      <c r="F1271" s="182"/>
      <c r="G1271" s="206"/>
      <c r="H1271" s="206"/>
      <c r="I1271" s="182"/>
      <c r="J1271" s="182"/>
      <c r="K1271" s="182"/>
    </row>
    <row r="1272" spans="3:12" x14ac:dyDescent="0.2">
      <c r="D1272" s="182"/>
      <c r="E1272" s="182"/>
      <c r="F1272" s="182"/>
      <c r="G1272" s="206"/>
      <c r="H1272" s="206"/>
      <c r="I1272" s="182"/>
      <c r="J1272" s="182"/>
      <c r="K1272" s="182"/>
    </row>
    <row r="1273" spans="3:12" x14ac:dyDescent="0.2">
      <c r="D1273" s="182"/>
      <c r="E1273" s="182"/>
      <c r="F1273" s="182"/>
      <c r="G1273" s="206"/>
      <c r="H1273" s="206"/>
      <c r="I1273" s="182"/>
      <c r="J1273" s="182"/>
      <c r="K1273" s="182"/>
    </row>
    <row r="1274" spans="3:12" x14ac:dyDescent="0.2">
      <c r="D1274" s="182"/>
      <c r="E1274" s="182"/>
      <c r="F1274" s="182"/>
      <c r="G1274" s="206"/>
      <c r="H1274" s="206"/>
      <c r="I1274" s="182"/>
      <c r="J1274" s="182"/>
      <c r="K1274" s="182"/>
    </row>
    <row r="1275" spans="3:12" x14ac:dyDescent="0.2">
      <c r="L1275" s="205"/>
    </row>
    <row r="1276" spans="3:12" x14ac:dyDescent="0.2">
      <c r="C1276" s="207"/>
      <c r="D1276" s="208"/>
      <c r="E1276" s="208"/>
      <c r="F1276" s="208"/>
      <c r="G1276" s="210"/>
      <c r="H1276" s="210"/>
      <c r="I1276" s="208"/>
      <c r="J1276" s="208"/>
      <c r="K1276" s="208"/>
      <c r="L1276" s="208"/>
    </row>
    <row r="1277" spans="3:12" x14ac:dyDescent="0.2">
      <c r="L1277" s="205"/>
    </row>
    <row r="1278" spans="3:12" x14ac:dyDescent="0.2">
      <c r="G1278" s="206"/>
      <c r="H1278" s="206"/>
      <c r="L1278" s="205"/>
    </row>
    <row r="1279" spans="3:12" x14ac:dyDescent="0.2">
      <c r="G1279" s="206"/>
      <c r="H1279" s="206"/>
      <c r="L1279" s="205"/>
    </row>
    <row r="1280" spans="3:12" x14ac:dyDescent="0.2">
      <c r="G1280" s="206"/>
      <c r="H1280" s="206"/>
      <c r="L1280" s="205"/>
    </row>
    <row r="1281" spans="4:12" x14ac:dyDescent="0.2">
      <c r="G1281" s="206"/>
      <c r="H1281" s="206"/>
      <c r="L1281" s="205"/>
    </row>
    <row r="1282" spans="4:12" x14ac:dyDescent="0.2">
      <c r="G1282" s="206"/>
      <c r="H1282" s="206"/>
      <c r="L1282" s="205"/>
    </row>
    <row r="1283" spans="4:12" x14ac:dyDescent="0.2">
      <c r="G1283" s="206"/>
      <c r="H1283" s="206"/>
      <c r="L1283" s="205"/>
    </row>
    <row r="1284" spans="4:12" x14ac:dyDescent="0.2">
      <c r="G1284" s="206"/>
      <c r="H1284" s="206"/>
      <c r="L1284" s="205"/>
    </row>
    <row r="1285" spans="4:12" x14ac:dyDescent="0.2">
      <c r="G1285" s="206"/>
      <c r="H1285" s="206"/>
      <c r="L1285" s="205"/>
    </row>
    <row r="1286" spans="4:12" x14ac:dyDescent="0.2">
      <c r="G1286" s="206"/>
      <c r="H1286" s="206"/>
      <c r="L1286" s="205"/>
    </row>
    <row r="1287" spans="4:12" x14ac:dyDescent="0.2">
      <c r="G1287" s="206"/>
      <c r="H1287" s="206"/>
      <c r="L1287" s="205"/>
    </row>
    <row r="1288" spans="4:12" x14ac:dyDescent="0.2">
      <c r="G1288" s="206"/>
      <c r="H1288" s="206"/>
      <c r="L1288" s="205"/>
    </row>
    <row r="1289" spans="4:12" x14ac:dyDescent="0.2">
      <c r="L1289" s="205"/>
    </row>
    <row r="1290" spans="4:12" x14ac:dyDescent="0.2">
      <c r="G1290" s="206"/>
      <c r="H1290" s="206"/>
      <c r="L1290" s="205"/>
    </row>
    <row r="1291" spans="4:12" x14ac:dyDescent="0.2">
      <c r="D1291" s="182"/>
      <c r="E1291" s="182"/>
      <c r="F1291" s="182"/>
      <c r="G1291" s="206"/>
      <c r="H1291" s="206"/>
      <c r="I1291" s="182"/>
      <c r="J1291" s="182"/>
      <c r="K1291" s="182"/>
    </row>
    <row r="1292" spans="4:12" x14ac:dyDescent="0.2">
      <c r="D1292" s="182"/>
      <c r="E1292" s="182"/>
      <c r="F1292" s="182"/>
      <c r="G1292" s="206"/>
      <c r="H1292" s="206"/>
      <c r="I1292" s="182"/>
      <c r="J1292" s="182"/>
      <c r="K1292" s="182"/>
    </row>
    <row r="1293" spans="4:12" x14ac:dyDescent="0.2">
      <c r="D1293" s="182"/>
      <c r="E1293" s="182"/>
      <c r="F1293" s="182"/>
      <c r="G1293" s="206"/>
      <c r="H1293" s="206"/>
      <c r="I1293" s="182"/>
      <c r="J1293" s="182"/>
      <c r="K1293" s="182"/>
    </row>
    <row r="1294" spans="4:12" x14ac:dyDescent="0.2">
      <c r="D1294" s="182"/>
      <c r="E1294" s="182"/>
      <c r="F1294" s="182"/>
      <c r="G1294" s="206"/>
      <c r="H1294" s="206"/>
      <c r="I1294" s="182"/>
      <c r="J1294" s="182"/>
      <c r="K1294" s="182"/>
    </row>
    <row r="1295" spans="4:12" x14ac:dyDescent="0.2">
      <c r="D1295" s="182"/>
      <c r="E1295" s="182"/>
      <c r="F1295" s="182"/>
      <c r="G1295" s="206"/>
      <c r="H1295" s="206"/>
      <c r="I1295" s="182"/>
      <c r="J1295" s="182"/>
      <c r="K1295" s="182"/>
    </row>
    <row r="1296" spans="4:12" x14ac:dyDescent="0.2">
      <c r="D1296" s="182"/>
      <c r="E1296" s="182"/>
      <c r="F1296" s="182"/>
      <c r="G1296" s="206"/>
      <c r="H1296" s="206"/>
      <c r="I1296" s="182"/>
      <c r="J1296" s="182"/>
      <c r="K1296" s="182"/>
    </row>
    <row r="1297" spans="7:8" s="182" customFormat="1" x14ac:dyDescent="0.2">
      <c r="G1297" s="206"/>
      <c r="H1297" s="206"/>
    </row>
    <row r="1298" spans="7:8" s="182" customFormat="1" x14ac:dyDescent="0.2">
      <c r="G1298" s="206"/>
      <c r="H1298" s="206"/>
    </row>
    <row r="1299" spans="7:8" s="182" customFormat="1" x14ac:dyDescent="0.2">
      <c r="G1299" s="206"/>
      <c r="H1299" s="206"/>
    </row>
    <row r="1300" spans="7:8" s="182" customFormat="1" x14ac:dyDescent="0.2">
      <c r="G1300" s="206"/>
      <c r="H1300" s="206"/>
    </row>
    <row r="1301" spans="7:8" s="182" customFormat="1" x14ac:dyDescent="0.2">
      <c r="G1301" s="206"/>
      <c r="H1301" s="206"/>
    </row>
    <row r="1302" spans="7:8" s="182" customFormat="1" x14ac:dyDescent="0.2">
      <c r="G1302" s="206"/>
      <c r="H1302" s="206"/>
    </row>
    <row r="1303" spans="7:8" s="182" customFormat="1" x14ac:dyDescent="0.2">
      <c r="G1303" s="206"/>
      <c r="H1303" s="206"/>
    </row>
    <row r="1304" spans="7:8" s="182" customFormat="1" x14ac:dyDescent="0.2">
      <c r="G1304" s="206"/>
      <c r="H1304" s="206"/>
    </row>
    <row r="1305" spans="7:8" s="182" customFormat="1" x14ac:dyDescent="0.2">
      <c r="G1305" s="206"/>
      <c r="H1305" s="206"/>
    </row>
    <row r="1306" spans="7:8" s="182" customFormat="1" x14ac:dyDescent="0.2">
      <c r="G1306" s="206"/>
      <c r="H1306" s="206"/>
    </row>
    <row r="1307" spans="7:8" s="182" customFormat="1" x14ac:dyDescent="0.2">
      <c r="G1307" s="206"/>
      <c r="H1307" s="206"/>
    </row>
    <row r="1308" spans="7:8" s="182" customFormat="1" x14ac:dyDescent="0.2">
      <c r="G1308" s="206"/>
      <c r="H1308" s="206"/>
    </row>
    <row r="1309" spans="7:8" s="182" customFormat="1" x14ac:dyDescent="0.2">
      <c r="G1309" s="206"/>
      <c r="H1309" s="206"/>
    </row>
    <row r="1310" spans="7:8" s="182" customFormat="1" x14ac:dyDescent="0.2">
      <c r="G1310" s="206"/>
      <c r="H1310" s="206"/>
    </row>
    <row r="1311" spans="7:8" s="182" customFormat="1" x14ac:dyDescent="0.2">
      <c r="G1311" s="206"/>
      <c r="H1311" s="206"/>
    </row>
    <row r="1312" spans="7:8" s="182" customFormat="1" x14ac:dyDescent="0.2">
      <c r="G1312" s="206"/>
      <c r="H1312" s="206"/>
    </row>
    <row r="1313" spans="7:8" s="182" customFormat="1" x14ac:dyDescent="0.2">
      <c r="G1313" s="206"/>
      <c r="H1313" s="206"/>
    </row>
    <row r="1314" spans="7:8" s="182" customFormat="1" x14ac:dyDescent="0.2">
      <c r="G1314" s="206"/>
      <c r="H1314" s="206"/>
    </row>
    <row r="1315" spans="7:8" s="182" customFormat="1" x14ac:dyDescent="0.2">
      <c r="G1315" s="206"/>
      <c r="H1315" s="206"/>
    </row>
    <row r="1316" spans="7:8" s="182" customFormat="1" x14ac:dyDescent="0.2">
      <c r="G1316" s="206"/>
      <c r="H1316" s="206"/>
    </row>
    <row r="1317" spans="7:8" s="182" customFormat="1" x14ac:dyDescent="0.2">
      <c r="G1317" s="206"/>
      <c r="H1317" s="206"/>
    </row>
    <row r="1318" spans="7:8" s="182" customFormat="1" x14ac:dyDescent="0.2">
      <c r="G1318" s="206"/>
      <c r="H1318" s="206"/>
    </row>
    <row r="1319" spans="7:8" s="182" customFormat="1" x14ac:dyDescent="0.2">
      <c r="G1319" s="206"/>
      <c r="H1319" s="206"/>
    </row>
    <row r="1320" spans="7:8" s="182" customFormat="1" x14ac:dyDescent="0.2">
      <c r="G1320" s="206"/>
      <c r="H1320" s="206"/>
    </row>
    <row r="1321" spans="7:8" s="182" customFormat="1" x14ac:dyDescent="0.2">
      <c r="G1321" s="206"/>
      <c r="H1321" s="206"/>
    </row>
    <row r="1322" spans="7:8" s="182" customFormat="1" x14ac:dyDescent="0.2">
      <c r="G1322" s="206"/>
      <c r="H1322" s="206"/>
    </row>
    <row r="1323" spans="7:8" s="182" customFormat="1" x14ac:dyDescent="0.2">
      <c r="G1323" s="206"/>
      <c r="H1323" s="206"/>
    </row>
    <row r="1324" spans="7:8" s="182" customFormat="1" x14ac:dyDescent="0.2">
      <c r="G1324" s="206"/>
      <c r="H1324" s="206"/>
    </row>
    <row r="1325" spans="7:8" s="182" customFormat="1" x14ac:dyDescent="0.2">
      <c r="G1325" s="206"/>
      <c r="H1325" s="206"/>
    </row>
    <row r="1326" spans="7:8" s="182" customFormat="1" x14ac:dyDescent="0.2">
      <c r="G1326" s="206"/>
      <c r="H1326" s="206"/>
    </row>
    <row r="1327" spans="7:8" s="182" customFormat="1" x14ac:dyDescent="0.2">
      <c r="G1327" s="206"/>
      <c r="H1327" s="206"/>
    </row>
    <row r="1328" spans="7:8" s="182" customFormat="1" x14ac:dyDescent="0.2">
      <c r="G1328" s="206"/>
      <c r="H1328" s="206"/>
    </row>
    <row r="1329" spans="7:8" s="182" customFormat="1" x14ac:dyDescent="0.2">
      <c r="G1329" s="206"/>
      <c r="H1329" s="206"/>
    </row>
    <row r="1330" spans="7:8" s="182" customFormat="1" x14ac:dyDescent="0.2">
      <c r="G1330" s="206"/>
      <c r="H1330" s="206"/>
    </row>
    <row r="1331" spans="7:8" s="182" customFormat="1" x14ac:dyDescent="0.2">
      <c r="G1331" s="206"/>
      <c r="H1331" s="206"/>
    </row>
    <row r="1332" spans="7:8" s="182" customFormat="1" x14ac:dyDescent="0.2">
      <c r="G1332" s="206"/>
      <c r="H1332" s="206"/>
    </row>
    <row r="1333" spans="7:8" s="182" customFormat="1" x14ac:dyDescent="0.2">
      <c r="G1333" s="206"/>
      <c r="H1333" s="206"/>
    </row>
    <row r="1334" spans="7:8" s="182" customFormat="1" x14ac:dyDescent="0.2">
      <c r="G1334" s="206"/>
      <c r="H1334" s="206"/>
    </row>
    <row r="1335" spans="7:8" s="182" customFormat="1" x14ac:dyDescent="0.2">
      <c r="G1335" s="206"/>
      <c r="H1335" s="206"/>
    </row>
    <row r="1336" spans="7:8" s="182" customFormat="1" x14ac:dyDescent="0.2">
      <c r="G1336" s="206"/>
      <c r="H1336" s="206"/>
    </row>
    <row r="1337" spans="7:8" s="182" customFormat="1" x14ac:dyDescent="0.2">
      <c r="G1337" s="206"/>
      <c r="H1337" s="206"/>
    </row>
    <row r="1338" spans="7:8" s="182" customFormat="1" x14ac:dyDescent="0.2">
      <c r="G1338" s="206"/>
      <c r="H1338" s="206"/>
    </row>
    <row r="1339" spans="7:8" s="182" customFormat="1" x14ac:dyDescent="0.2">
      <c r="G1339" s="206"/>
      <c r="H1339" s="206"/>
    </row>
    <row r="1340" spans="7:8" s="182" customFormat="1" x14ac:dyDescent="0.2">
      <c r="G1340" s="206"/>
      <c r="H1340" s="206"/>
    </row>
    <row r="1341" spans="7:8" s="182" customFormat="1" x14ac:dyDescent="0.2">
      <c r="G1341" s="206"/>
      <c r="H1341" s="206"/>
    </row>
    <row r="1342" spans="7:8" s="182" customFormat="1" x14ac:dyDescent="0.2">
      <c r="G1342" s="206"/>
      <c r="H1342" s="206"/>
    </row>
    <row r="1343" spans="7:8" s="182" customFormat="1" x14ac:dyDescent="0.2">
      <c r="G1343" s="206"/>
      <c r="H1343" s="206"/>
    </row>
    <row r="1344" spans="7:8" s="182" customFormat="1" x14ac:dyDescent="0.2">
      <c r="G1344" s="206"/>
      <c r="H1344" s="206"/>
    </row>
    <row r="1345" spans="7:8" s="182" customFormat="1" x14ac:dyDescent="0.2">
      <c r="G1345" s="206"/>
      <c r="H1345" s="206"/>
    </row>
    <row r="1346" spans="7:8" s="182" customFormat="1" x14ac:dyDescent="0.2">
      <c r="G1346" s="206"/>
      <c r="H1346" s="206"/>
    </row>
    <row r="1347" spans="7:8" s="182" customFormat="1" x14ac:dyDescent="0.2">
      <c r="G1347" s="206"/>
      <c r="H1347" s="206"/>
    </row>
    <row r="1348" spans="7:8" s="182" customFormat="1" x14ac:dyDescent="0.2">
      <c r="G1348" s="206"/>
      <c r="H1348" s="206"/>
    </row>
    <row r="1349" spans="7:8" s="182" customFormat="1" x14ac:dyDescent="0.2">
      <c r="G1349" s="206"/>
      <c r="H1349" s="206"/>
    </row>
    <row r="1350" spans="7:8" s="182" customFormat="1" x14ac:dyDescent="0.2">
      <c r="G1350" s="206"/>
      <c r="H1350" s="206"/>
    </row>
    <row r="1351" spans="7:8" s="182" customFormat="1" x14ac:dyDescent="0.2">
      <c r="G1351" s="206"/>
      <c r="H1351" s="206"/>
    </row>
    <row r="1352" spans="7:8" s="182" customFormat="1" x14ac:dyDescent="0.2">
      <c r="G1352" s="206"/>
      <c r="H1352" s="206"/>
    </row>
    <row r="1353" spans="7:8" s="182" customFormat="1" x14ac:dyDescent="0.2">
      <c r="G1353" s="206"/>
      <c r="H1353" s="206"/>
    </row>
    <row r="1354" spans="7:8" s="182" customFormat="1" x14ac:dyDescent="0.2">
      <c r="G1354" s="206"/>
      <c r="H1354" s="206"/>
    </row>
    <row r="1355" spans="7:8" s="182" customFormat="1" x14ac:dyDescent="0.2">
      <c r="G1355" s="206"/>
      <c r="H1355" s="206"/>
    </row>
    <row r="1356" spans="7:8" s="182" customFormat="1" x14ac:dyDescent="0.2">
      <c r="G1356" s="206"/>
      <c r="H1356" s="206"/>
    </row>
    <row r="1357" spans="7:8" s="182" customFormat="1" x14ac:dyDescent="0.2">
      <c r="G1357" s="206"/>
      <c r="H1357" s="206"/>
    </row>
    <row r="1358" spans="7:8" s="182" customFormat="1" x14ac:dyDescent="0.2">
      <c r="G1358" s="206"/>
      <c r="H1358" s="206"/>
    </row>
    <row r="1359" spans="7:8" s="182" customFormat="1" x14ac:dyDescent="0.2">
      <c r="G1359" s="206"/>
      <c r="H1359" s="206"/>
    </row>
    <row r="1360" spans="7:8" s="182" customFormat="1" x14ac:dyDescent="0.2">
      <c r="G1360" s="206"/>
      <c r="H1360" s="206"/>
    </row>
    <row r="1361" spans="7:8" s="182" customFormat="1" x14ac:dyDescent="0.2">
      <c r="G1361" s="206"/>
      <c r="H1361" s="206"/>
    </row>
    <row r="1362" spans="7:8" s="182" customFormat="1" x14ac:dyDescent="0.2">
      <c r="G1362" s="206"/>
      <c r="H1362" s="206"/>
    </row>
    <row r="1363" spans="7:8" s="182" customFormat="1" x14ac:dyDescent="0.2">
      <c r="G1363" s="206"/>
      <c r="H1363" s="206"/>
    </row>
    <row r="1364" spans="7:8" s="182" customFormat="1" x14ac:dyDescent="0.2">
      <c r="G1364" s="206"/>
      <c r="H1364" s="206"/>
    </row>
    <row r="1365" spans="7:8" s="182" customFormat="1" x14ac:dyDescent="0.2">
      <c r="G1365" s="206"/>
      <c r="H1365" s="206"/>
    </row>
    <row r="1366" spans="7:8" s="182" customFormat="1" x14ac:dyDescent="0.2">
      <c r="G1366" s="206"/>
      <c r="H1366" s="206"/>
    </row>
    <row r="1367" spans="7:8" s="182" customFormat="1" x14ac:dyDescent="0.2">
      <c r="G1367" s="206"/>
      <c r="H1367" s="206"/>
    </row>
    <row r="1368" spans="7:8" s="182" customFormat="1" x14ac:dyDescent="0.2">
      <c r="G1368" s="206"/>
      <c r="H1368" s="206"/>
    </row>
    <row r="1369" spans="7:8" s="182" customFormat="1" x14ac:dyDescent="0.2">
      <c r="G1369" s="206"/>
      <c r="H1369" s="206"/>
    </row>
    <row r="1370" spans="7:8" s="182" customFormat="1" x14ac:dyDescent="0.2">
      <c r="G1370" s="206"/>
      <c r="H1370" s="206"/>
    </row>
    <row r="1371" spans="7:8" s="182" customFormat="1" x14ac:dyDescent="0.2">
      <c r="G1371" s="206"/>
      <c r="H1371" s="206"/>
    </row>
    <row r="1372" spans="7:8" s="182" customFormat="1" x14ac:dyDescent="0.2">
      <c r="G1372" s="206"/>
      <c r="H1372" s="206"/>
    </row>
    <row r="1373" spans="7:8" s="182" customFormat="1" x14ac:dyDescent="0.2">
      <c r="G1373" s="206"/>
      <c r="H1373" s="206"/>
    </row>
    <row r="1374" spans="7:8" s="182" customFormat="1" x14ac:dyDescent="0.2">
      <c r="G1374" s="206"/>
      <c r="H1374" s="206"/>
    </row>
    <row r="1375" spans="7:8" s="182" customFormat="1" x14ac:dyDescent="0.2">
      <c r="G1375" s="206"/>
      <c r="H1375" s="206"/>
    </row>
    <row r="1376" spans="7:8" s="182" customFormat="1" x14ac:dyDescent="0.2">
      <c r="G1376" s="206"/>
      <c r="H1376" s="206"/>
    </row>
    <row r="1377" spans="4:12" x14ac:dyDescent="0.2">
      <c r="D1377" s="182"/>
      <c r="E1377" s="182"/>
      <c r="F1377" s="182"/>
      <c r="G1377" s="206"/>
      <c r="H1377" s="206"/>
      <c r="I1377" s="182"/>
      <c r="J1377" s="182"/>
      <c r="K1377" s="182"/>
    </row>
    <row r="1378" spans="4:12" x14ac:dyDescent="0.2">
      <c r="D1378" s="182"/>
      <c r="E1378" s="182"/>
      <c r="F1378" s="182"/>
      <c r="G1378" s="206"/>
      <c r="H1378" s="206"/>
      <c r="I1378" s="182"/>
      <c r="J1378" s="182"/>
      <c r="K1378" s="182"/>
    </row>
    <row r="1379" spans="4:12" x14ac:dyDescent="0.2">
      <c r="D1379" s="182"/>
      <c r="E1379" s="182"/>
      <c r="F1379" s="182"/>
      <c r="G1379" s="206"/>
      <c r="H1379" s="206"/>
      <c r="I1379" s="182"/>
      <c r="J1379" s="182"/>
      <c r="K1379" s="182"/>
    </row>
    <row r="1380" spans="4:12" x14ac:dyDescent="0.2">
      <c r="D1380" s="182"/>
      <c r="E1380" s="182"/>
      <c r="F1380" s="182"/>
      <c r="G1380" s="206"/>
      <c r="H1380" s="206"/>
      <c r="I1380" s="182"/>
      <c r="J1380" s="182"/>
      <c r="K1380" s="182"/>
    </row>
    <row r="1381" spans="4:12" x14ac:dyDescent="0.2">
      <c r="D1381" s="182"/>
      <c r="E1381" s="182"/>
      <c r="F1381" s="182"/>
      <c r="G1381" s="206"/>
      <c r="H1381" s="206"/>
      <c r="I1381" s="182"/>
      <c r="J1381" s="182"/>
      <c r="K1381" s="182"/>
    </row>
    <row r="1382" spans="4:12" x14ac:dyDescent="0.2">
      <c r="D1382" s="182"/>
      <c r="E1382" s="182"/>
      <c r="F1382" s="182"/>
      <c r="G1382" s="206"/>
      <c r="H1382" s="206"/>
      <c r="I1382" s="182"/>
      <c r="J1382" s="182"/>
      <c r="K1382" s="182"/>
    </row>
    <row r="1383" spans="4:12" x14ac:dyDescent="0.2">
      <c r="D1383" s="182"/>
      <c r="E1383" s="182"/>
      <c r="F1383" s="182"/>
      <c r="G1383" s="206"/>
      <c r="H1383" s="206"/>
      <c r="I1383" s="182"/>
      <c r="J1383" s="182"/>
      <c r="K1383" s="182"/>
    </row>
    <row r="1384" spans="4:12" x14ac:dyDescent="0.2">
      <c r="D1384" s="182"/>
      <c r="E1384" s="182"/>
      <c r="F1384" s="182"/>
      <c r="G1384" s="206"/>
      <c r="H1384" s="206"/>
      <c r="I1384" s="182"/>
      <c r="J1384" s="182"/>
      <c r="K1384" s="182"/>
    </row>
    <row r="1385" spans="4:12" x14ac:dyDescent="0.2">
      <c r="D1385" s="182"/>
      <c r="E1385" s="182"/>
      <c r="F1385" s="182"/>
      <c r="G1385" s="206"/>
      <c r="H1385" s="206"/>
      <c r="I1385" s="182"/>
      <c r="J1385" s="182"/>
      <c r="K1385" s="182"/>
    </row>
    <row r="1386" spans="4:12" x14ac:dyDescent="0.2">
      <c r="D1386" s="182"/>
      <c r="E1386" s="182"/>
      <c r="F1386" s="182"/>
      <c r="G1386" s="206"/>
      <c r="H1386" s="206"/>
      <c r="I1386" s="182"/>
      <c r="J1386" s="182"/>
      <c r="K1386" s="182"/>
    </row>
    <row r="1387" spans="4:12" x14ac:dyDescent="0.2">
      <c r="G1387" s="206"/>
      <c r="H1387" s="206"/>
      <c r="L1387" s="205"/>
    </row>
    <row r="1388" spans="4:12" x14ac:dyDescent="0.2">
      <c r="G1388" s="206"/>
      <c r="H1388" s="206"/>
      <c r="L1388" s="205"/>
    </row>
    <row r="1389" spans="4:12" x14ac:dyDescent="0.2">
      <c r="G1389" s="206"/>
      <c r="H1389" s="206"/>
      <c r="L1389" s="205"/>
    </row>
    <row r="1390" spans="4:12" x14ac:dyDescent="0.2">
      <c r="G1390" s="206"/>
      <c r="H1390" s="206"/>
      <c r="L1390" s="205"/>
    </row>
    <row r="1391" spans="4:12" x14ac:dyDescent="0.2">
      <c r="G1391" s="206"/>
      <c r="H1391" s="206"/>
      <c r="L1391" s="205"/>
    </row>
    <row r="1392" spans="4:12" x14ac:dyDescent="0.2">
      <c r="G1392" s="206"/>
      <c r="H1392" s="206"/>
      <c r="L1392" s="205"/>
    </row>
    <row r="1393" spans="3:14" x14ac:dyDescent="0.2">
      <c r="L1393" s="205"/>
    </row>
    <row r="1394" spans="3:14" x14ac:dyDescent="0.2">
      <c r="C1394" s="207"/>
      <c r="D1394" s="208"/>
      <c r="E1394" s="208"/>
      <c r="F1394" s="208"/>
      <c r="G1394" s="207"/>
      <c r="H1394" s="207"/>
      <c r="I1394" s="208"/>
      <c r="J1394" s="208"/>
      <c r="K1394" s="208"/>
      <c r="L1394" s="208"/>
      <c r="M1394" s="206"/>
      <c r="N1394" s="206"/>
    </row>
    <row r="1395" spans="3:14" x14ac:dyDescent="0.2">
      <c r="L1395" s="205"/>
    </row>
    <row r="1396" spans="3:14" x14ac:dyDescent="0.2">
      <c r="G1396" s="206"/>
      <c r="H1396" s="206"/>
      <c r="L1396" s="205"/>
    </row>
    <row r="1397" spans="3:14" x14ac:dyDescent="0.2">
      <c r="G1397" s="206"/>
      <c r="H1397" s="206"/>
      <c r="L1397" s="205"/>
    </row>
    <row r="1398" spans="3:14" x14ac:dyDescent="0.2">
      <c r="G1398" s="206"/>
      <c r="H1398" s="206"/>
      <c r="L1398" s="205"/>
    </row>
    <row r="1399" spans="3:14" x14ac:dyDescent="0.2">
      <c r="G1399" s="206"/>
      <c r="H1399" s="206"/>
      <c r="L1399" s="205"/>
    </row>
    <row r="1400" spans="3:14" x14ac:dyDescent="0.2">
      <c r="G1400" s="206"/>
      <c r="H1400" s="206"/>
      <c r="L1400" s="205"/>
    </row>
    <row r="1401" spans="3:14" x14ac:dyDescent="0.2">
      <c r="G1401" s="206"/>
      <c r="H1401" s="206"/>
      <c r="L1401" s="205"/>
    </row>
    <row r="1402" spans="3:14" x14ac:dyDescent="0.2">
      <c r="G1402" s="206"/>
      <c r="H1402" s="206"/>
      <c r="L1402" s="205"/>
    </row>
    <row r="1403" spans="3:14" x14ac:dyDescent="0.2">
      <c r="G1403" s="206"/>
      <c r="H1403" s="206"/>
      <c r="L1403" s="205"/>
    </row>
    <row r="1404" spans="3:14" x14ac:dyDescent="0.2">
      <c r="G1404" s="206"/>
      <c r="H1404" s="206"/>
      <c r="L1404" s="205"/>
    </row>
    <row r="1405" spans="3:14" x14ac:dyDescent="0.2">
      <c r="G1405" s="206"/>
      <c r="H1405" s="206"/>
      <c r="L1405" s="205"/>
    </row>
    <row r="1406" spans="3:14" x14ac:dyDescent="0.2">
      <c r="G1406" s="206"/>
      <c r="H1406" s="206"/>
      <c r="L1406" s="205"/>
    </row>
    <row r="1407" spans="3:14" x14ac:dyDescent="0.2">
      <c r="G1407" s="206"/>
      <c r="H1407" s="206"/>
      <c r="L1407" s="205"/>
    </row>
    <row r="1408" spans="3:14" x14ac:dyDescent="0.2">
      <c r="L1408" s="205"/>
    </row>
    <row r="1409" spans="3:12" x14ac:dyDescent="0.2">
      <c r="C1409" s="207"/>
      <c r="D1409" s="208"/>
      <c r="E1409" s="208"/>
      <c r="F1409" s="208"/>
      <c r="G1409" s="207"/>
      <c r="H1409" s="207"/>
      <c r="I1409" s="208"/>
      <c r="J1409" s="208"/>
      <c r="K1409" s="208"/>
      <c r="L1409" s="208"/>
    </row>
    <row r="1410" spans="3:12" x14ac:dyDescent="0.2">
      <c r="L1410" s="205"/>
    </row>
    <row r="1411" spans="3:12" x14ac:dyDescent="0.2">
      <c r="G1411" s="206"/>
      <c r="H1411" s="206"/>
      <c r="L1411" s="205"/>
    </row>
    <row r="1412" spans="3:12" x14ac:dyDescent="0.2">
      <c r="G1412" s="206"/>
      <c r="H1412" s="206"/>
      <c r="L1412" s="205"/>
    </row>
    <row r="1413" spans="3:12" x14ac:dyDescent="0.2">
      <c r="G1413" s="206"/>
      <c r="H1413" s="206"/>
      <c r="L1413" s="205"/>
    </row>
    <row r="1414" spans="3:12" x14ac:dyDescent="0.2">
      <c r="G1414" s="206"/>
      <c r="H1414" s="206"/>
      <c r="L1414" s="205"/>
    </row>
    <row r="1415" spans="3:12" x14ac:dyDescent="0.2">
      <c r="G1415" s="206"/>
      <c r="H1415" s="206"/>
      <c r="L1415" s="205"/>
    </row>
    <row r="1416" spans="3:12" x14ac:dyDescent="0.2">
      <c r="G1416" s="206"/>
      <c r="H1416" s="206"/>
      <c r="L1416" s="205"/>
    </row>
    <row r="1417" spans="3:12" x14ac:dyDescent="0.2">
      <c r="G1417" s="206"/>
      <c r="H1417" s="206"/>
      <c r="L1417" s="205"/>
    </row>
    <row r="1418" spans="3:12" x14ac:dyDescent="0.2">
      <c r="G1418" s="206"/>
      <c r="H1418" s="206"/>
      <c r="L1418" s="205"/>
    </row>
    <row r="1419" spans="3:12" x14ac:dyDescent="0.2">
      <c r="D1419" s="182"/>
      <c r="E1419" s="182"/>
      <c r="F1419" s="182"/>
      <c r="G1419" s="206"/>
      <c r="H1419" s="206"/>
      <c r="I1419" s="182"/>
      <c r="J1419" s="182"/>
      <c r="K1419" s="182"/>
    </row>
    <row r="1420" spans="3:12" x14ac:dyDescent="0.2">
      <c r="D1420" s="182"/>
      <c r="E1420" s="182"/>
      <c r="F1420" s="182"/>
      <c r="G1420" s="206"/>
      <c r="H1420" s="206"/>
      <c r="I1420" s="182"/>
      <c r="J1420" s="182"/>
      <c r="K1420" s="182"/>
    </row>
    <row r="1421" spans="3:12" x14ac:dyDescent="0.2">
      <c r="D1421" s="182"/>
      <c r="E1421" s="182"/>
      <c r="F1421" s="182"/>
      <c r="G1421" s="206"/>
      <c r="H1421" s="206"/>
      <c r="I1421" s="182"/>
      <c r="J1421" s="182"/>
      <c r="K1421" s="182"/>
    </row>
    <row r="1422" spans="3:12" x14ac:dyDescent="0.2">
      <c r="D1422" s="182"/>
      <c r="E1422" s="182"/>
      <c r="F1422" s="182"/>
      <c r="G1422" s="206"/>
      <c r="H1422" s="206"/>
      <c r="I1422" s="182"/>
      <c r="J1422" s="182"/>
      <c r="K1422" s="182"/>
    </row>
    <row r="1423" spans="3:12" x14ac:dyDescent="0.2">
      <c r="D1423" s="182"/>
      <c r="E1423" s="182"/>
      <c r="F1423" s="182"/>
      <c r="G1423" s="206"/>
      <c r="H1423" s="206"/>
      <c r="I1423" s="182"/>
      <c r="J1423" s="182"/>
      <c r="K1423" s="182"/>
    </row>
    <row r="1424" spans="3:12" x14ac:dyDescent="0.2">
      <c r="D1424" s="182"/>
      <c r="E1424" s="182"/>
      <c r="F1424" s="182"/>
      <c r="G1424" s="206"/>
      <c r="H1424" s="206"/>
      <c r="I1424" s="182"/>
      <c r="J1424" s="182"/>
      <c r="K1424" s="182"/>
    </row>
    <row r="1425" spans="3:15" x14ac:dyDescent="0.2">
      <c r="D1425" s="182"/>
      <c r="E1425" s="182"/>
      <c r="F1425" s="182"/>
      <c r="G1425" s="206"/>
      <c r="H1425" s="206"/>
      <c r="I1425" s="182"/>
      <c r="J1425" s="182"/>
      <c r="K1425" s="182"/>
    </row>
    <row r="1426" spans="3:15" x14ac:dyDescent="0.2">
      <c r="D1426" s="182"/>
      <c r="E1426" s="182"/>
      <c r="F1426" s="182"/>
      <c r="G1426" s="206"/>
      <c r="H1426" s="206"/>
      <c r="I1426" s="182"/>
      <c r="J1426" s="182"/>
      <c r="K1426" s="182"/>
    </row>
    <row r="1427" spans="3:15" x14ac:dyDescent="0.2">
      <c r="D1427" s="182"/>
      <c r="E1427" s="182"/>
      <c r="F1427" s="182"/>
      <c r="G1427" s="206"/>
      <c r="H1427" s="206"/>
      <c r="I1427" s="182"/>
      <c r="J1427" s="182"/>
      <c r="K1427" s="182"/>
    </row>
    <row r="1428" spans="3:15" x14ac:dyDescent="0.2">
      <c r="D1428" s="182"/>
      <c r="E1428" s="182"/>
      <c r="F1428" s="182"/>
      <c r="G1428" s="206"/>
      <c r="H1428" s="206"/>
      <c r="I1428" s="182"/>
      <c r="J1428" s="182"/>
      <c r="K1428" s="182"/>
    </row>
    <row r="1429" spans="3:15" x14ac:dyDescent="0.2">
      <c r="D1429" s="182"/>
      <c r="E1429" s="182"/>
      <c r="F1429" s="182"/>
      <c r="G1429" s="206"/>
      <c r="H1429" s="206"/>
      <c r="I1429" s="182"/>
      <c r="J1429" s="182"/>
      <c r="K1429" s="182"/>
    </row>
    <row r="1430" spans="3:15" x14ac:dyDescent="0.2">
      <c r="D1430" s="182"/>
      <c r="E1430" s="182"/>
      <c r="F1430" s="182"/>
      <c r="G1430" s="206"/>
      <c r="H1430" s="206"/>
      <c r="I1430" s="182"/>
      <c r="J1430" s="182"/>
      <c r="K1430" s="182"/>
    </row>
    <row r="1431" spans="3:15" x14ac:dyDescent="0.2">
      <c r="D1431" s="182"/>
      <c r="E1431" s="182"/>
      <c r="F1431" s="182"/>
      <c r="G1431" s="206"/>
      <c r="H1431" s="206"/>
      <c r="I1431" s="182"/>
      <c r="J1431" s="182"/>
      <c r="K1431" s="182"/>
    </row>
    <row r="1432" spans="3:15" x14ac:dyDescent="0.2">
      <c r="D1432" s="182"/>
      <c r="E1432" s="182"/>
      <c r="F1432" s="182"/>
      <c r="G1432" s="206"/>
      <c r="H1432" s="206"/>
      <c r="I1432" s="182"/>
      <c r="J1432" s="182"/>
      <c r="K1432" s="182"/>
    </row>
    <row r="1433" spans="3:15" x14ac:dyDescent="0.2">
      <c r="D1433" s="182"/>
      <c r="E1433" s="182"/>
      <c r="F1433" s="182"/>
      <c r="G1433" s="206"/>
      <c r="H1433" s="206"/>
      <c r="I1433" s="182"/>
      <c r="J1433" s="182"/>
      <c r="K1433" s="182"/>
    </row>
    <row r="1434" spans="3:15" x14ac:dyDescent="0.2">
      <c r="D1434" s="182"/>
      <c r="E1434" s="182"/>
      <c r="F1434" s="182"/>
      <c r="G1434" s="206"/>
      <c r="H1434" s="206"/>
      <c r="I1434" s="182"/>
      <c r="J1434" s="182"/>
      <c r="K1434" s="182"/>
    </row>
    <row r="1435" spans="3:15" x14ac:dyDescent="0.2">
      <c r="G1435" s="206"/>
      <c r="H1435" s="206"/>
      <c r="L1435" s="205"/>
    </row>
    <row r="1436" spans="3:15" x14ac:dyDescent="0.2">
      <c r="L1436" s="205"/>
    </row>
    <row r="1437" spans="3:15" x14ac:dyDescent="0.2">
      <c r="C1437" s="207"/>
      <c r="D1437" s="208"/>
      <c r="E1437" s="208"/>
      <c r="F1437" s="208"/>
      <c r="G1437" s="207"/>
      <c r="H1437" s="207"/>
      <c r="I1437" s="208"/>
      <c r="J1437" s="208"/>
      <c r="K1437" s="208"/>
      <c r="L1437" s="208"/>
      <c r="M1437" s="206"/>
      <c r="N1437" s="206"/>
      <c r="O1437" s="206"/>
    </row>
    <row r="1438" spans="3:15" x14ac:dyDescent="0.2">
      <c r="L1438" s="205"/>
    </row>
    <row r="1439" spans="3:15" x14ac:dyDescent="0.2">
      <c r="G1439" s="206"/>
      <c r="H1439" s="206"/>
      <c r="L1439" s="205"/>
    </row>
    <row r="1440" spans="3:15" x14ac:dyDescent="0.2">
      <c r="G1440" s="206"/>
      <c r="H1440" s="206"/>
      <c r="L1440" s="205"/>
    </row>
    <row r="1441" spans="4:12" x14ac:dyDescent="0.2">
      <c r="G1441" s="206"/>
      <c r="H1441" s="206"/>
      <c r="L1441" s="205"/>
    </row>
    <row r="1442" spans="4:12" x14ac:dyDescent="0.2">
      <c r="G1442" s="206"/>
      <c r="H1442" s="206"/>
      <c r="L1442" s="205"/>
    </row>
    <row r="1443" spans="4:12" x14ac:dyDescent="0.2">
      <c r="G1443" s="206"/>
      <c r="H1443" s="206"/>
      <c r="L1443" s="205"/>
    </row>
    <row r="1444" spans="4:12" x14ac:dyDescent="0.2">
      <c r="G1444" s="206"/>
      <c r="H1444" s="206"/>
      <c r="L1444" s="205"/>
    </row>
    <row r="1445" spans="4:12" x14ac:dyDescent="0.2">
      <c r="G1445" s="206"/>
      <c r="H1445" s="206"/>
      <c r="L1445" s="205"/>
    </row>
    <row r="1446" spans="4:12" x14ac:dyDescent="0.2">
      <c r="G1446" s="206"/>
      <c r="H1446" s="206"/>
      <c r="L1446" s="205"/>
    </row>
    <row r="1447" spans="4:12" x14ac:dyDescent="0.2">
      <c r="G1447" s="206"/>
      <c r="H1447" s="206"/>
      <c r="L1447" s="205"/>
    </row>
    <row r="1448" spans="4:12" x14ac:dyDescent="0.2">
      <c r="G1448" s="206"/>
      <c r="H1448" s="206"/>
      <c r="L1448" s="205"/>
    </row>
    <row r="1449" spans="4:12" x14ac:dyDescent="0.2">
      <c r="G1449" s="206"/>
      <c r="H1449" s="206"/>
      <c r="L1449" s="205"/>
    </row>
    <row r="1450" spans="4:12" x14ac:dyDescent="0.2">
      <c r="G1450" s="206"/>
      <c r="H1450" s="206"/>
      <c r="L1450" s="205"/>
    </row>
    <row r="1451" spans="4:12" x14ac:dyDescent="0.2">
      <c r="D1451" s="182"/>
      <c r="E1451" s="182"/>
      <c r="F1451" s="182"/>
      <c r="G1451" s="206"/>
      <c r="H1451" s="206"/>
      <c r="I1451" s="182"/>
      <c r="J1451" s="182"/>
      <c r="K1451" s="182"/>
    </row>
    <row r="1452" spans="4:12" x14ac:dyDescent="0.2">
      <c r="D1452" s="182"/>
      <c r="E1452" s="182"/>
      <c r="F1452" s="182"/>
      <c r="G1452" s="206"/>
      <c r="H1452" s="206"/>
      <c r="I1452" s="182"/>
      <c r="J1452" s="182"/>
      <c r="K1452" s="182"/>
    </row>
    <row r="1453" spans="4:12" x14ac:dyDescent="0.2">
      <c r="D1453" s="182"/>
      <c r="E1453" s="182"/>
      <c r="F1453" s="182"/>
      <c r="G1453" s="206"/>
      <c r="H1453" s="206"/>
      <c r="I1453" s="182"/>
      <c r="J1453" s="182"/>
      <c r="K1453" s="182"/>
    </row>
    <row r="1454" spans="4:12" x14ac:dyDescent="0.2">
      <c r="D1454" s="182"/>
      <c r="E1454" s="182"/>
      <c r="F1454" s="182"/>
      <c r="G1454" s="206"/>
      <c r="H1454" s="206"/>
      <c r="I1454" s="182"/>
      <c r="J1454" s="182"/>
      <c r="K1454" s="182"/>
    </row>
    <row r="1455" spans="4:12" x14ac:dyDescent="0.2">
      <c r="D1455" s="182"/>
      <c r="E1455" s="182"/>
      <c r="F1455" s="182"/>
      <c r="G1455" s="206"/>
      <c r="H1455" s="206"/>
      <c r="I1455" s="182"/>
      <c r="J1455" s="182"/>
      <c r="K1455" s="182"/>
    </row>
    <row r="1456" spans="4:12" x14ac:dyDescent="0.2">
      <c r="D1456" s="182"/>
      <c r="E1456" s="182"/>
      <c r="F1456" s="182"/>
      <c r="G1456" s="206"/>
      <c r="H1456" s="206"/>
      <c r="I1456" s="182"/>
      <c r="J1456" s="182"/>
      <c r="K1456" s="182"/>
    </row>
    <row r="1457" spans="7:8" s="182" customFormat="1" x14ac:dyDescent="0.2">
      <c r="G1457" s="206"/>
      <c r="H1457" s="206"/>
    </row>
    <row r="1458" spans="7:8" s="182" customFormat="1" x14ac:dyDescent="0.2">
      <c r="G1458" s="206"/>
      <c r="H1458" s="206"/>
    </row>
    <row r="1459" spans="7:8" s="182" customFormat="1" x14ac:dyDescent="0.2">
      <c r="G1459" s="206"/>
      <c r="H1459" s="206"/>
    </row>
    <row r="1460" spans="7:8" s="182" customFormat="1" x14ac:dyDescent="0.2">
      <c r="G1460" s="206"/>
      <c r="H1460" s="206"/>
    </row>
    <row r="1461" spans="7:8" s="182" customFormat="1" x14ac:dyDescent="0.2">
      <c r="G1461" s="206"/>
      <c r="H1461" s="206"/>
    </row>
    <row r="1462" spans="7:8" s="182" customFormat="1" x14ac:dyDescent="0.2">
      <c r="G1462" s="206"/>
      <c r="H1462" s="206"/>
    </row>
    <row r="1463" spans="7:8" s="182" customFormat="1" x14ac:dyDescent="0.2">
      <c r="G1463" s="206"/>
      <c r="H1463" s="206"/>
    </row>
    <row r="1464" spans="7:8" s="182" customFormat="1" x14ac:dyDescent="0.2">
      <c r="G1464" s="206"/>
      <c r="H1464" s="206"/>
    </row>
    <row r="1465" spans="7:8" s="182" customFormat="1" x14ac:dyDescent="0.2">
      <c r="G1465" s="206"/>
      <c r="H1465" s="206"/>
    </row>
    <row r="1466" spans="7:8" s="182" customFormat="1" x14ac:dyDescent="0.2">
      <c r="G1466" s="206"/>
      <c r="H1466" s="206"/>
    </row>
    <row r="1467" spans="7:8" s="182" customFormat="1" x14ac:dyDescent="0.2">
      <c r="G1467" s="206"/>
      <c r="H1467" s="206"/>
    </row>
    <row r="1468" spans="7:8" s="182" customFormat="1" x14ac:dyDescent="0.2">
      <c r="G1468" s="206"/>
      <c r="H1468" s="206"/>
    </row>
    <row r="1469" spans="7:8" s="182" customFormat="1" x14ac:dyDescent="0.2">
      <c r="G1469" s="206"/>
      <c r="H1469" s="206"/>
    </row>
    <row r="1470" spans="7:8" s="182" customFormat="1" x14ac:dyDescent="0.2">
      <c r="G1470" s="206"/>
      <c r="H1470" s="206"/>
    </row>
    <row r="1471" spans="7:8" s="182" customFormat="1" x14ac:dyDescent="0.2">
      <c r="G1471" s="206"/>
      <c r="H1471" s="206"/>
    </row>
    <row r="1472" spans="7:8" s="182" customFormat="1" x14ac:dyDescent="0.2">
      <c r="G1472" s="206"/>
      <c r="H1472" s="206"/>
    </row>
    <row r="1473" spans="3:11" x14ac:dyDescent="0.2">
      <c r="D1473" s="182"/>
      <c r="E1473" s="182"/>
      <c r="F1473" s="182"/>
      <c r="G1473" s="206"/>
      <c r="H1473" s="206"/>
      <c r="I1473" s="182"/>
      <c r="J1473" s="182"/>
      <c r="K1473" s="182"/>
    </row>
    <row r="1474" spans="3:11" x14ac:dyDescent="0.2">
      <c r="D1474" s="182"/>
      <c r="E1474" s="182"/>
      <c r="F1474" s="182"/>
      <c r="G1474" s="206"/>
      <c r="H1474" s="206"/>
      <c r="I1474" s="182"/>
      <c r="J1474" s="182"/>
      <c r="K1474" s="182"/>
    </row>
    <row r="1475" spans="3:11" x14ac:dyDescent="0.2">
      <c r="D1475" s="182"/>
      <c r="E1475" s="182"/>
      <c r="F1475" s="182"/>
      <c r="G1475" s="206"/>
      <c r="H1475" s="206"/>
      <c r="I1475" s="182"/>
      <c r="J1475" s="182"/>
      <c r="K1475" s="182"/>
    </row>
    <row r="1476" spans="3:11" x14ac:dyDescent="0.2">
      <c r="D1476" s="182"/>
      <c r="E1476" s="182"/>
      <c r="F1476" s="182"/>
      <c r="G1476" s="206"/>
      <c r="H1476" s="206"/>
      <c r="I1476" s="182"/>
      <c r="J1476" s="182"/>
      <c r="K1476" s="182"/>
    </row>
    <row r="1477" spans="3:11" x14ac:dyDescent="0.2">
      <c r="D1477" s="182"/>
      <c r="E1477" s="182"/>
      <c r="F1477" s="182"/>
      <c r="G1477" s="206"/>
      <c r="H1477" s="206"/>
      <c r="I1477" s="182"/>
      <c r="J1477" s="182"/>
      <c r="K1477" s="182"/>
    </row>
    <row r="1478" spans="3:11" x14ac:dyDescent="0.2">
      <c r="D1478" s="182"/>
      <c r="E1478" s="182"/>
      <c r="F1478" s="182"/>
      <c r="G1478" s="206"/>
      <c r="H1478" s="206"/>
      <c r="I1478" s="182"/>
      <c r="J1478" s="182"/>
      <c r="K1478" s="182"/>
    </row>
    <row r="1479" spans="3:11" x14ac:dyDescent="0.2">
      <c r="D1479" s="182"/>
      <c r="E1479" s="182"/>
      <c r="F1479" s="182"/>
      <c r="G1479" s="206"/>
      <c r="H1479" s="206"/>
      <c r="I1479" s="182"/>
      <c r="J1479" s="182"/>
      <c r="K1479" s="182"/>
    </row>
    <row r="1480" spans="3:11" x14ac:dyDescent="0.2">
      <c r="D1480" s="182"/>
      <c r="E1480" s="182"/>
      <c r="F1480" s="182"/>
      <c r="G1480" s="206"/>
      <c r="H1480" s="206"/>
      <c r="I1480" s="182"/>
      <c r="J1480" s="182"/>
      <c r="K1480" s="182"/>
    </row>
    <row r="1481" spans="3:11" x14ac:dyDescent="0.2">
      <c r="D1481" s="182"/>
      <c r="E1481" s="182"/>
      <c r="F1481" s="182"/>
      <c r="G1481" s="206"/>
      <c r="H1481" s="206"/>
      <c r="I1481" s="182"/>
      <c r="J1481" s="182"/>
      <c r="K1481" s="182"/>
    </row>
    <row r="1482" spans="3:11" x14ac:dyDescent="0.2">
      <c r="D1482" s="182"/>
      <c r="E1482" s="182"/>
      <c r="F1482" s="182"/>
      <c r="G1482" s="206"/>
      <c r="H1482" s="206"/>
      <c r="I1482" s="182"/>
      <c r="J1482" s="182"/>
      <c r="K1482" s="182"/>
    </row>
    <row r="1483" spans="3:11" x14ac:dyDescent="0.2">
      <c r="G1483" s="206"/>
      <c r="H1483" s="206"/>
      <c r="I1483" s="182"/>
      <c r="J1483" s="182"/>
      <c r="K1483" s="182"/>
    </row>
    <row r="1484" spans="3:11" x14ac:dyDescent="0.2">
      <c r="C1484" s="207"/>
      <c r="G1484" s="209"/>
      <c r="H1484" s="209"/>
      <c r="I1484" s="182"/>
      <c r="J1484" s="182"/>
      <c r="K1484" s="182"/>
    </row>
    <row r="1485" spans="3:11" x14ac:dyDescent="0.2">
      <c r="G1485" s="206"/>
      <c r="H1485" s="206"/>
      <c r="I1485" s="182"/>
      <c r="J1485" s="182"/>
      <c r="K1485" s="182"/>
    </row>
    <row r="1486" spans="3:11" x14ac:dyDescent="0.2">
      <c r="G1486" s="206"/>
      <c r="H1486" s="206"/>
      <c r="I1486" s="182"/>
      <c r="J1486" s="182"/>
      <c r="K1486" s="182"/>
    </row>
    <row r="1487" spans="3:11" x14ac:dyDescent="0.2">
      <c r="G1487" s="206"/>
      <c r="H1487" s="206"/>
      <c r="I1487" s="182"/>
      <c r="J1487" s="182"/>
      <c r="K1487" s="182"/>
    </row>
    <row r="1488" spans="3:11" x14ac:dyDescent="0.2">
      <c r="G1488" s="206"/>
      <c r="H1488" s="206"/>
      <c r="I1488" s="182"/>
      <c r="J1488" s="182"/>
      <c r="K1488" s="182"/>
    </row>
    <row r="1489" spans="3:11" x14ac:dyDescent="0.2">
      <c r="G1489" s="206"/>
      <c r="H1489" s="206"/>
      <c r="I1489" s="182"/>
      <c r="J1489" s="182"/>
      <c r="K1489" s="182"/>
    </row>
    <row r="1490" spans="3:11" x14ac:dyDescent="0.2">
      <c r="G1490" s="206"/>
      <c r="H1490" s="206"/>
      <c r="I1490" s="182"/>
      <c r="J1490" s="182"/>
      <c r="K1490" s="182"/>
    </row>
    <row r="1491" spans="3:11" x14ac:dyDescent="0.2">
      <c r="G1491" s="206"/>
      <c r="H1491" s="206"/>
      <c r="I1491" s="182"/>
      <c r="J1491" s="182"/>
      <c r="K1491" s="182"/>
    </row>
    <row r="1492" spans="3:11" x14ac:dyDescent="0.2">
      <c r="G1492" s="206"/>
      <c r="H1492" s="206"/>
      <c r="I1492" s="182"/>
      <c r="J1492" s="182"/>
      <c r="K1492" s="182"/>
    </row>
    <row r="1493" spans="3:11" x14ac:dyDescent="0.2">
      <c r="G1493" s="206"/>
      <c r="H1493" s="206"/>
      <c r="I1493" s="182"/>
      <c r="J1493" s="182"/>
      <c r="K1493" s="182"/>
    </row>
    <row r="1494" spans="3:11" x14ac:dyDescent="0.2">
      <c r="G1494" s="206"/>
      <c r="H1494" s="206"/>
      <c r="I1494" s="182"/>
      <c r="J1494" s="182"/>
      <c r="K1494" s="182"/>
    </row>
    <row r="1495" spans="3:11" x14ac:dyDescent="0.2">
      <c r="G1495" s="206"/>
      <c r="H1495" s="206"/>
      <c r="I1495" s="182"/>
      <c r="J1495" s="182"/>
      <c r="K1495" s="182"/>
    </row>
    <row r="1496" spans="3:11" x14ac:dyDescent="0.2">
      <c r="G1496" s="206"/>
      <c r="H1496" s="206"/>
      <c r="I1496" s="182"/>
      <c r="J1496" s="182"/>
      <c r="K1496" s="182"/>
    </row>
    <row r="1497" spans="3:11" x14ac:dyDescent="0.2">
      <c r="G1497" s="206"/>
      <c r="H1497" s="206"/>
      <c r="I1497" s="182"/>
      <c r="J1497" s="182"/>
      <c r="K1497" s="182"/>
    </row>
    <row r="1498" spans="3:11" x14ac:dyDescent="0.2">
      <c r="G1498" s="206"/>
      <c r="H1498" s="206"/>
      <c r="I1498" s="182"/>
      <c r="J1498" s="182"/>
      <c r="K1498" s="182"/>
    </row>
    <row r="1499" spans="3:11" x14ac:dyDescent="0.2">
      <c r="G1499" s="206"/>
      <c r="H1499" s="206"/>
      <c r="I1499" s="182"/>
      <c r="J1499" s="182"/>
      <c r="K1499" s="182"/>
    </row>
    <row r="1500" spans="3:11" x14ac:dyDescent="0.2">
      <c r="C1500" s="207"/>
      <c r="G1500" s="209"/>
      <c r="H1500" s="209"/>
      <c r="I1500" s="182"/>
      <c r="J1500" s="182"/>
      <c r="K1500" s="182"/>
    </row>
    <row r="1501" spans="3:11" x14ac:dyDescent="0.2">
      <c r="G1501" s="206"/>
      <c r="H1501" s="206"/>
      <c r="I1501" s="182"/>
      <c r="J1501" s="182"/>
      <c r="K1501" s="182"/>
    </row>
    <row r="1502" spans="3:11" x14ac:dyDescent="0.2">
      <c r="G1502" s="206"/>
      <c r="H1502" s="206"/>
      <c r="I1502" s="182"/>
      <c r="J1502" s="182"/>
      <c r="K1502" s="182"/>
    </row>
    <row r="1503" spans="3:11" x14ac:dyDescent="0.2">
      <c r="G1503" s="206"/>
      <c r="H1503" s="206"/>
      <c r="I1503" s="182"/>
      <c r="J1503" s="182"/>
      <c r="K1503" s="182"/>
    </row>
    <row r="1504" spans="3:11" x14ac:dyDescent="0.2">
      <c r="G1504" s="206"/>
      <c r="H1504" s="206"/>
      <c r="I1504" s="182"/>
      <c r="J1504" s="182"/>
      <c r="K1504" s="182"/>
    </row>
    <row r="1505" spans="7:11" x14ac:dyDescent="0.2">
      <c r="G1505" s="206"/>
      <c r="H1505" s="206"/>
      <c r="I1505" s="182"/>
      <c r="J1505" s="182"/>
      <c r="K1505" s="182"/>
    </row>
    <row r="1506" spans="7:11" x14ac:dyDescent="0.2">
      <c r="G1506" s="206"/>
      <c r="H1506" s="206"/>
      <c r="I1506" s="182"/>
      <c r="J1506" s="182"/>
      <c r="K1506" s="182"/>
    </row>
    <row r="1507" spans="7:11" x14ac:dyDescent="0.2">
      <c r="G1507" s="206"/>
      <c r="H1507" s="206"/>
      <c r="I1507" s="182"/>
      <c r="J1507" s="182"/>
      <c r="K1507" s="182"/>
    </row>
    <row r="1508" spans="7:11" x14ac:dyDescent="0.2">
      <c r="G1508" s="206"/>
      <c r="H1508" s="206"/>
      <c r="I1508" s="182"/>
      <c r="J1508" s="182"/>
      <c r="K1508" s="182"/>
    </row>
    <row r="1509" spans="7:11" x14ac:dyDescent="0.2">
      <c r="G1509" s="206"/>
      <c r="H1509" s="206"/>
      <c r="I1509" s="182"/>
      <c r="J1509" s="182"/>
      <c r="K1509" s="182"/>
    </row>
    <row r="1510" spans="7:11" x14ac:dyDescent="0.2">
      <c r="G1510" s="206"/>
      <c r="H1510" s="206"/>
      <c r="I1510" s="182"/>
      <c r="J1510" s="182"/>
      <c r="K1510" s="182"/>
    </row>
    <row r="1511" spans="7:11" x14ac:dyDescent="0.2">
      <c r="G1511" s="206"/>
      <c r="H1511" s="206"/>
      <c r="I1511" s="182"/>
      <c r="J1511" s="182"/>
      <c r="K1511" s="182"/>
    </row>
    <row r="1512" spans="7:11" x14ac:dyDescent="0.2">
      <c r="G1512" s="206"/>
      <c r="H1512" s="206"/>
      <c r="I1512" s="182"/>
      <c r="J1512" s="182"/>
      <c r="K1512" s="182"/>
    </row>
    <row r="1513" spans="7:11" x14ac:dyDescent="0.2">
      <c r="G1513" s="206"/>
      <c r="H1513" s="206"/>
      <c r="I1513" s="182"/>
      <c r="J1513" s="182"/>
      <c r="K1513" s="182"/>
    </row>
    <row r="1514" spans="7:11" x14ac:dyDescent="0.2">
      <c r="G1514" s="206"/>
      <c r="H1514" s="206"/>
      <c r="I1514" s="182"/>
      <c r="J1514" s="182"/>
      <c r="K1514" s="182"/>
    </row>
    <row r="1515" spans="7:11" x14ac:dyDescent="0.2">
      <c r="G1515" s="206"/>
      <c r="H1515" s="206"/>
    </row>
    <row r="1516" spans="7:11" x14ac:dyDescent="0.2">
      <c r="G1516" s="206"/>
      <c r="H1516" s="206"/>
    </row>
    <row r="1517" spans="7:11" x14ac:dyDescent="0.2">
      <c r="G1517" s="206"/>
      <c r="H1517" s="206"/>
    </row>
    <row r="1518" spans="7:11" x14ac:dyDescent="0.2">
      <c r="G1518" s="206"/>
      <c r="H1518" s="206"/>
    </row>
    <row r="1519" spans="7:11" x14ac:dyDescent="0.2">
      <c r="G1519" s="206"/>
      <c r="H1519" s="206"/>
    </row>
    <row r="1520" spans="7:11" x14ac:dyDescent="0.2">
      <c r="G1520" s="206"/>
      <c r="H1520" s="206"/>
    </row>
    <row r="1522" spans="3:11" x14ac:dyDescent="0.2">
      <c r="C1522" s="207"/>
      <c r="D1522" s="208"/>
      <c r="E1522" s="208"/>
      <c r="F1522" s="208"/>
      <c r="G1522" s="207"/>
      <c r="H1522" s="207"/>
      <c r="I1522" s="208"/>
      <c r="J1522" s="208"/>
      <c r="K1522" s="208"/>
    </row>
    <row r="1524" spans="3:11" x14ac:dyDescent="0.2">
      <c r="G1524" s="206"/>
      <c r="H1524" s="206"/>
    </row>
    <row r="1525" spans="3:11" x14ac:dyDescent="0.2">
      <c r="G1525" s="206"/>
      <c r="H1525" s="206"/>
    </row>
    <row r="1526" spans="3:11" x14ac:dyDescent="0.2">
      <c r="G1526" s="206"/>
      <c r="H1526" s="206"/>
    </row>
    <row r="1527" spans="3:11" x14ac:dyDescent="0.2">
      <c r="G1527" s="206"/>
      <c r="H1527" s="206"/>
    </row>
    <row r="1528" spans="3:11" x14ac:dyDescent="0.2">
      <c r="G1528" s="206"/>
      <c r="H1528" s="206"/>
    </row>
    <row r="1529" spans="3:11" x14ac:dyDescent="0.2">
      <c r="G1529" s="206"/>
      <c r="H1529" s="206"/>
    </row>
    <row r="1530" spans="3:11" x14ac:dyDescent="0.2">
      <c r="G1530" s="206"/>
      <c r="H1530" s="206"/>
    </row>
    <row r="1531" spans="3:11" x14ac:dyDescent="0.2">
      <c r="D1531" s="182"/>
      <c r="E1531" s="182"/>
      <c r="F1531" s="182"/>
      <c r="G1531" s="206"/>
      <c r="H1531" s="206"/>
      <c r="I1531" s="182"/>
      <c r="J1531" s="182"/>
      <c r="K1531" s="182"/>
    </row>
    <row r="1532" spans="3:11" x14ac:dyDescent="0.2">
      <c r="D1532" s="182"/>
      <c r="E1532" s="182"/>
      <c r="F1532" s="182"/>
      <c r="G1532" s="206"/>
      <c r="H1532" s="206"/>
      <c r="I1532" s="182"/>
      <c r="J1532" s="182"/>
      <c r="K1532" s="182"/>
    </row>
    <row r="1533" spans="3:11" x14ac:dyDescent="0.2">
      <c r="D1533" s="182"/>
      <c r="E1533" s="182"/>
      <c r="F1533" s="182"/>
      <c r="G1533" s="206"/>
      <c r="H1533" s="206"/>
      <c r="I1533" s="182"/>
      <c r="J1533" s="182"/>
      <c r="K1533" s="182"/>
    </row>
    <row r="1534" spans="3:11" x14ac:dyDescent="0.2">
      <c r="D1534" s="182"/>
      <c r="E1534" s="182"/>
      <c r="F1534" s="182"/>
      <c r="G1534" s="206"/>
      <c r="H1534" s="206"/>
      <c r="I1534" s="182"/>
      <c r="J1534" s="182"/>
      <c r="K1534" s="182"/>
    </row>
    <row r="1535" spans="3:11" x14ac:dyDescent="0.2">
      <c r="D1535" s="182"/>
      <c r="E1535" s="182"/>
      <c r="F1535" s="182"/>
      <c r="G1535" s="206"/>
      <c r="H1535" s="206"/>
      <c r="I1535" s="182"/>
      <c r="J1535" s="182"/>
      <c r="K1535" s="182"/>
    </row>
    <row r="1536" spans="3:11" x14ac:dyDescent="0.2">
      <c r="D1536" s="182"/>
      <c r="E1536" s="182"/>
      <c r="F1536" s="182"/>
      <c r="G1536" s="206"/>
      <c r="H1536" s="206"/>
      <c r="I1536" s="182"/>
      <c r="J1536" s="182"/>
      <c r="K1536" s="182"/>
    </row>
    <row r="1537" spans="3:11" x14ac:dyDescent="0.2">
      <c r="D1537" s="182"/>
      <c r="E1537" s="182"/>
      <c r="F1537" s="182"/>
      <c r="G1537" s="206"/>
      <c r="H1537" s="206"/>
      <c r="I1537" s="182"/>
      <c r="J1537" s="182"/>
      <c r="K1537" s="182"/>
    </row>
    <row r="1538" spans="3:11" x14ac:dyDescent="0.2">
      <c r="D1538" s="182"/>
      <c r="E1538" s="182"/>
      <c r="F1538" s="182"/>
      <c r="G1538" s="206"/>
      <c r="H1538" s="206"/>
      <c r="I1538" s="182"/>
      <c r="J1538" s="182"/>
      <c r="K1538" s="182"/>
    </row>
    <row r="1539" spans="3:11" x14ac:dyDescent="0.2">
      <c r="D1539" s="182"/>
      <c r="E1539" s="182"/>
      <c r="F1539" s="182"/>
      <c r="G1539" s="206"/>
      <c r="H1539" s="206"/>
      <c r="I1539" s="182"/>
      <c r="J1539" s="182"/>
      <c r="K1539" s="182"/>
    </row>
    <row r="1540" spans="3:11" x14ac:dyDescent="0.2">
      <c r="D1540" s="182"/>
      <c r="E1540" s="182"/>
      <c r="F1540" s="182"/>
      <c r="G1540" s="206"/>
      <c r="H1540" s="206"/>
      <c r="I1540" s="182"/>
      <c r="J1540" s="182"/>
      <c r="K1540" s="182"/>
    </row>
    <row r="1541" spans="3:11" x14ac:dyDescent="0.2">
      <c r="D1541" s="182"/>
      <c r="E1541" s="182"/>
      <c r="F1541" s="182"/>
      <c r="G1541" s="206"/>
      <c r="H1541" s="206"/>
      <c r="I1541" s="182"/>
      <c r="J1541" s="182"/>
      <c r="K1541" s="182"/>
    </row>
    <row r="1542" spans="3:11" x14ac:dyDescent="0.2">
      <c r="D1542" s="182"/>
      <c r="E1542" s="182"/>
      <c r="F1542" s="182"/>
      <c r="G1542" s="206"/>
      <c r="H1542" s="206"/>
      <c r="I1542" s="182"/>
      <c r="J1542" s="182"/>
      <c r="K1542" s="182"/>
    </row>
    <row r="1543" spans="3:11" x14ac:dyDescent="0.2">
      <c r="D1543" s="182"/>
      <c r="E1543" s="182"/>
      <c r="F1543" s="182"/>
      <c r="G1543" s="206"/>
      <c r="H1543" s="206"/>
      <c r="I1543" s="182"/>
      <c r="J1543" s="182"/>
      <c r="K1543" s="182"/>
    </row>
    <row r="1544" spans="3:11" x14ac:dyDescent="0.2">
      <c r="D1544" s="182"/>
      <c r="E1544" s="182"/>
      <c r="F1544" s="182"/>
      <c r="G1544" s="206"/>
      <c r="H1544" s="206"/>
      <c r="I1544" s="182"/>
      <c r="J1544" s="182"/>
      <c r="K1544" s="182"/>
    </row>
    <row r="1545" spans="3:11" x14ac:dyDescent="0.2">
      <c r="D1545" s="182"/>
      <c r="E1545" s="182"/>
      <c r="F1545" s="182"/>
      <c r="G1545" s="206"/>
      <c r="H1545" s="206"/>
      <c r="I1545" s="182"/>
      <c r="J1545" s="182"/>
      <c r="K1545" s="182"/>
    </row>
    <row r="1546" spans="3:11" x14ac:dyDescent="0.2">
      <c r="D1546" s="182"/>
      <c r="E1546" s="182"/>
      <c r="F1546" s="182"/>
      <c r="G1546" s="206"/>
      <c r="H1546" s="206"/>
      <c r="I1546" s="182"/>
      <c r="J1546" s="182"/>
      <c r="K1546" s="182"/>
    </row>
    <row r="1547" spans="3:11" x14ac:dyDescent="0.2">
      <c r="G1547" s="206"/>
      <c r="H1547" s="206"/>
    </row>
    <row r="1548" spans="3:11" x14ac:dyDescent="0.2">
      <c r="G1548" s="206"/>
      <c r="H1548" s="206"/>
    </row>
    <row r="1550" spans="3:11" x14ac:dyDescent="0.2">
      <c r="C1550" s="207"/>
      <c r="D1550" s="208"/>
      <c r="E1550" s="208"/>
      <c r="F1550" s="208"/>
      <c r="G1550" s="207"/>
      <c r="H1550" s="207"/>
      <c r="I1550" s="208"/>
      <c r="J1550" s="208"/>
      <c r="K1550" s="208"/>
    </row>
    <row r="1552" spans="3:11" x14ac:dyDescent="0.2">
      <c r="G1552" s="206"/>
      <c r="H1552" s="206"/>
    </row>
    <row r="1553" spans="3:11" x14ac:dyDescent="0.2">
      <c r="G1553" s="206"/>
      <c r="H1553" s="206"/>
    </row>
    <row r="1554" spans="3:11" x14ac:dyDescent="0.2">
      <c r="G1554" s="206"/>
      <c r="H1554" s="206"/>
    </row>
    <row r="1555" spans="3:11" x14ac:dyDescent="0.2">
      <c r="G1555" s="206"/>
      <c r="H1555" s="206"/>
    </row>
    <row r="1556" spans="3:11" x14ac:dyDescent="0.2">
      <c r="G1556" s="206"/>
      <c r="H1556" s="206"/>
    </row>
    <row r="1557" spans="3:11" x14ac:dyDescent="0.2">
      <c r="G1557" s="206"/>
      <c r="H1557" s="206"/>
    </row>
    <row r="1558" spans="3:11" x14ac:dyDescent="0.2">
      <c r="G1558" s="206"/>
      <c r="H1558" s="206"/>
    </row>
    <row r="1559" spans="3:11" x14ac:dyDescent="0.2">
      <c r="G1559" s="206"/>
      <c r="H1559" s="206"/>
    </row>
    <row r="1560" spans="3:11" x14ac:dyDescent="0.2">
      <c r="G1560" s="206"/>
      <c r="H1560" s="206"/>
    </row>
    <row r="1561" spans="3:11" x14ac:dyDescent="0.2">
      <c r="G1561" s="206"/>
      <c r="H1561" s="206"/>
    </row>
    <row r="1562" spans="3:11" x14ac:dyDescent="0.2">
      <c r="G1562" s="206"/>
      <c r="H1562" s="206"/>
    </row>
    <row r="1563" spans="3:11" x14ac:dyDescent="0.2">
      <c r="G1563" s="206"/>
      <c r="H1563" s="206"/>
      <c r="I1563" s="182"/>
      <c r="J1563" s="182"/>
      <c r="K1563" s="182"/>
    </row>
    <row r="1564" spans="3:11" x14ac:dyDescent="0.2">
      <c r="G1564" s="206"/>
      <c r="H1564" s="206"/>
      <c r="I1564" s="182"/>
      <c r="J1564" s="182"/>
      <c r="K1564" s="182"/>
    </row>
    <row r="1565" spans="3:11" x14ac:dyDescent="0.2">
      <c r="G1565" s="206"/>
      <c r="H1565" s="206"/>
      <c r="I1565" s="182"/>
      <c r="J1565" s="182"/>
      <c r="K1565" s="182"/>
    </row>
    <row r="1567" spans="3:11" x14ac:dyDescent="0.2">
      <c r="C1567" s="207"/>
      <c r="G1567" s="206"/>
      <c r="H1567" s="206"/>
      <c r="I1567" s="182"/>
      <c r="J1567" s="182"/>
      <c r="K1567" s="182"/>
    </row>
    <row r="1569" spans="4:11" x14ac:dyDescent="0.2">
      <c r="G1569" s="206"/>
      <c r="H1569" s="206"/>
      <c r="I1569" s="182"/>
      <c r="J1569" s="182"/>
      <c r="K1569" s="182"/>
    </row>
    <row r="1570" spans="4:11" x14ac:dyDescent="0.2">
      <c r="G1570" s="206"/>
      <c r="H1570" s="206"/>
      <c r="I1570" s="182"/>
      <c r="J1570" s="182"/>
      <c r="K1570" s="182"/>
    </row>
    <row r="1571" spans="4:11" x14ac:dyDescent="0.2">
      <c r="G1571" s="206"/>
      <c r="H1571" s="206"/>
      <c r="I1571" s="182"/>
      <c r="J1571" s="182"/>
      <c r="K1571" s="182"/>
    </row>
    <row r="1572" spans="4:11" x14ac:dyDescent="0.2">
      <c r="G1572" s="206"/>
      <c r="H1572" s="206"/>
      <c r="I1572" s="182"/>
      <c r="J1572" s="182"/>
      <c r="K1572" s="182"/>
    </row>
    <row r="1573" spans="4:11" x14ac:dyDescent="0.2">
      <c r="G1573" s="206"/>
      <c r="H1573" s="206"/>
      <c r="I1573" s="182"/>
      <c r="J1573" s="182"/>
      <c r="K1573" s="182"/>
    </row>
    <row r="1574" spans="4:11" x14ac:dyDescent="0.2">
      <c r="G1574" s="206"/>
      <c r="H1574" s="206"/>
      <c r="I1574" s="182"/>
      <c r="J1574" s="182"/>
      <c r="K1574" s="182"/>
    </row>
    <row r="1575" spans="4:11" x14ac:dyDescent="0.2">
      <c r="G1575" s="206"/>
      <c r="H1575" s="206"/>
      <c r="I1575" s="182"/>
      <c r="J1575" s="182"/>
      <c r="K1575" s="182"/>
    </row>
    <row r="1576" spans="4:11" x14ac:dyDescent="0.2">
      <c r="G1576" s="206"/>
      <c r="H1576" s="206"/>
      <c r="I1576" s="182"/>
      <c r="J1576" s="182"/>
      <c r="K1576" s="182"/>
    </row>
    <row r="1577" spans="4:11" x14ac:dyDescent="0.2">
      <c r="G1577" s="206"/>
      <c r="H1577" s="206"/>
      <c r="I1577" s="182"/>
      <c r="J1577" s="182"/>
      <c r="K1577" s="182"/>
    </row>
    <row r="1578" spans="4:11" x14ac:dyDescent="0.2">
      <c r="G1578" s="206"/>
      <c r="H1578" s="206"/>
      <c r="I1578" s="182"/>
      <c r="J1578" s="182"/>
      <c r="K1578" s="182"/>
    </row>
    <row r="1579" spans="4:11" x14ac:dyDescent="0.2">
      <c r="D1579" s="182"/>
      <c r="E1579" s="182"/>
      <c r="F1579" s="182"/>
      <c r="G1579" s="206"/>
      <c r="H1579" s="206"/>
      <c r="I1579" s="182"/>
      <c r="J1579" s="182"/>
      <c r="K1579" s="182"/>
    </row>
    <row r="1580" spans="4:11" x14ac:dyDescent="0.2">
      <c r="D1580" s="182"/>
      <c r="E1580" s="182"/>
      <c r="F1580" s="182"/>
      <c r="G1580" s="206"/>
      <c r="H1580" s="206"/>
      <c r="I1580" s="182"/>
      <c r="J1580" s="182"/>
      <c r="K1580" s="182"/>
    </row>
    <row r="1581" spans="4:11" x14ac:dyDescent="0.2">
      <c r="D1581" s="182"/>
      <c r="E1581" s="182"/>
      <c r="F1581" s="182"/>
      <c r="G1581" s="206"/>
      <c r="H1581" s="206"/>
      <c r="I1581" s="182"/>
      <c r="J1581" s="182"/>
      <c r="K1581" s="182"/>
    </row>
    <row r="1582" spans="4:11" x14ac:dyDescent="0.2">
      <c r="D1582" s="182"/>
      <c r="E1582" s="182"/>
      <c r="F1582" s="182"/>
      <c r="G1582" s="206"/>
      <c r="H1582" s="206"/>
      <c r="I1582" s="182"/>
      <c r="J1582" s="182"/>
      <c r="K1582" s="182"/>
    </row>
    <row r="1583" spans="4:11" x14ac:dyDescent="0.2">
      <c r="D1583" s="182"/>
      <c r="E1583" s="182"/>
      <c r="F1583" s="182"/>
      <c r="G1583" s="206"/>
      <c r="H1583" s="206"/>
      <c r="I1583" s="182"/>
      <c r="J1583" s="182"/>
      <c r="K1583" s="182"/>
    </row>
    <row r="1584" spans="4:11" x14ac:dyDescent="0.2">
      <c r="D1584" s="182"/>
      <c r="E1584" s="182"/>
      <c r="F1584" s="182"/>
      <c r="G1584" s="206"/>
      <c r="H1584" s="206"/>
      <c r="I1584" s="182"/>
      <c r="J1584" s="182"/>
      <c r="K1584" s="182"/>
    </row>
    <row r="1585" spans="4:11" x14ac:dyDescent="0.2">
      <c r="D1585" s="182"/>
      <c r="E1585" s="182"/>
      <c r="F1585" s="182"/>
      <c r="G1585" s="206"/>
      <c r="H1585" s="206"/>
      <c r="I1585" s="182"/>
      <c r="J1585" s="182"/>
      <c r="K1585" s="182"/>
    </row>
    <row r="1586" spans="4:11" x14ac:dyDescent="0.2">
      <c r="D1586" s="182"/>
      <c r="E1586" s="182"/>
      <c r="F1586" s="182"/>
      <c r="G1586" s="206"/>
      <c r="H1586" s="206"/>
      <c r="I1586" s="182"/>
      <c r="J1586" s="182"/>
      <c r="K1586" s="182"/>
    </row>
    <row r="1587" spans="4:11" x14ac:dyDescent="0.2">
      <c r="D1587" s="182"/>
      <c r="E1587" s="182"/>
      <c r="F1587" s="182"/>
      <c r="G1587" s="206"/>
      <c r="H1587" s="206"/>
      <c r="I1587" s="182"/>
      <c r="J1587" s="182"/>
      <c r="K1587" s="182"/>
    </row>
    <row r="1588" spans="4:11" x14ac:dyDescent="0.2">
      <c r="D1588" s="182"/>
      <c r="E1588" s="182"/>
      <c r="F1588" s="182"/>
      <c r="G1588" s="206"/>
      <c r="H1588" s="206"/>
      <c r="I1588" s="182"/>
      <c r="J1588" s="182"/>
      <c r="K1588" s="182"/>
    </row>
    <row r="1589" spans="4:11" x14ac:dyDescent="0.2">
      <c r="D1589" s="182"/>
      <c r="E1589" s="182"/>
      <c r="F1589" s="182"/>
      <c r="G1589" s="206"/>
      <c r="H1589" s="206"/>
      <c r="I1589" s="182"/>
      <c r="J1589" s="182"/>
      <c r="K1589" s="182"/>
    </row>
    <row r="1590" spans="4:11" x14ac:dyDescent="0.2">
      <c r="D1590" s="182"/>
      <c r="E1590" s="182"/>
      <c r="F1590" s="182"/>
      <c r="G1590" s="206"/>
      <c r="H1590" s="206"/>
      <c r="I1590" s="182"/>
      <c r="J1590" s="182"/>
      <c r="K1590" s="182"/>
    </row>
    <row r="1591" spans="4:11" x14ac:dyDescent="0.2">
      <c r="D1591" s="182"/>
      <c r="E1591" s="182"/>
      <c r="F1591" s="182"/>
      <c r="G1591" s="206"/>
      <c r="H1591" s="206"/>
      <c r="I1591" s="182"/>
      <c r="J1591" s="182"/>
      <c r="K1591" s="182"/>
    </row>
    <row r="1592" spans="4:11" x14ac:dyDescent="0.2">
      <c r="D1592" s="182"/>
      <c r="E1592" s="182"/>
      <c r="F1592" s="182"/>
      <c r="G1592" s="206"/>
      <c r="H1592" s="206"/>
      <c r="I1592" s="182"/>
      <c r="J1592" s="182"/>
      <c r="K1592" s="182"/>
    </row>
    <row r="1593" spans="4:11" x14ac:dyDescent="0.2">
      <c r="D1593" s="182"/>
      <c r="E1593" s="182"/>
      <c r="F1593" s="182"/>
      <c r="G1593" s="206"/>
      <c r="H1593" s="206"/>
      <c r="I1593" s="182"/>
      <c r="J1593" s="182"/>
      <c r="K1593" s="182"/>
    </row>
    <row r="1594" spans="4:11" x14ac:dyDescent="0.2">
      <c r="D1594" s="182"/>
      <c r="E1594" s="182"/>
      <c r="F1594" s="182"/>
      <c r="G1594" s="206"/>
      <c r="H1594" s="206"/>
      <c r="I1594" s="182"/>
      <c r="J1594" s="182"/>
      <c r="K1594" s="182"/>
    </row>
    <row r="1595" spans="4:11" x14ac:dyDescent="0.2">
      <c r="G1595" s="206"/>
      <c r="H1595" s="206"/>
    </row>
    <row r="1596" spans="4:11" x14ac:dyDescent="0.2">
      <c r="G1596" s="206"/>
      <c r="H1596" s="206"/>
    </row>
    <row r="1597" spans="4:11" x14ac:dyDescent="0.2">
      <c r="G1597" s="206"/>
      <c r="H1597" s="206"/>
    </row>
    <row r="1598" spans="4:11" x14ac:dyDescent="0.2">
      <c r="G1598" s="206"/>
      <c r="H1598" s="206"/>
    </row>
    <row r="1599" spans="4:11" x14ac:dyDescent="0.2">
      <c r="G1599" s="206"/>
      <c r="H1599" s="206"/>
    </row>
    <row r="1601" spans="3:11" x14ac:dyDescent="0.2">
      <c r="C1601" s="207"/>
      <c r="D1601" s="208"/>
      <c r="E1601" s="208"/>
      <c r="F1601" s="208"/>
      <c r="G1601" s="207"/>
      <c r="H1601" s="207"/>
      <c r="I1601" s="208"/>
      <c r="J1601" s="208"/>
      <c r="K1601" s="208"/>
    </row>
    <row r="1603" spans="3:11" x14ac:dyDescent="0.2">
      <c r="G1603" s="206"/>
      <c r="H1603" s="206"/>
    </row>
    <row r="1604" spans="3:11" x14ac:dyDescent="0.2">
      <c r="G1604" s="206"/>
      <c r="H1604" s="206"/>
    </row>
    <row r="1605" spans="3:11" x14ac:dyDescent="0.2">
      <c r="G1605" s="206"/>
      <c r="H1605" s="206"/>
    </row>
    <row r="1606" spans="3:11" x14ac:dyDescent="0.2">
      <c r="G1606" s="206"/>
      <c r="H1606" s="206"/>
    </row>
    <row r="1607" spans="3:11" x14ac:dyDescent="0.2">
      <c r="G1607" s="206"/>
      <c r="H1607" s="206"/>
    </row>
    <row r="1608" spans="3:11" x14ac:dyDescent="0.2">
      <c r="G1608" s="206"/>
      <c r="H1608" s="206"/>
    </row>
    <row r="1609" spans="3:11" x14ac:dyDescent="0.2">
      <c r="G1609" s="206"/>
      <c r="H1609" s="206"/>
    </row>
    <row r="1610" spans="3:11" x14ac:dyDescent="0.2">
      <c r="G1610" s="206"/>
      <c r="H1610" s="206"/>
    </row>
    <row r="1611" spans="3:11" x14ac:dyDescent="0.2">
      <c r="G1611" s="206"/>
      <c r="H1611" s="206"/>
      <c r="I1611" s="182"/>
      <c r="J1611" s="182"/>
      <c r="K1611" s="182"/>
    </row>
    <row r="1612" spans="3:11" x14ac:dyDescent="0.2">
      <c r="G1612" s="206"/>
      <c r="H1612" s="206"/>
      <c r="I1612" s="182"/>
      <c r="J1612" s="182"/>
      <c r="K1612" s="182"/>
    </row>
    <row r="1613" spans="3:11" x14ac:dyDescent="0.2">
      <c r="G1613" s="206"/>
      <c r="H1613" s="206"/>
      <c r="I1613" s="182"/>
      <c r="J1613" s="182"/>
      <c r="K1613" s="182"/>
    </row>
    <row r="1614" spans="3:11" x14ac:dyDescent="0.2">
      <c r="G1614" s="206"/>
      <c r="H1614" s="206"/>
      <c r="I1614" s="182"/>
      <c r="J1614" s="182"/>
      <c r="K1614" s="182"/>
    </row>
    <row r="1615" spans="3:11" x14ac:dyDescent="0.2">
      <c r="C1615" s="207"/>
      <c r="G1615" s="206"/>
      <c r="H1615" s="206"/>
      <c r="I1615" s="182"/>
      <c r="J1615" s="182"/>
      <c r="K1615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tabSelected="1" workbookViewId="0">
      <selection activeCell="D23" sqref="D23"/>
    </sheetView>
  </sheetViews>
  <sheetFormatPr defaultRowHeight="12.75" x14ac:dyDescent="0.2"/>
  <cols>
    <col min="1" max="1" width="31.42578125" bestFit="1" customWidth="1"/>
    <col min="5" max="6" width="10.1406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55" t="s">
        <v>642</v>
      </c>
      <c r="F8" s="255" t="s">
        <v>450</v>
      </c>
    </row>
    <row r="9" spans="1:6" ht="15.75" x14ac:dyDescent="0.25">
      <c r="A9" s="247" t="s">
        <v>473</v>
      </c>
      <c r="B9" s="248"/>
      <c r="C9" s="249"/>
      <c r="D9" s="248"/>
      <c r="E9" s="246"/>
      <c r="F9" s="246"/>
    </row>
    <row r="10" spans="1:6" x14ac:dyDescent="0.2">
      <c r="A10" s="250" t="s">
        <v>230</v>
      </c>
      <c r="B10" s="248"/>
      <c r="C10" s="249"/>
      <c r="D10" s="248"/>
      <c r="E10" s="251">
        <f>+'Detail Income'!K92+'Detail Income'!K220</f>
        <v>219352.78</v>
      </c>
      <c r="F10" s="251">
        <f>+'Detail Income'!I92+'Detail Income'!I220</f>
        <v>209076.6</v>
      </c>
    </row>
    <row r="11" spans="1:6" x14ac:dyDescent="0.2">
      <c r="A11" s="250" t="s">
        <v>639</v>
      </c>
      <c r="B11" s="248"/>
      <c r="C11" s="249"/>
      <c r="D11" s="248"/>
      <c r="E11" s="251">
        <f>+'Detail Income'!K236</f>
        <v>-1.84</v>
      </c>
      <c r="F11" s="251">
        <f>+'Detail Income'!I236</f>
        <v>0</v>
      </c>
    </row>
    <row r="12" spans="1:6" ht="15.75" x14ac:dyDescent="0.25">
      <c r="A12" s="247" t="s">
        <v>456</v>
      </c>
      <c r="B12" s="248"/>
      <c r="C12" s="249"/>
      <c r="D12" s="248"/>
      <c r="E12" s="252">
        <f>SUM(E10:E11)</f>
        <v>219350.94</v>
      </c>
      <c r="F12" s="252">
        <f>SUM(F10:F11)</f>
        <v>209076.6</v>
      </c>
    </row>
    <row r="13" spans="1:6" x14ac:dyDescent="0.2">
      <c r="A13" s="157"/>
      <c r="B13" s="248"/>
      <c r="C13" s="249"/>
      <c r="D13" s="248"/>
      <c r="E13" s="251"/>
      <c r="F13" s="251"/>
    </row>
    <row r="14" spans="1:6" ht="15.75" x14ac:dyDescent="0.25">
      <c r="A14" s="247" t="s">
        <v>457</v>
      </c>
      <c r="B14" s="248"/>
      <c r="C14" s="249"/>
      <c r="D14" s="248"/>
      <c r="E14" s="251"/>
      <c r="F14" s="251"/>
    </row>
    <row r="15" spans="1:6" x14ac:dyDescent="0.2">
      <c r="A15" s="250" t="s">
        <v>640</v>
      </c>
      <c r="B15" s="248"/>
      <c r="C15" s="249"/>
      <c r="D15" s="248"/>
      <c r="E15" s="251">
        <f>+'Detail Income'!K639</f>
        <v>274.2</v>
      </c>
      <c r="F15" s="251">
        <f>+'Detail Income'!I639</f>
        <v>270</v>
      </c>
    </row>
    <row r="16" spans="1:6" x14ac:dyDescent="0.2">
      <c r="A16" s="250" t="s">
        <v>479</v>
      </c>
      <c r="B16" s="248"/>
      <c r="C16" s="249"/>
      <c r="D16" s="248"/>
      <c r="E16" s="251">
        <f>+'Detail Income'!K1192</f>
        <v>963.65</v>
      </c>
      <c r="F16" s="251">
        <f>+'Detail Income'!I1192</f>
        <v>961.0200000000001</v>
      </c>
    </row>
    <row r="17" spans="1:6" x14ac:dyDescent="0.2">
      <c r="A17" s="250" t="s">
        <v>641</v>
      </c>
      <c r="B17" s="248"/>
      <c r="C17" s="249"/>
      <c r="D17" s="248"/>
      <c r="E17" s="251">
        <f>+'Detail Income'!K1175</f>
        <v>47079.830000000009</v>
      </c>
      <c r="F17" s="251">
        <f>+'Detail Income'!I1175</f>
        <v>43671.76</v>
      </c>
    </row>
    <row r="18" spans="1:6" x14ac:dyDescent="0.2">
      <c r="A18" s="253" t="s">
        <v>458</v>
      </c>
      <c r="B18" s="248"/>
      <c r="C18" s="249"/>
      <c r="D18" s="248"/>
      <c r="E18" s="252">
        <f>SUM(E15:E17)</f>
        <v>48317.680000000008</v>
      </c>
      <c r="F18" s="252">
        <f>SUM(F15:F17)</f>
        <v>44902.78</v>
      </c>
    </row>
    <row r="19" spans="1:6" x14ac:dyDescent="0.2">
      <c r="A19" s="253"/>
      <c r="B19" s="248"/>
      <c r="C19" s="249"/>
      <c r="D19" s="248"/>
      <c r="E19" s="251"/>
      <c r="F19" s="251"/>
    </row>
    <row r="20" spans="1:6" ht="13.5" thickBot="1" x14ac:dyDescent="0.25">
      <c r="A20" s="253" t="s">
        <v>459</v>
      </c>
      <c r="B20" s="248"/>
      <c r="C20" s="249"/>
      <c r="D20" s="248"/>
      <c r="E20" s="254">
        <f>+E12-E18</f>
        <v>171033.26</v>
      </c>
      <c r="F20" s="254">
        <f>+F12-F18</f>
        <v>164173.82</v>
      </c>
    </row>
    <row r="21" spans="1:6" ht="13.5" thickTop="1" x14ac:dyDescent="0.2"/>
    <row r="22" spans="1:6" x14ac:dyDescent="0.2">
      <c r="E22" s="61">
        <f>+'Detail Income'!K1254</f>
        <v>171033.26</v>
      </c>
      <c r="F22" s="61">
        <f>+'Detail Income'!I1254</f>
        <v>164173.82</v>
      </c>
    </row>
    <row r="23" spans="1:6" x14ac:dyDescent="0.2">
      <c r="D23" s="174" t="s">
        <v>452</v>
      </c>
      <c r="E23" s="265">
        <f>+E22-E20</f>
        <v>0</v>
      </c>
      <c r="F23" s="265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454</v>
      </c>
      <c r="B1" t="s">
        <v>455</v>
      </c>
    </row>
    <row r="2" spans="1:2" hidden="1" x14ac:dyDescent="0.2">
      <c r="A2" t="s">
        <v>462</v>
      </c>
      <c r="B2" t="s">
        <v>115</v>
      </c>
    </row>
    <row r="3" spans="1:2" hidden="1" x14ac:dyDescent="0.2">
      <c r="A3" t="s">
        <v>505</v>
      </c>
      <c r="B3" t="s">
        <v>119</v>
      </c>
    </row>
    <row r="4" spans="1:2" hidden="1" x14ac:dyDescent="0.2">
      <c r="A4" t="s">
        <v>463</v>
      </c>
      <c r="B4" t="s">
        <v>120</v>
      </c>
    </row>
    <row r="5" spans="1:2" hidden="1" x14ac:dyDescent="0.2">
      <c r="A5" t="s">
        <v>464</v>
      </c>
      <c r="B5" t="s">
        <v>123</v>
      </c>
    </row>
    <row r="6" spans="1:2" hidden="1" x14ac:dyDescent="0.2">
      <c r="A6" t="s">
        <v>465</v>
      </c>
      <c r="B6" t="s">
        <v>123</v>
      </c>
    </row>
    <row r="7" spans="1:2" hidden="1" x14ac:dyDescent="0.2">
      <c r="A7" t="s">
        <v>593</v>
      </c>
      <c r="B7" t="s">
        <v>15</v>
      </c>
    </row>
    <row r="8" spans="1:2" hidden="1" x14ac:dyDescent="0.2">
      <c r="A8" t="s">
        <v>613</v>
      </c>
      <c r="B8" t="s">
        <v>16</v>
      </c>
    </row>
    <row r="9" spans="1:2" hidden="1" x14ac:dyDescent="0.2">
      <c r="A9" t="s">
        <v>594</v>
      </c>
      <c r="B9" t="s">
        <v>16</v>
      </c>
    </row>
    <row r="10" spans="1:2" hidden="1" x14ac:dyDescent="0.2">
      <c r="A10" t="s">
        <v>614</v>
      </c>
      <c r="B10" t="s">
        <v>16</v>
      </c>
    </row>
    <row r="11" spans="1:2" hidden="1" x14ac:dyDescent="0.2">
      <c r="A11" t="s">
        <v>615</v>
      </c>
      <c r="B11" t="s">
        <v>16</v>
      </c>
    </row>
    <row r="12" spans="1:2" hidden="1" x14ac:dyDescent="0.2">
      <c r="A12" t="s">
        <v>595</v>
      </c>
      <c r="B12" t="s">
        <v>16</v>
      </c>
    </row>
    <row r="13" spans="1:2" hidden="1" x14ac:dyDescent="0.2">
      <c r="A13" t="s">
        <v>616</v>
      </c>
      <c r="B13" t="s">
        <v>16</v>
      </c>
    </row>
    <row r="14" spans="1:2" hidden="1" x14ac:dyDescent="0.2">
      <c r="A14" t="s">
        <v>617</v>
      </c>
      <c r="B14" t="s">
        <v>278</v>
      </c>
    </row>
    <row r="15" spans="1:2" hidden="1" x14ac:dyDescent="0.2">
      <c r="A15" t="s">
        <v>618</v>
      </c>
      <c r="B15" t="s">
        <v>355</v>
      </c>
    </row>
    <row r="16" spans="1:2" hidden="1" x14ac:dyDescent="0.2">
      <c r="A16" t="s">
        <v>619</v>
      </c>
      <c r="B16" t="s">
        <v>356</v>
      </c>
    </row>
    <row r="17" spans="1:2" hidden="1" x14ac:dyDescent="0.2">
      <c r="A17" t="s">
        <v>596</v>
      </c>
      <c r="B17" t="s">
        <v>357</v>
      </c>
    </row>
    <row r="18" spans="1:2" hidden="1" x14ac:dyDescent="0.2">
      <c r="A18" t="s">
        <v>620</v>
      </c>
      <c r="B18" t="s">
        <v>357</v>
      </c>
    </row>
    <row r="19" spans="1:2" hidden="1" x14ac:dyDescent="0.2">
      <c r="A19" t="s">
        <v>621</v>
      </c>
      <c r="B19" t="s">
        <v>357</v>
      </c>
    </row>
    <row r="20" spans="1:2" hidden="1" x14ac:dyDescent="0.2">
      <c r="A20" t="s">
        <v>597</v>
      </c>
      <c r="B20" t="s">
        <v>357</v>
      </c>
    </row>
    <row r="21" spans="1:2" hidden="1" x14ac:dyDescent="0.2">
      <c r="A21" t="s">
        <v>622</v>
      </c>
      <c r="B21" t="s">
        <v>358</v>
      </c>
    </row>
    <row r="22" spans="1:2" hidden="1" x14ac:dyDescent="0.2">
      <c r="A22" t="s">
        <v>598</v>
      </c>
      <c r="B22" t="s">
        <v>359</v>
      </c>
    </row>
    <row r="23" spans="1:2" hidden="1" x14ac:dyDescent="0.2">
      <c r="A23" t="s">
        <v>431</v>
      </c>
      <c r="B23" t="s">
        <v>359</v>
      </c>
    </row>
    <row r="24" spans="1:2" hidden="1" x14ac:dyDescent="0.2">
      <c r="A24" t="s">
        <v>432</v>
      </c>
      <c r="B24" t="s">
        <v>359</v>
      </c>
    </row>
    <row r="25" spans="1:2" hidden="1" x14ac:dyDescent="0.2">
      <c r="A25" t="s">
        <v>433</v>
      </c>
      <c r="B25" t="s">
        <v>359</v>
      </c>
    </row>
    <row r="26" spans="1:2" hidden="1" x14ac:dyDescent="0.2">
      <c r="A26" t="s">
        <v>599</v>
      </c>
      <c r="B26" t="s">
        <v>360</v>
      </c>
    </row>
    <row r="27" spans="1:2" hidden="1" x14ac:dyDescent="0.2">
      <c r="A27" t="s">
        <v>600</v>
      </c>
      <c r="B27" t="s">
        <v>360</v>
      </c>
    </row>
    <row r="28" spans="1:2" hidden="1" x14ac:dyDescent="0.2">
      <c r="A28" t="s">
        <v>623</v>
      </c>
      <c r="B28" t="s">
        <v>360</v>
      </c>
    </row>
    <row r="29" spans="1:2" hidden="1" x14ac:dyDescent="0.2">
      <c r="A29" t="s">
        <v>624</v>
      </c>
      <c r="B29" t="s">
        <v>360</v>
      </c>
    </row>
    <row r="30" spans="1:2" hidden="1" x14ac:dyDescent="0.2">
      <c r="A30" t="s">
        <v>625</v>
      </c>
      <c r="B30" t="s">
        <v>360</v>
      </c>
    </row>
    <row r="31" spans="1:2" hidden="1" x14ac:dyDescent="0.2">
      <c r="A31" t="s">
        <v>626</v>
      </c>
      <c r="B31" t="s">
        <v>360</v>
      </c>
    </row>
    <row r="32" spans="1:2" hidden="1" x14ac:dyDescent="0.2">
      <c r="A32" t="s">
        <v>627</v>
      </c>
      <c r="B32" t="s">
        <v>360</v>
      </c>
    </row>
    <row r="33" spans="1:2" hidden="1" x14ac:dyDescent="0.2">
      <c r="A33" t="s">
        <v>628</v>
      </c>
      <c r="B33" t="s">
        <v>360</v>
      </c>
    </row>
    <row r="34" spans="1:2" hidden="1" x14ac:dyDescent="0.2">
      <c r="A34" t="s">
        <v>629</v>
      </c>
      <c r="B34" t="s">
        <v>360</v>
      </c>
    </row>
    <row r="35" spans="1:2" hidden="1" x14ac:dyDescent="0.2">
      <c r="A35" t="s">
        <v>601</v>
      </c>
      <c r="B35" t="s">
        <v>360</v>
      </c>
    </row>
    <row r="36" spans="1:2" hidden="1" x14ac:dyDescent="0.2">
      <c r="A36" t="s">
        <v>630</v>
      </c>
      <c r="B36" t="s">
        <v>360</v>
      </c>
    </row>
    <row r="37" spans="1:2" hidden="1" x14ac:dyDescent="0.2">
      <c r="A37" t="s">
        <v>631</v>
      </c>
      <c r="B37" t="s">
        <v>360</v>
      </c>
    </row>
    <row r="38" spans="1:2" hidden="1" x14ac:dyDescent="0.2">
      <c r="A38" t="s">
        <v>602</v>
      </c>
      <c r="B38" t="s">
        <v>360</v>
      </c>
    </row>
    <row r="39" spans="1:2" hidden="1" x14ac:dyDescent="0.2">
      <c r="A39" t="s">
        <v>632</v>
      </c>
      <c r="B39" t="s">
        <v>360</v>
      </c>
    </row>
    <row r="40" spans="1:2" hidden="1" x14ac:dyDescent="0.2">
      <c r="A40" t="s">
        <v>434</v>
      </c>
      <c r="B40" t="s">
        <v>361</v>
      </c>
    </row>
    <row r="41" spans="1:2" hidden="1" x14ac:dyDescent="0.2">
      <c r="A41" t="s">
        <v>506</v>
      </c>
      <c r="B41" t="s">
        <v>361</v>
      </c>
    </row>
    <row r="42" spans="1:2" hidden="1" x14ac:dyDescent="0.2">
      <c r="A42" t="s">
        <v>507</v>
      </c>
      <c r="B42" t="s">
        <v>361</v>
      </c>
    </row>
    <row r="43" spans="1:2" hidden="1" x14ac:dyDescent="0.2">
      <c r="A43" t="s">
        <v>460</v>
      </c>
      <c r="B43" t="s">
        <v>361</v>
      </c>
    </row>
    <row r="44" spans="1:2" hidden="1" x14ac:dyDescent="0.2">
      <c r="A44" t="s">
        <v>435</v>
      </c>
      <c r="B44" t="s">
        <v>361</v>
      </c>
    </row>
    <row r="45" spans="1:2" hidden="1" x14ac:dyDescent="0.2">
      <c r="A45" t="s">
        <v>603</v>
      </c>
      <c r="B45" t="s">
        <v>361</v>
      </c>
    </row>
    <row r="46" spans="1:2" hidden="1" x14ac:dyDescent="0.2">
      <c r="A46" t="s">
        <v>436</v>
      </c>
      <c r="B46" t="s">
        <v>361</v>
      </c>
    </row>
    <row r="47" spans="1:2" hidden="1" x14ac:dyDescent="0.2">
      <c r="A47" t="s">
        <v>508</v>
      </c>
      <c r="B47" t="s">
        <v>361</v>
      </c>
    </row>
    <row r="48" spans="1:2" hidden="1" x14ac:dyDescent="0.2">
      <c r="A48" t="s">
        <v>437</v>
      </c>
      <c r="B48" t="s">
        <v>361</v>
      </c>
    </row>
    <row r="49" spans="1:2" hidden="1" x14ac:dyDescent="0.2">
      <c r="A49" t="s">
        <v>509</v>
      </c>
      <c r="B49" t="s">
        <v>361</v>
      </c>
    </row>
    <row r="50" spans="1:2" hidden="1" x14ac:dyDescent="0.2">
      <c r="A50" t="s">
        <v>438</v>
      </c>
      <c r="B50" t="s">
        <v>361</v>
      </c>
    </row>
    <row r="51" spans="1:2" hidden="1" x14ac:dyDescent="0.2">
      <c r="A51" t="s">
        <v>439</v>
      </c>
      <c r="B51" t="s">
        <v>361</v>
      </c>
    </row>
    <row r="52" spans="1:2" hidden="1" x14ac:dyDescent="0.2">
      <c r="A52" t="s">
        <v>440</v>
      </c>
      <c r="B52" t="s">
        <v>361</v>
      </c>
    </row>
    <row r="53" spans="1:2" hidden="1" x14ac:dyDescent="0.2">
      <c r="A53" t="s">
        <v>510</v>
      </c>
      <c r="B53" t="s">
        <v>362</v>
      </c>
    </row>
    <row r="54" spans="1:2" hidden="1" x14ac:dyDescent="0.2">
      <c r="A54" t="s">
        <v>511</v>
      </c>
      <c r="B54" t="s">
        <v>362</v>
      </c>
    </row>
    <row r="55" spans="1:2" hidden="1" x14ac:dyDescent="0.2">
      <c r="A55" t="s">
        <v>512</v>
      </c>
      <c r="B55" t="s">
        <v>362</v>
      </c>
    </row>
    <row r="56" spans="1:2" hidden="1" x14ac:dyDescent="0.2">
      <c r="A56" t="s">
        <v>513</v>
      </c>
      <c r="B56" t="s">
        <v>362</v>
      </c>
    </row>
    <row r="57" spans="1:2" hidden="1" x14ac:dyDescent="0.2">
      <c r="A57" t="s">
        <v>514</v>
      </c>
      <c r="B57" t="s">
        <v>362</v>
      </c>
    </row>
    <row r="58" spans="1:2" hidden="1" x14ac:dyDescent="0.2">
      <c r="A58" t="s">
        <v>633</v>
      </c>
      <c r="B58" t="s">
        <v>362</v>
      </c>
    </row>
    <row r="59" spans="1:2" hidden="1" x14ac:dyDescent="0.2">
      <c r="A59" t="s">
        <v>515</v>
      </c>
      <c r="B59" t="s">
        <v>362</v>
      </c>
    </row>
    <row r="60" spans="1:2" hidden="1" x14ac:dyDescent="0.2">
      <c r="A60" t="s">
        <v>516</v>
      </c>
      <c r="B60" t="s">
        <v>362</v>
      </c>
    </row>
    <row r="61" spans="1:2" hidden="1" x14ac:dyDescent="0.2">
      <c r="A61" t="s">
        <v>517</v>
      </c>
      <c r="B61" t="s">
        <v>362</v>
      </c>
    </row>
    <row r="62" spans="1:2" hidden="1" x14ac:dyDescent="0.2">
      <c r="A62" t="s">
        <v>518</v>
      </c>
      <c r="B62" t="s">
        <v>362</v>
      </c>
    </row>
    <row r="63" spans="1:2" hidden="1" x14ac:dyDescent="0.2">
      <c r="A63" t="s">
        <v>519</v>
      </c>
      <c r="B63" t="s">
        <v>362</v>
      </c>
    </row>
    <row r="64" spans="1:2" hidden="1" x14ac:dyDescent="0.2">
      <c r="A64" t="s">
        <v>520</v>
      </c>
      <c r="B64" t="s">
        <v>362</v>
      </c>
    </row>
    <row r="65" spans="1:2" hidden="1" x14ac:dyDescent="0.2">
      <c r="A65" t="s">
        <v>521</v>
      </c>
      <c r="B65" t="s">
        <v>362</v>
      </c>
    </row>
    <row r="66" spans="1:2" hidden="1" x14ac:dyDescent="0.2">
      <c r="A66" t="s">
        <v>522</v>
      </c>
      <c r="B66" t="s">
        <v>362</v>
      </c>
    </row>
    <row r="67" spans="1:2" hidden="1" x14ac:dyDescent="0.2">
      <c r="A67" t="s">
        <v>523</v>
      </c>
      <c r="B67" t="s">
        <v>362</v>
      </c>
    </row>
    <row r="68" spans="1:2" hidden="1" x14ac:dyDescent="0.2">
      <c r="A68" t="s">
        <v>524</v>
      </c>
      <c r="B68" t="s">
        <v>362</v>
      </c>
    </row>
    <row r="69" spans="1:2" hidden="1" x14ac:dyDescent="0.2">
      <c r="A69" t="s">
        <v>525</v>
      </c>
      <c r="B69" t="s">
        <v>362</v>
      </c>
    </row>
    <row r="70" spans="1:2" hidden="1" x14ac:dyDescent="0.2">
      <c r="A70" t="s">
        <v>526</v>
      </c>
      <c r="B70" t="s">
        <v>362</v>
      </c>
    </row>
    <row r="71" spans="1:2" hidden="1" x14ac:dyDescent="0.2">
      <c r="A71" t="s">
        <v>634</v>
      </c>
      <c r="B71" t="s">
        <v>362</v>
      </c>
    </row>
    <row r="72" spans="1:2" hidden="1" x14ac:dyDescent="0.2">
      <c r="A72" t="s">
        <v>527</v>
      </c>
      <c r="B72" t="s">
        <v>362</v>
      </c>
    </row>
    <row r="73" spans="1:2" hidden="1" x14ac:dyDescent="0.2">
      <c r="A73" t="s">
        <v>528</v>
      </c>
      <c r="B73" t="s">
        <v>362</v>
      </c>
    </row>
    <row r="74" spans="1:2" hidden="1" x14ac:dyDescent="0.2">
      <c r="A74" t="s">
        <v>529</v>
      </c>
      <c r="B74" t="s">
        <v>362</v>
      </c>
    </row>
    <row r="75" spans="1:2" hidden="1" x14ac:dyDescent="0.2">
      <c r="A75" t="s">
        <v>530</v>
      </c>
      <c r="B75" t="s">
        <v>362</v>
      </c>
    </row>
    <row r="76" spans="1:2" hidden="1" x14ac:dyDescent="0.2">
      <c r="A76" t="s">
        <v>531</v>
      </c>
      <c r="B76" t="s">
        <v>362</v>
      </c>
    </row>
    <row r="77" spans="1:2" hidden="1" x14ac:dyDescent="0.2">
      <c r="A77" t="s">
        <v>532</v>
      </c>
      <c r="B77" t="s">
        <v>362</v>
      </c>
    </row>
    <row r="78" spans="1:2" hidden="1" x14ac:dyDescent="0.2">
      <c r="A78" t="s">
        <v>533</v>
      </c>
      <c r="B78" t="s">
        <v>362</v>
      </c>
    </row>
    <row r="79" spans="1:2" hidden="1" x14ac:dyDescent="0.2">
      <c r="A79" t="s">
        <v>441</v>
      </c>
      <c r="B79" t="s">
        <v>362</v>
      </c>
    </row>
    <row r="80" spans="1:2" hidden="1" x14ac:dyDescent="0.2">
      <c r="A80" t="s">
        <v>442</v>
      </c>
      <c r="B80" t="s">
        <v>362</v>
      </c>
    </row>
    <row r="81" spans="1:2" hidden="1" x14ac:dyDescent="0.2">
      <c r="A81" t="s">
        <v>604</v>
      </c>
      <c r="B81" t="s">
        <v>363</v>
      </c>
    </row>
    <row r="82" spans="1:2" hidden="1" x14ac:dyDescent="0.2">
      <c r="A82" t="s">
        <v>605</v>
      </c>
      <c r="B82" t="s">
        <v>364</v>
      </c>
    </row>
    <row r="83" spans="1:2" hidden="1" x14ac:dyDescent="0.2">
      <c r="A83" t="s">
        <v>606</v>
      </c>
      <c r="B83" t="s">
        <v>364</v>
      </c>
    </row>
    <row r="84" spans="1:2" hidden="1" x14ac:dyDescent="0.2">
      <c r="A84" t="s">
        <v>607</v>
      </c>
      <c r="B84" t="s">
        <v>364</v>
      </c>
    </row>
    <row r="85" spans="1:2" hidden="1" x14ac:dyDescent="0.2">
      <c r="A85" t="s">
        <v>608</v>
      </c>
      <c r="B85" t="s">
        <v>364</v>
      </c>
    </row>
    <row r="86" spans="1:2" hidden="1" x14ac:dyDescent="0.2">
      <c r="A86" t="s">
        <v>534</v>
      </c>
      <c r="B86" t="s">
        <v>366</v>
      </c>
    </row>
    <row r="87" spans="1:2" hidden="1" x14ac:dyDescent="0.2">
      <c r="A87" t="s">
        <v>535</v>
      </c>
      <c r="B87" t="s">
        <v>366</v>
      </c>
    </row>
    <row r="88" spans="1:2" hidden="1" x14ac:dyDescent="0.2">
      <c r="A88" t="s">
        <v>536</v>
      </c>
      <c r="B88" t="s">
        <v>366</v>
      </c>
    </row>
    <row r="89" spans="1:2" hidden="1" x14ac:dyDescent="0.2">
      <c r="A89" t="s">
        <v>537</v>
      </c>
      <c r="B89" t="s">
        <v>366</v>
      </c>
    </row>
    <row r="90" spans="1:2" hidden="1" x14ac:dyDescent="0.2">
      <c r="A90" t="s">
        <v>538</v>
      </c>
      <c r="B90" t="s">
        <v>366</v>
      </c>
    </row>
    <row r="91" spans="1:2" hidden="1" x14ac:dyDescent="0.2">
      <c r="A91" t="s">
        <v>635</v>
      </c>
      <c r="B91" t="s">
        <v>366</v>
      </c>
    </row>
    <row r="92" spans="1:2" hidden="1" x14ac:dyDescent="0.2">
      <c r="A92" t="s">
        <v>539</v>
      </c>
      <c r="B92" t="s">
        <v>366</v>
      </c>
    </row>
    <row r="93" spans="1:2" hidden="1" x14ac:dyDescent="0.2">
      <c r="A93" t="s">
        <v>540</v>
      </c>
      <c r="B93" t="s">
        <v>366</v>
      </c>
    </row>
    <row r="94" spans="1:2" hidden="1" x14ac:dyDescent="0.2">
      <c r="A94" t="s">
        <v>541</v>
      </c>
      <c r="B94" t="s">
        <v>366</v>
      </c>
    </row>
    <row r="95" spans="1:2" hidden="1" x14ac:dyDescent="0.2">
      <c r="A95" t="s">
        <v>542</v>
      </c>
      <c r="B95" t="s">
        <v>366</v>
      </c>
    </row>
    <row r="96" spans="1:2" hidden="1" x14ac:dyDescent="0.2">
      <c r="A96" t="s">
        <v>543</v>
      </c>
      <c r="B96" t="s">
        <v>366</v>
      </c>
    </row>
    <row r="97" spans="1:2" hidden="1" x14ac:dyDescent="0.2">
      <c r="A97" t="s">
        <v>544</v>
      </c>
      <c r="B97" t="s">
        <v>366</v>
      </c>
    </row>
    <row r="98" spans="1:2" hidden="1" x14ac:dyDescent="0.2">
      <c r="A98" t="s">
        <v>545</v>
      </c>
      <c r="B98" t="s">
        <v>366</v>
      </c>
    </row>
    <row r="99" spans="1:2" hidden="1" x14ac:dyDescent="0.2">
      <c r="A99" t="s">
        <v>443</v>
      </c>
      <c r="B99" t="s">
        <v>367</v>
      </c>
    </row>
    <row r="100" spans="1:2" hidden="1" x14ac:dyDescent="0.2">
      <c r="A100" t="s">
        <v>546</v>
      </c>
      <c r="B100" t="s">
        <v>367</v>
      </c>
    </row>
    <row r="101" spans="1:2" hidden="1" x14ac:dyDescent="0.2">
      <c r="A101" t="s">
        <v>547</v>
      </c>
      <c r="B101" t="s">
        <v>367</v>
      </c>
    </row>
    <row r="102" spans="1:2" hidden="1" x14ac:dyDescent="0.2">
      <c r="A102" t="s">
        <v>461</v>
      </c>
      <c r="B102" t="s">
        <v>367</v>
      </c>
    </row>
    <row r="103" spans="1:2" hidden="1" x14ac:dyDescent="0.2">
      <c r="A103" t="s">
        <v>444</v>
      </c>
      <c r="B103" t="s">
        <v>367</v>
      </c>
    </row>
    <row r="104" spans="1:2" hidden="1" x14ac:dyDescent="0.2">
      <c r="A104" t="s">
        <v>609</v>
      </c>
      <c r="B104" t="s">
        <v>367</v>
      </c>
    </row>
    <row r="105" spans="1:2" hidden="1" x14ac:dyDescent="0.2">
      <c r="A105" t="s">
        <v>548</v>
      </c>
      <c r="B105" t="s">
        <v>367</v>
      </c>
    </row>
    <row r="106" spans="1:2" hidden="1" x14ac:dyDescent="0.2">
      <c r="A106" t="s">
        <v>549</v>
      </c>
      <c r="B106" t="s">
        <v>367</v>
      </c>
    </row>
    <row r="107" spans="1:2" hidden="1" x14ac:dyDescent="0.2">
      <c r="A107" t="s">
        <v>445</v>
      </c>
      <c r="B107" t="s">
        <v>367</v>
      </c>
    </row>
    <row r="108" spans="1:2" hidden="1" x14ac:dyDescent="0.2">
      <c r="A108" t="s">
        <v>550</v>
      </c>
      <c r="B108" t="s">
        <v>367</v>
      </c>
    </row>
    <row r="109" spans="1:2" hidden="1" x14ac:dyDescent="0.2">
      <c r="A109" t="s">
        <v>551</v>
      </c>
      <c r="B109" t="s">
        <v>367</v>
      </c>
    </row>
    <row r="110" spans="1:2" hidden="1" x14ac:dyDescent="0.2">
      <c r="A110" t="s">
        <v>446</v>
      </c>
      <c r="B110" t="s">
        <v>367</v>
      </c>
    </row>
    <row r="111" spans="1:2" hidden="1" x14ac:dyDescent="0.2">
      <c r="A111" t="s">
        <v>447</v>
      </c>
      <c r="B111" t="s">
        <v>367</v>
      </c>
    </row>
    <row r="112" spans="1:2" hidden="1" x14ac:dyDescent="0.2">
      <c r="A112" t="s">
        <v>552</v>
      </c>
      <c r="B112" t="s">
        <v>368</v>
      </c>
    </row>
    <row r="113" spans="1:2" hidden="1" x14ac:dyDescent="0.2">
      <c r="A113" t="s">
        <v>448</v>
      </c>
      <c r="B113" t="s">
        <v>368</v>
      </c>
    </row>
    <row r="114" spans="1:2" hidden="1" x14ac:dyDescent="0.2">
      <c r="A114" t="s">
        <v>610</v>
      </c>
      <c r="B114" t="s">
        <v>369</v>
      </c>
    </row>
    <row r="115" spans="1:2" hidden="1" x14ac:dyDescent="0.2">
      <c r="A115" t="s">
        <v>611</v>
      </c>
      <c r="B115" t="s">
        <v>369</v>
      </c>
    </row>
    <row r="116" spans="1:2" hidden="1" x14ac:dyDescent="0.2">
      <c r="A116" t="s">
        <v>612</v>
      </c>
      <c r="B116" t="s">
        <v>369</v>
      </c>
    </row>
    <row r="117" spans="1:2" hidden="1" x14ac:dyDescent="0.2"/>
    <row r="118" spans="1:2" hidden="1" x14ac:dyDescent="0.2"/>
    <row r="119" spans="1:2" hidden="1" x14ac:dyDescent="0.2"/>
    <row r="120" spans="1:2" hidden="1" x14ac:dyDescent="0.2"/>
    <row r="121" spans="1:2" hidden="1" x14ac:dyDescent="0.2"/>
    <row r="122" spans="1:2" hidden="1" x14ac:dyDescent="0.2"/>
    <row r="123" spans="1:2" hidden="1" x14ac:dyDescent="0.2"/>
    <row r="124" spans="1:2" hidden="1" x14ac:dyDescent="0.2"/>
    <row r="125" spans="1:2" hidden="1" x14ac:dyDescent="0.2"/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9DCE64AB-9D9E-4B64-BC4C-723AD640B93E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462</v>
      </c>
      <c r="B2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2"/>
  <sheetViews>
    <sheetView workbookViewId="0">
      <selection activeCell="A2" sqref="A2:B2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505</v>
      </c>
      <c r="B2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463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 filterMode="1"/>
  <dimension ref="B1:B1400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  <row r="2" spans="2:2" hidden="1" x14ac:dyDescent="0.2"/>
    <row r="3" spans="2:2" hidden="1" x14ac:dyDescent="0.2"/>
    <row r="4" spans="2:2" hidden="1" x14ac:dyDescent="0.2"/>
    <row r="5" spans="2:2" hidden="1" x14ac:dyDescent="0.2"/>
    <row r="6" spans="2:2" hidden="1" x14ac:dyDescent="0.2"/>
    <row r="7" spans="2:2" hidden="1" x14ac:dyDescent="0.2"/>
    <row r="8" spans="2:2" hidden="1" x14ac:dyDescent="0.2"/>
    <row r="9" spans="2:2" hidden="1" x14ac:dyDescent="0.2"/>
    <row r="10" spans="2:2" hidden="1" x14ac:dyDescent="0.2"/>
    <row r="11" spans="2:2" hidden="1" x14ac:dyDescent="0.2"/>
    <row r="12" spans="2:2" hidden="1" x14ac:dyDescent="0.2"/>
    <row r="13" spans="2:2" hidden="1" x14ac:dyDescent="0.2"/>
    <row r="14" spans="2:2" hidden="1" x14ac:dyDescent="0.2"/>
    <row r="15" spans="2:2" hidden="1" x14ac:dyDescent="0.2"/>
    <row r="16" spans="2:2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00000000-0009-0000-0000-000017000000}">
    <filterColumn colId="1">
      <filters>
        <filter val="08"/>
      </filters>
    </filterColumn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464</v>
      </c>
      <c r="B2" t="s">
        <v>123</v>
      </c>
    </row>
    <row r="3" spans="1:2" x14ac:dyDescent="0.2">
      <c r="A3" t="s">
        <v>465</v>
      </c>
      <c r="B3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593</v>
      </c>
      <c r="B2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613</v>
      </c>
      <c r="B2" t="s">
        <v>16</v>
      </c>
    </row>
    <row r="3" spans="1:2" x14ac:dyDescent="0.2">
      <c r="A3" t="s">
        <v>594</v>
      </c>
      <c r="B3" t="s">
        <v>16</v>
      </c>
    </row>
    <row r="4" spans="1:2" x14ac:dyDescent="0.2">
      <c r="A4" t="s">
        <v>614</v>
      </c>
      <c r="B4" t="s">
        <v>16</v>
      </c>
    </row>
    <row r="5" spans="1:2" x14ac:dyDescent="0.2">
      <c r="A5" t="s">
        <v>615</v>
      </c>
      <c r="B5" t="s">
        <v>16</v>
      </c>
    </row>
    <row r="6" spans="1:2" x14ac:dyDescent="0.2">
      <c r="A6" t="s">
        <v>595</v>
      </c>
      <c r="B6" t="s">
        <v>16</v>
      </c>
    </row>
    <row r="7" spans="1:2" x14ac:dyDescent="0.2">
      <c r="A7" t="s">
        <v>616</v>
      </c>
      <c r="B7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617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618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619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596</v>
      </c>
      <c r="B2" t="s">
        <v>357</v>
      </c>
    </row>
    <row r="3" spans="1:2" x14ac:dyDescent="0.2">
      <c r="A3" t="s">
        <v>620</v>
      </c>
      <c r="B3" t="s">
        <v>357</v>
      </c>
    </row>
    <row r="4" spans="1:2" x14ac:dyDescent="0.2">
      <c r="A4" t="s">
        <v>621</v>
      </c>
      <c r="B4" t="s">
        <v>357</v>
      </c>
    </row>
    <row r="5" spans="1:2" x14ac:dyDescent="0.2">
      <c r="A5" t="s">
        <v>597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622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598</v>
      </c>
      <c r="B2" t="s">
        <v>359</v>
      </c>
    </row>
    <row r="3" spans="1:2" x14ac:dyDescent="0.2">
      <c r="A3" t="s">
        <v>431</v>
      </c>
      <c r="B3" t="s">
        <v>359</v>
      </c>
    </row>
    <row r="4" spans="1:2" x14ac:dyDescent="0.2">
      <c r="A4" t="s">
        <v>432</v>
      </c>
      <c r="B4" t="s">
        <v>359</v>
      </c>
    </row>
    <row r="5" spans="1:2" x14ac:dyDescent="0.2">
      <c r="A5" t="s">
        <v>433</v>
      </c>
      <c r="B5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599</v>
      </c>
      <c r="B2" t="s">
        <v>360</v>
      </c>
    </row>
    <row r="3" spans="1:2" x14ac:dyDescent="0.2">
      <c r="A3" t="s">
        <v>600</v>
      </c>
      <c r="B3" t="s">
        <v>360</v>
      </c>
    </row>
    <row r="4" spans="1:2" x14ac:dyDescent="0.2">
      <c r="A4" t="s">
        <v>623</v>
      </c>
      <c r="B4" t="s">
        <v>360</v>
      </c>
    </row>
    <row r="5" spans="1:2" x14ac:dyDescent="0.2">
      <c r="A5" t="s">
        <v>624</v>
      </c>
      <c r="B5" t="s">
        <v>360</v>
      </c>
    </row>
    <row r="6" spans="1:2" x14ac:dyDescent="0.2">
      <c r="A6" t="s">
        <v>625</v>
      </c>
      <c r="B6" t="s">
        <v>360</v>
      </c>
    </row>
    <row r="7" spans="1:2" x14ac:dyDescent="0.2">
      <c r="A7" t="s">
        <v>626</v>
      </c>
      <c r="B7" t="s">
        <v>360</v>
      </c>
    </row>
    <row r="8" spans="1:2" x14ac:dyDescent="0.2">
      <c r="A8" t="s">
        <v>627</v>
      </c>
      <c r="B8" t="s">
        <v>360</v>
      </c>
    </row>
    <row r="9" spans="1:2" x14ac:dyDescent="0.2">
      <c r="A9" t="s">
        <v>628</v>
      </c>
      <c r="B9" t="s">
        <v>360</v>
      </c>
    </row>
    <row r="10" spans="1:2" x14ac:dyDescent="0.2">
      <c r="A10" t="s">
        <v>629</v>
      </c>
      <c r="B10" t="s">
        <v>360</v>
      </c>
    </row>
    <row r="11" spans="1:2" x14ac:dyDescent="0.2">
      <c r="A11" t="s">
        <v>601</v>
      </c>
      <c r="B11" t="s">
        <v>360</v>
      </c>
    </row>
    <row r="12" spans="1:2" x14ac:dyDescent="0.2">
      <c r="A12" t="s">
        <v>630</v>
      </c>
      <c r="B12" t="s">
        <v>360</v>
      </c>
    </row>
    <row r="13" spans="1:2" x14ac:dyDescent="0.2">
      <c r="A13" t="s">
        <v>631</v>
      </c>
      <c r="B13" t="s">
        <v>360</v>
      </c>
    </row>
    <row r="14" spans="1:2" x14ac:dyDescent="0.2">
      <c r="A14" t="s">
        <v>602</v>
      </c>
      <c r="B14" t="s">
        <v>360</v>
      </c>
    </row>
    <row r="15" spans="1:2" x14ac:dyDescent="0.2">
      <c r="A15" t="s">
        <v>632</v>
      </c>
      <c r="B15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434</v>
      </c>
      <c r="B2" t="s">
        <v>361</v>
      </c>
    </row>
    <row r="3" spans="1:2" x14ac:dyDescent="0.2">
      <c r="A3" t="s">
        <v>506</v>
      </c>
      <c r="B3" t="s">
        <v>361</v>
      </c>
    </row>
    <row r="4" spans="1:2" x14ac:dyDescent="0.2">
      <c r="A4" t="s">
        <v>507</v>
      </c>
      <c r="B4" t="s">
        <v>361</v>
      </c>
    </row>
    <row r="5" spans="1:2" x14ac:dyDescent="0.2">
      <c r="A5" t="s">
        <v>460</v>
      </c>
      <c r="B5" t="s">
        <v>361</v>
      </c>
    </row>
    <row r="6" spans="1:2" x14ac:dyDescent="0.2">
      <c r="A6" t="s">
        <v>435</v>
      </c>
      <c r="B6" t="s">
        <v>361</v>
      </c>
    </row>
    <row r="7" spans="1:2" x14ac:dyDescent="0.2">
      <c r="A7" t="s">
        <v>603</v>
      </c>
      <c r="B7" t="s">
        <v>361</v>
      </c>
    </row>
    <row r="8" spans="1:2" x14ac:dyDescent="0.2">
      <c r="A8" t="s">
        <v>436</v>
      </c>
      <c r="B8" t="s">
        <v>361</v>
      </c>
    </row>
    <row r="9" spans="1:2" x14ac:dyDescent="0.2">
      <c r="A9" t="s">
        <v>508</v>
      </c>
      <c r="B9" t="s">
        <v>361</v>
      </c>
    </row>
    <row r="10" spans="1:2" x14ac:dyDescent="0.2">
      <c r="A10" t="s">
        <v>437</v>
      </c>
      <c r="B10" t="s">
        <v>361</v>
      </c>
    </row>
    <row r="11" spans="1:2" x14ac:dyDescent="0.2">
      <c r="A11" t="s">
        <v>509</v>
      </c>
      <c r="B11" t="s">
        <v>361</v>
      </c>
    </row>
    <row r="12" spans="1:2" x14ac:dyDescent="0.2">
      <c r="A12" t="s">
        <v>438</v>
      </c>
      <c r="B12" t="s">
        <v>361</v>
      </c>
    </row>
    <row r="13" spans="1:2" x14ac:dyDescent="0.2">
      <c r="A13" t="s">
        <v>439</v>
      </c>
      <c r="B13" t="s">
        <v>361</v>
      </c>
    </row>
    <row r="14" spans="1:2" x14ac:dyDescent="0.2">
      <c r="A14" t="s">
        <v>440</v>
      </c>
      <c r="B14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510</v>
      </c>
      <c r="B2" t="s">
        <v>362</v>
      </c>
    </row>
    <row r="3" spans="1:2" x14ac:dyDescent="0.2">
      <c r="A3" t="s">
        <v>511</v>
      </c>
      <c r="B3" t="s">
        <v>362</v>
      </c>
    </row>
    <row r="4" spans="1:2" x14ac:dyDescent="0.2">
      <c r="A4" t="s">
        <v>512</v>
      </c>
      <c r="B4" t="s">
        <v>362</v>
      </c>
    </row>
    <row r="5" spans="1:2" x14ac:dyDescent="0.2">
      <c r="A5" t="s">
        <v>513</v>
      </c>
      <c r="B5" t="s">
        <v>362</v>
      </c>
    </row>
    <row r="6" spans="1:2" x14ac:dyDescent="0.2">
      <c r="A6" t="s">
        <v>514</v>
      </c>
      <c r="B6" t="s">
        <v>362</v>
      </c>
    </row>
    <row r="7" spans="1:2" x14ac:dyDescent="0.2">
      <c r="A7" t="s">
        <v>633</v>
      </c>
      <c r="B7" t="s">
        <v>362</v>
      </c>
    </row>
    <row r="8" spans="1:2" x14ac:dyDescent="0.2">
      <c r="A8" t="s">
        <v>515</v>
      </c>
      <c r="B8" t="s">
        <v>362</v>
      </c>
    </row>
    <row r="9" spans="1:2" x14ac:dyDescent="0.2">
      <c r="A9" t="s">
        <v>516</v>
      </c>
      <c r="B9" t="s">
        <v>362</v>
      </c>
    </row>
    <row r="10" spans="1:2" x14ac:dyDescent="0.2">
      <c r="A10" t="s">
        <v>517</v>
      </c>
      <c r="B10" t="s">
        <v>362</v>
      </c>
    </row>
    <row r="11" spans="1:2" x14ac:dyDescent="0.2">
      <c r="A11" t="s">
        <v>518</v>
      </c>
      <c r="B11" t="s">
        <v>362</v>
      </c>
    </row>
    <row r="12" spans="1:2" x14ac:dyDescent="0.2">
      <c r="A12" t="s">
        <v>519</v>
      </c>
      <c r="B12" t="s">
        <v>362</v>
      </c>
    </row>
    <row r="13" spans="1:2" x14ac:dyDescent="0.2">
      <c r="A13" t="s">
        <v>520</v>
      </c>
      <c r="B13" t="s">
        <v>362</v>
      </c>
    </row>
    <row r="14" spans="1:2" x14ac:dyDescent="0.2">
      <c r="A14" t="s">
        <v>521</v>
      </c>
      <c r="B14" t="s">
        <v>362</v>
      </c>
    </row>
    <row r="15" spans="1:2" x14ac:dyDescent="0.2">
      <c r="A15" t="s">
        <v>522</v>
      </c>
      <c r="B15" t="s">
        <v>362</v>
      </c>
    </row>
    <row r="16" spans="1:2" x14ac:dyDescent="0.2">
      <c r="A16" t="s">
        <v>523</v>
      </c>
      <c r="B16" t="s">
        <v>362</v>
      </c>
    </row>
    <row r="17" spans="1:2" x14ac:dyDescent="0.2">
      <c r="A17" t="s">
        <v>524</v>
      </c>
      <c r="B17" t="s">
        <v>362</v>
      </c>
    </row>
    <row r="18" spans="1:2" x14ac:dyDescent="0.2">
      <c r="A18" t="s">
        <v>525</v>
      </c>
      <c r="B18" t="s">
        <v>362</v>
      </c>
    </row>
    <row r="19" spans="1:2" x14ac:dyDescent="0.2">
      <c r="A19" t="s">
        <v>526</v>
      </c>
      <c r="B19" t="s">
        <v>362</v>
      </c>
    </row>
    <row r="20" spans="1:2" x14ac:dyDescent="0.2">
      <c r="A20" t="s">
        <v>634</v>
      </c>
      <c r="B20" t="s">
        <v>362</v>
      </c>
    </row>
    <row r="21" spans="1:2" x14ac:dyDescent="0.2">
      <c r="A21" t="s">
        <v>527</v>
      </c>
      <c r="B21" t="s">
        <v>362</v>
      </c>
    </row>
    <row r="22" spans="1:2" x14ac:dyDescent="0.2">
      <c r="A22" t="s">
        <v>528</v>
      </c>
      <c r="B22" t="s">
        <v>362</v>
      </c>
    </row>
    <row r="23" spans="1:2" x14ac:dyDescent="0.2">
      <c r="A23" t="s">
        <v>529</v>
      </c>
      <c r="B23" t="s">
        <v>362</v>
      </c>
    </row>
    <row r="24" spans="1:2" x14ac:dyDescent="0.2">
      <c r="A24" t="s">
        <v>530</v>
      </c>
      <c r="B24" t="s">
        <v>362</v>
      </c>
    </row>
    <row r="25" spans="1:2" x14ac:dyDescent="0.2">
      <c r="A25" t="s">
        <v>531</v>
      </c>
      <c r="B25" t="s">
        <v>362</v>
      </c>
    </row>
    <row r="26" spans="1:2" x14ac:dyDescent="0.2">
      <c r="A26" t="s">
        <v>532</v>
      </c>
      <c r="B26" t="s">
        <v>362</v>
      </c>
    </row>
    <row r="27" spans="1:2" x14ac:dyDescent="0.2">
      <c r="A27" t="s">
        <v>533</v>
      </c>
      <c r="B27" t="s">
        <v>362</v>
      </c>
    </row>
    <row r="28" spans="1:2" x14ac:dyDescent="0.2">
      <c r="A28" t="s">
        <v>441</v>
      </c>
      <c r="B28" t="s">
        <v>362</v>
      </c>
    </row>
    <row r="29" spans="1:2" x14ac:dyDescent="0.2">
      <c r="A29" t="s">
        <v>442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604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605</v>
      </c>
      <c r="B2" t="s">
        <v>364</v>
      </c>
    </row>
    <row r="3" spans="1:2" x14ac:dyDescent="0.2">
      <c r="A3" t="s">
        <v>606</v>
      </c>
      <c r="B3" t="s">
        <v>364</v>
      </c>
    </row>
    <row r="4" spans="1:2" x14ac:dyDescent="0.2">
      <c r="A4" t="s">
        <v>607</v>
      </c>
      <c r="B4" t="s">
        <v>364</v>
      </c>
    </row>
    <row r="5" spans="1:2" x14ac:dyDescent="0.2">
      <c r="A5" t="s">
        <v>608</v>
      </c>
      <c r="B5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443</v>
      </c>
      <c r="B2" t="s">
        <v>367</v>
      </c>
    </row>
    <row r="3" spans="1:2" x14ac:dyDescent="0.2">
      <c r="A3" t="s">
        <v>546</v>
      </c>
      <c r="B3" t="s">
        <v>367</v>
      </c>
    </row>
    <row r="4" spans="1:2" x14ac:dyDescent="0.2">
      <c r="A4" t="s">
        <v>547</v>
      </c>
      <c r="B4" t="s">
        <v>367</v>
      </c>
    </row>
    <row r="5" spans="1:2" x14ac:dyDescent="0.2">
      <c r="A5" t="s">
        <v>461</v>
      </c>
      <c r="B5" t="s">
        <v>367</v>
      </c>
    </row>
    <row r="6" spans="1:2" x14ac:dyDescent="0.2">
      <c r="A6" t="s">
        <v>444</v>
      </c>
      <c r="B6" t="s">
        <v>367</v>
      </c>
    </row>
    <row r="7" spans="1:2" x14ac:dyDescent="0.2">
      <c r="A7" t="s">
        <v>609</v>
      </c>
      <c r="B7" t="s">
        <v>367</v>
      </c>
    </row>
    <row r="8" spans="1:2" x14ac:dyDescent="0.2">
      <c r="A8" t="s">
        <v>548</v>
      </c>
      <c r="B8" t="s">
        <v>367</v>
      </c>
    </row>
    <row r="9" spans="1:2" x14ac:dyDescent="0.2">
      <c r="A9" t="s">
        <v>549</v>
      </c>
      <c r="B9" t="s">
        <v>367</v>
      </c>
    </row>
    <row r="10" spans="1:2" x14ac:dyDescent="0.2">
      <c r="A10" t="s">
        <v>445</v>
      </c>
      <c r="B10" t="s">
        <v>367</v>
      </c>
    </row>
    <row r="11" spans="1:2" x14ac:dyDescent="0.2">
      <c r="A11" t="s">
        <v>550</v>
      </c>
      <c r="B11" t="s">
        <v>367</v>
      </c>
    </row>
    <row r="12" spans="1:2" x14ac:dyDescent="0.2">
      <c r="A12" t="s">
        <v>551</v>
      </c>
      <c r="B12" t="s">
        <v>367</v>
      </c>
    </row>
    <row r="13" spans="1:2" x14ac:dyDescent="0.2">
      <c r="A13" t="s">
        <v>446</v>
      </c>
      <c r="B13" t="s">
        <v>367</v>
      </c>
    </row>
    <row r="14" spans="1:2" x14ac:dyDescent="0.2">
      <c r="A14" t="s">
        <v>447</v>
      </c>
      <c r="B14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552</v>
      </c>
      <c r="B2" t="s">
        <v>368</v>
      </c>
    </row>
    <row r="3" spans="1:2" x14ac:dyDescent="0.2">
      <c r="A3" t="s">
        <v>448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610</v>
      </c>
      <c r="B2" t="s">
        <v>369</v>
      </c>
    </row>
    <row r="3" spans="1:2" x14ac:dyDescent="0.2">
      <c r="A3" t="s">
        <v>611</v>
      </c>
      <c r="B3" t="s">
        <v>369</v>
      </c>
    </row>
    <row r="4" spans="1:2" x14ac:dyDescent="0.2">
      <c r="A4" t="s">
        <v>612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116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3" bestFit="1" customWidth="1"/>
  </cols>
  <sheetData>
    <row r="1" spans="1:3" ht="13.5" thickBot="1" x14ac:dyDescent="0.25">
      <c r="A1" s="1" t="s">
        <v>468</v>
      </c>
      <c r="B1" s="1" t="s">
        <v>378</v>
      </c>
      <c r="C1" s="1" t="s">
        <v>469</v>
      </c>
    </row>
    <row r="2" spans="1:3" x14ac:dyDescent="0.2">
      <c r="A2" t="s">
        <v>462</v>
      </c>
      <c r="B2" t="s">
        <v>115</v>
      </c>
      <c r="C2" t="s">
        <v>959</v>
      </c>
    </row>
    <row r="3" spans="1:3" x14ac:dyDescent="0.2">
      <c r="A3" t="s">
        <v>505</v>
      </c>
      <c r="B3" t="s">
        <v>119</v>
      </c>
      <c r="C3" t="s">
        <v>960</v>
      </c>
    </row>
    <row r="4" spans="1:3" x14ac:dyDescent="0.2">
      <c r="A4" t="s">
        <v>463</v>
      </c>
      <c r="B4" t="s">
        <v>120</v>
      </c>
      <c r="C4" t="s">
        <v>961</v>
      </c>
    </row>
    <row r="5" spans="1:3" x14ac:dyDescent="0.2">
      <c r="A5" t="s">
        <v>464</v>
      </c>
      <c r="B5" t="s">
        <v>123</v>
      </c>
      <c r="C5" t="s">
        <v>962</v>
      </c>
    </row>
    <row r="6" spans="1:3" x14ac:dyDescent="0.2">
      <c r="A6" t="s">
        <v>465</v>
      </c>
      <c r="B6" t="s">
        <v>123</v>
      </c>
      <c r="C6" t="s">
        <v>963</v>
      </c>
    </row>
    <row r="7" spans="1:3" x14ac:dyDescent="0.2">
      <c r="A7" t="s">
        <v>593</v>
      </c>
      <c r="B7" t="s">
        <v>15</v>
      </c>
      <c r="C7" t="s">
        <v>964</v>
      </c>
    </row>
    <row r="8" spans="1:3" x14ac:dyDescent="0.2">
      <c r="A8" t="s">
        <v>613</v>
      </c>
      <c r="B8" t="s">
        <v>16</v>
      </c>
      <c r="C8" t="s">
        <v>965</v>
      </c>
    </row>
    <row r="9" spans="1:3" x14ac:dyDescent="0.2">
      <c r="A9" t="s">
        <v>594</v>
      </c>
      <c r="B9" t="s">
        <v>16</v>
      </c>
      <c r="C9" t="s">
        <v>966</v>
      </c>
    </row>
    <row r="10" spans="1:3" x14ac:dyDescent="0.2">
      <c r="A10" t="s">
        <v>614</v>
      </c>
      <c r="B10" t="s">
        <v>16</v>
      </c>
      <c r="C10" t="s">
        <v>967</v>
      </c>
    </row>
    <row r="11" spans="1:3" x14ac:dyDescent="0.2">
      <c r="A11" t="s">
        <v>615</v>
      </c>
      <c r="B11" t="s">
        <v>16</v>
      </c>
      <c r="C11" t="s">
        <v>968</v>
      </c>
    </row>
    <row r="12" spans="1:3" x14ac:dyDescent="0.2">
      <c r="A12" t="s">
        <v>595</v>
      </c>
      <c r="B12" t="s">
        <v>16</v>
      </c>
      <c r="C12" t="s">
        <v>969</v>
      </c>
    </row>
    <row r="13" spans="1:3" x14ac:dyDescent="0.2">
      <c r="A13" t="s">
        <v>616</v>
      </c>
      <c r="B13" t="s">
        <v>16</v>
      </c>
      <c r="C13" t="s">
        <v>970</v>
      </c>
    </row>
    <row r="14" spans="1:3" x14ac:dyDescent="0.2">
      <c r="A14" t="s">
        <v>617</v>
      </c>
      <c r="B14" t="s">
        <v>278</v>
      </c>
      <c r="C14" t="s">
        <v>971</v>
      </c>
    </row>
    <row r="15" spans="1:3" x14ac:dyDescent="0.2">
      <c r="A15" t="s">
        <v>618</v>
      </c>
      <c r="B15" t="s">
        <v>355</v>
      </c>
      <c r="C15" t="s">
        <v>972</v>
      </c>
    </row>
    <row r="16" spans="1:3" x14ac:dyDescent="0.2">
      <c r="A16" t="s">
        <v>619</v>
      </c>
      <c r="B16" t="s">
        <v>356</v>
      </c>
      <c r="C16" t="s">
        <v>973</v>
      </c>
    </row>
    <row r="17" spans="1:3" x14ac:dyDescent="0.2">
      <c r="A17" t="s">
        <v>596</v>
      </c>
      <c r="B17" t="s">
        <v>357</v>
      </c>
      <c r="C17" t="s">
        <v>974</v>
      </c>
    </row>
    <row r="18" spans="1:3" x14ac:dyDescent="0.2">
      <c r="A18" t="s">
        <v>620</v>
      </c>
      <c r="B18" t="s">
        <v>357</v>
      </c>
      <c r="C18" t="s">
        <v>975</v>
      </c>
    </row>
    <row r="19" spans="1:3" x14ac:dyDescent="0.2">
      <c r="A19" t="s">
        <v>621</v>
      </c>
      <c r="B19" t="s">
        <v>357</v>
      </c>
      <c r="C19" t="s">
        <v>976</v>
      </c>
    </row>
    <row r="20" spans="1:3" x14ac:dyDescent="0.2">
      <c r="A20" t="s">
        <v>597</v>
      </c>
      <c r="B20" t="s">
        <v>357</v>
      </c>
      <c r="C20" t="s">
        <v>977</v>
      </c>
    </row>
    <row r="21" spans="1:3" x14ac:dyDescent="0.2">
      <c r="A21" t="s">
        <v>622</v>
      </c>
      <c r="B21" t="s">
        <v>358</v>
      </c>
      <c r="C21" t="s">
        <v>978</v>
      </c>
    </row>
    <row r="22" spans="1:3" x14ac:dyDescent="0.2">
      <c r="A22" t="s">
        <v>598</v>
      </c>
      <c r="B22" t="s">
        <v>359</v>
      </c>
      <c r="C22" t="s">
        <v>979</v>
      </c>
    </row>
    <row r="23" spans="1:3" x14ac:dyDescent="0.2">
      <c r="A23" t="s">
        <v>431</v>
      </c>
      <c r="B23" t="s">
        <v>359</v>
      </c>
      <c r="C23" t="s">
        <v>980</v>
      </c>
    </row>
    <row r="24" spans="1:3" x14ac:dyDescent="0.2">
      <c r="A24" t="s">
        <v>432</v>
      </c>
      <c r="B24" t="s">
        <v>359</v>
      </c>
      <c r="C24" t="s">
        <v>981</v>
      </c>
    </row>
    <row r="25" spans="1:3" x14ac:dyDescent="0.2">
      <c r="A25" t="s">
        <v>433</v>
      </c>
      <c r="B25" t="s">
        <v>359</v>
      </c>
      <c r="C25" t="s">
        <v>982</v>
      </c>
    </row>
    <row r="26" spans="1:3" x14ac:dyDescent="0.2">
      <c r="A26" t="s">
        <v>599</v>
      </c>
      <c r="B26" t="s">
        <v>360</v>
      </c>
      <c r="C26" t="s">
        <v>983</v>
      </c>
    </row>
    <row r="27" spans="1:3" x14ac:dyDescent="0.2">
      <c r="A27" t="s">
        <v>600</v>
      </c>
      <c r="B27" t="s">
        <v>360</v>
      </c>
      <c r="C27" t="s">
        <v>984</v>
      </c>
    </row>
    <row r="28" spans="1:3" x14ac:dyDescent="0.2">
      <c r="A28" t="s">
        <v>623</v>
      </c>
      <c r="B28" t="s">
        <v>360</v>
      </c>
      <c r="C28" t="s">
        <v>985</v>
      </c>
    </row>
    <row r="29" spans="1:3" x14ac:dyDescent="0.2">
      <c r="A29" t="s">
        <v>624</v>
      </c>
      <c r="B29" t="s">
        <v>360</v>
      </c>
      <c r="C29" t="s">
        <v>986</v>
      </c>
    </row>
    <row r="30" spans="1:3" x14ac:dyDescent="0.2">
      <c r="A30" t="s">
        <v>625</v>
      </c>
      <c r="B30" t="s">
        <v>360</v>
      </c>
      <c r="C30" t="s">
        <v>987</v>
      </c>
    </row>
    <row r="31" spans="1:3" x14ac:dyDescent="0.2">
      <c r="A31" t="s">
        <v>626</v>
      </c>
      <c r="B31" t="s">
        <v>360</v>
      </c>
      <c r="C31" t="s">
        <v>988</v>
      </c>
    </row>
    <row r="32" spans="1:3" x14ac:dyDescent="0.2">
      <c r="A32" t="s">
        <v>627</v>
      </c>
      <c r="B32" t="s">
        <v>360</v>
      </c>
      <c r="C32" t="s">
        <v>989</v>
      </c>
    </row>
    <row r="33" spans="1:3" x14ac:dyDescent="0.2">
      <c r="A33" t="s">
        <v>628</v>
      </c>
      <c r="B33" t="s">
        <v>360</v>
      </c>
      <c r="C33" t="s">
        <v>990</v>
      </c>
    </row>
    <row r="34" spans="1:3" x14ac:dyDescent="0.2">
      <c r="A34" t="s">
        <v>629</v>
      </c>
      <c r="B34" t="s">
        <v>360</v>
      </c>
      <c r="C34" t="s">
        <v>991</v>
      </c>
    </row>
    <row r="35" spans="1:3" x14ac:dyDescent="0.2">
      <c r="A35" t="s">
        <v>601</v>
      </c>
      <c r="B35" t="s">
        <v>360</v>
      </c>
      <c r="C35" t="s">
        <v>992</v>
      </c>
    </row>
    <row r="36" spans="1:3" x14ac:dyDescent="0.2">
      <c r="A36" t="s">
        <v>630</v>
      </c>
      <c r="B36" t="s">
        <v>360</v>
      </c>
      <c r="C36" t="s">
        <v>993</v>
      </c>
    </row>
    <row r="37" spans="1:3" x14ac:dyDescent="0.2">
      <c r="A37" t="s">
        <v>631</v>
      </c>
      <c r="B37" t="s">
        <v>360</v>
      </c>
      <c r="C37" t="s">
        <v>994</v>
      </c>
    </row>
    <row r="38" spans="1:3" x14ac:dyDescent="0.2">
      <c r="A38" t="s">
        <v>602</v>
      </c>
      <c r="B38" t="s">
        <v>360</v>
      </c>
      <c r="C38" t="s">
        <v>995</v>
      </c>
    </row>
    <row r="39" spans="1:3" x14ac:dyDescent="0.2">
      <c r="A39" t="s">
        <v>632</v>
      </c>
      <c r="B39" t="s">
        <v>360</v>
      </c>
      <c r="C39" t="s">
        <v>996</v>
      </c>
    </row>
    <row r="40" spans="1:3" x14ac:dyDescent="0.2">
      <c r="A40" t="s">
        <v>434</v>
      </c>
      <c r="B40" t="s">
        <v>361</v>
      </c>
      <c r="C40" t="s">
        <v>997</v>
      </c>
    </row>
    <row r="41" spans="1:3" x14ac:dyDescent="0.2">
      <c r="A41" t="s">
        <v>506</v>
      </c>
      <c r="B41" t="s">
        <v>361</v>
      </c>
      <c r="C41" t="s">
        <v>998</v>
      </c>
    </row>
    <row r="42" spans="1:3" x14ac:dyDescent="0.2">
      <c r="A42" t="s">
        <v>507</v>
      </c>
      <c r="B42" t="s">
        <v>361</v>
      </c>
      <c r="C42" t="s">
        <v>999</v>
      </c>
    </row>
    <row r="43" spans="1:3" x14ac:dyDescent="0.2">
      <c r="A43" t="s">
        <v>460</v>
      </c>
      <c r="B43" t="s">
        <v>361</v>
      </c>
      <c r="C43" t="s">
        <v>1000</v>
      </c>
    </row>
    <row r="44" spans="1:3" x14ac:dyDescent="0.2">
      <c r="A44" t="s">
        <v>435</v>
      </c>
      <c r="B44" t="s">
        <v>361</v>
      </c>
      <c r="C44" t="s">
        <v>1001</v>
      </c>
    </row>
    <row r="45" spans="1:3" x14ac:dyDescent="0.2">
      <c r="A45" t="s">
        <v>603</v>
      </c>
      <c r="B45" t="s">
        <v>361</v>
      </c>
      <c r="C45" t="s">
        <v>1002</v>
      </c>
    </row>
    <row r="46" spans="1:3" x14ac:dyDescent="0.2">
      <c r="A46" t="s">
        <v>436</v>
      </c>
      <c r="B46" t="s">
        <v>361</v>
      </c>
      <c r="C46" t="s">
        <v>1003</v>
      </c>
    </row>
    <row r="47" spans="1:3" x14ac:dyDescent="0.2">
      <c r="A47" t="s">
        <v>508</v>
      </c>
      <c r="B47" t="s">
        <v>361</v>
      </c>
      <c r="C47" t="s">
        <v>1004</v>
      </c>
    </row>
    <row r="48" spans="1:3" x14ac:dyDescent="0.2">
      <c r="A48" t="s">
        <v>437</v>
      </c>
      <c r="B48" t="s">
        <v>361</v>
      </c>
      <c r="C48" t="s">
        <v>1005</v>
      </c>
    </row>
    <row r="49" spans="1:3" x14ac:dyDescent="0.2">
      <c r="A49" t="s">
        <v>509</v>
      </c>
      <c r="B49" t="s">
        <v>361</v>
      </c>
      <c r="C49" t="s">
        <v>1006</v>
      </c>
    </row>
    <row r="50" spans="1:3" x14ac:dyDescent="0.2">
      <c r="A50" t="s">
        <v>438</v>
      </c>
      <c r="B50" t="s">
        <v>361</v>
      </c>
      <c r="C50" t="s">
        <v>1007</v>
      </c>
    </row>
    <row r="51" spans="1:3" x14ac:dyDescent="0.2">
      <c r="A51" t="s">
        <v>439</v>
      </c>
      <c r="B51" t="s">
        <v>361</v>
      </c>
      <c r="C51" t="s">
        <v>1008</v>
      </c>
    </row>
    <row r="52" spans="1:3" x14ac:dyDescent="0.2">
      <c r="A52" t="s">
        <v>440</v>
      </c>
      <c r="B52" t="s">
        <v>361</v>
      </c>
      <c r="C52" t="s">
        <v>1009</v>
      </c>
    </row>
    <row r="53" spans="1:3" x14ac:dyDescent="0.2">
      <c r="A53" t="s">
        <v>510</v>
      </c>
      <c r="B53" t="s">
        <v>362</v>
      </c>
      <c r="C53" t="s">
        <v>1010</v>
      </c>
    </row>
    <row r="54" spans="1:3" x14ac:dyDescent="0.2">
      <c r="A54" t="s">
        <v>511</v>
      </c>
      <c r="B54" t="s">
        <v>362</v>
      </c>
      <c r="C54" t="s">
        <v>1011</v>
      </c>
    </row>
    <row r="55" spans="1:3" x14ac:dyDescent="0.2">
      <c r="A55" t="s">
        <v>512</v>
      </c>
      <c r="B55" t="s">
        <v>362</v>
      </c>
      <c r="C55" t="s">
        <v>1012</v>
      </c>
    </row>
    <row r="56" spans="1:3" x14ac:dyDescent="0.2">
      <c r="A56" t="s">
        <v>513</v>
      </c>
      <c r="B56" t="s">
        <v>362</v>
      </c>
      <c r="C56" t="s">
        <v>1013</v>
      </c>
    </row>
    <row r="57" spans="1:3" x14ac:dyDescent="0.2">
      <c r="A57" t="s">
        <v>514</v>
      </c>
      <c r="B57" t="s">
        <v>362</v>
      </c>
      <c r="C57" t="s">
        <v>1014</v>
      </c>
    </row>
    <row r="58" spans="1:3" x14ac:dyDescent="0.2">
      <c r="A58" t="s">
        <v>633</v>
      </c>
      <c r="B58" t="s">
        <v>362</v>
      </c>
      <c r="C58" t="s">
        <v>1015</v>
      </c>
    </row>
    <row r="59" spans="1:3" x14ac:dyDescent="0.2">
      <c r="A59" t="s">
        <v>515</v>
      </c>
      <c r="B59" t="s">
        <v>362</v>
      </c>
      <c r="C59" t="s">
        <v>1016</v>
      </c>
    </row>
    <row r="60" spans="1:3" x14ac:dyDescent="0.2">
      <c r="A60" t="s">
        <v>516</v>
      </c>
      <c r="B60" t="s">
        <v>362</v>
      </c>
      <c r="C60" t="s">
        <v>1017</v>
      </c>
    </row>
    <row r="61" spans="1:3" x14ac:dyDescent="0.2">
      <c r="A61" t="s">
        <v>517</v>
      </c>
      <c r="B61" t="s">
        <v>362</v>
      </c>
      <c r="C61" t="s">
        <v>1018</v>
      </c>
    </row>
    <row r="62" spans="1:3" x14ac:dyDescent="0.2">
      <c r="A62" t="s">
        <v>518</v>
      </c>
      <c r="B62" t="s">
        <v>362</v>
      </c>
      <c r="C62" t="s">
        <v>1019</v>
      </c>
    </row>
    <row r="63" spans="1:3" x14ac:dyDescent="0.2">
      <c r="A63" t="s">
        <v>519</v>
      </c>
      <c r="B63" t="s">
        <v>362</v>
      </c>
      <c r="C63" t="s">
        <v>1020</v>
      </c>
    </row>
    <row r="64" spans="1:3" x14ac:dyDescent="0.2">
      <c r="A64" t="s">
        <v>520</v>
      </c>
      <c r="B64" t="s">
        <v>362</v>
      </c>
      <c r="C64" t="s">
        <v>1021</v>
      </c>
    </row>
    <row r="65" spans="1:3" x14ac:dyDescent="0.2">
      <c r="A65" t="s">
        <v>521</v>
      </c>
      <c r="B65" t="s">
        <v>362</v>
      </c>
      <c r="C65" t="s">
        <v>1022</v>
      </c>
    </row>
    <row r="66" spans="1:3" x14ac:dyDescent="0.2">
      <c r="A66" t="s">
        <v>522</v>
      </c>
      <c r="B66" t="s">
        <v>362</v>
      </c>
      <c r="C66" t="s">
        <v>1023</v>
      </c>
    </row>
    <row r="67" spans="1:3" x14ac:dyDescent="0.2">
      <c r="A67" t="s">
        <v>523</v>
      </c>
      <c r="B67" t="s">
        <v>362</v>
      </c>
      <c r="C67" t="s">
        <v>1024</v>
      </c>
    </row>
    <row r="68" spans="1:3" x14ac:dyDescent="0.2">
      <c r="A68" t="s">
        <v>524</v>
      </c>
      <c r="B68" t="s">
        <v>362</v>
      </c>
      <c r="C68" t="s">
        <v>1025</v>
      </c>
    </row>
    <row r="69" spans="1:3" x14ac:dyDescent="0.2">
      <c r="A69" t="s">
        <v>525</v>
      </c>
      <c r="B69" t="s">
        <v>362</v>
      </c>
      <c r="C69" t="s">
        <v>1026</v>
      </c>
    </row>
    <row r="70" spans="1:3" x14ac:dyDescent="0.2">
      <c r="A70" t="s">
        <v>526</v>
      </c>
      <c r="B70" t="s">
        <v>362</v>
      </c>
      <c r="C70" t="s">
        <v>1027</v>
      </c>
    </row>
    <row r="71" spans="1:3" x14ac:dyDescent="0.2">
      <c r="A71" t="s">
        <v>634</v>
      </c>
      <c r="B71" t="s">
        <v>362</v>
      </c>
      <c r="C71" t="s">
        <v>1028</v>
      </c>
    </row>
    <row r="72" spans="1:3" x14ac:dyDescent="0.2">
      <c r="A72" t="s">
        <v>527</v>
      </c>
      <c r="B72" t="s">
        <v>362</v>
      </c>
      <c r="C72" t="s">
        <v>1029</v>
      </c>
    </row>
    <row r="73" spans="1:3" x14ac:dyDescent="0.2">
      <c r="A73" t="s">
        <v>528</v>
      </c>
      <c r="B73" t="s">
        <v>362</v>
      </c>
      <c r="C73" t="s">
        <v>1030</v>
      </c>
    </row>
    <row r="74" spans="1:3" x14ac:dyDescent="0.2">
      <c r="A74" t="s">
        <v>529</v>
      </c>
      <c r="B74" t="s">
        <v>362</v>
      </c>
      <c r="C74" t="s">
        <v>1031</v>
      </c>
    </row>
    <row r="75" spans="1:3" x14ac:dyDescent="0.2">
      <c r="A75" t="s">
        <v>530</v>
      </c>
      <c r="B75" t="s">
        <v>362</v>
      </c>
      <c r="C75" t="s">
        <v>1032</v>
      </c>
    </row>
    <row r="76" spans="1:3" x14ac:dyDescent="0.2">
      <c r="A76" t="s">
        <v>531</v>
      </c>
      <c r="B76" t="s">
        <v>362</v>
      </c>
      <c r="C76" t="s">
        <v>1033</v>
      </c>
    </row>
    <row r="77" spans="1:3" x14ac:dyDescent="0.2">
      <c r="A77" t="s">
        <v>532</v>
      </c>
      <c r="B77" t="s">
        <v>362</v>
      </c>
      <c r="C77" t="s">
        <v>1034</v>
      </c>
    </row>
    <row r="78" spans="1:3" x14ac:dyDescent="0.2">
      <c r="A78" t="s">
        <v>533</v>
      </c>
      <c r="B78" t="s">
        <v>362</v>
      </c>
      <c r="C78" t="s">
        <v>1035</v>
      </c>
    </row>
    <row r="79" spans="1:3" x14ac:dyDescent="0.2">
      <c r="A79" t="s">
        <v>441</v>
      </c>
      <c r="B79" t="s">
        <v>362</v>
      </c>
      <c r="C79" t="s">
        <v>1036</v>
      </c>
    </row>
    <row r="80" spans="1:3" x14ac:dyDescent="0.2">
      <c r="A80" t="s">
        <v>442</v>
      </c>
      <c r="B80" t="s">
        <v>362</v>
      </c>
      <c r="C80" t="s">
        <v>1037</v>
      </c>
    </row>
    <row r="81" spans="1:3" x14ac:dyDescent="0.2">
      <c r="A81" t="s">
        <v>604</v>
      </c>
      <c r="B81" t="s">
        <v>363</v>
      </c>
      <c r="C81" t="s">
        <v>1038</v>
      </c>
    </row>
    <row r="82" spans="1:3" x14ac:dyDescent="0.2">
      <c r="A82" t="s">
        <v>605</v>
      </c>
      <c r="B82" t="s">
        <v>364</v>
      </c>
      <c r="C82" t="s">
        <v>1039</v>
      </c>
    </row>
    <row r="83" spans="1:3" x14ac:dyDescent="0.2">
      <c r="A83" t="s">
        <v>606</v>
      </c>
      <c r="B83" t="s">
        <v>364</v>
      </c>
      <c r="C83" t="s">
        <v>1040</v>
      </c>
    </row>
    <row r="84" spans="1:3" x14ac:dyDescent="0.2">
      <c r="A84" t="s">
        <v>607</v>
      </c>
      <c r="B84" t="s">
        <v>364</v>
      </c>
      <c r="C84" t="s">
        <v>1041</v>
      </c>
    </row>
    <row r="85" spans="1:3" x14ac:dyDescent="0.2">
      <c r="A85" t="s">
        <v>608</v>
      </c>
      <c r="B85" t="s">
        <v>364</v>
      </c>
      <c r="C85" t="s">
        <v>1042</v>
      </c>
    </row>
    <row r="86" spans="1:3" x14ac:dyDescent="0.2">
      <c r="A86" t="s">
        <v>534</v>
      </c>
      <c r="B86" t="s">
        <v>366</v>
      </c>
      <c r="C86" t="s">
        <v>1010</v>
      </c>
    </row>
    <row r="87" spans="1:3" x14ac:dyDescent="0.2">
      <c r="A87" t="s">
        <v>535</v>
      </c>
      <c r="B87" t="s">
        <v>366</v>
      </c>
      <c r="C87" t="s">
        <v>1011</v>
      </c>
    </row>
    <row r="88" spans="1:3" x14ac:dyDescent="0.2">
      <c r="A88" t="s">
        <v>536</v>
      </c>
      <c r="B88" t="s">
        <v>366</v>
      </c>
      <c r="C88" t="s">
        <v>1012</v>
      </c>
    </row>
    <row r="89" spans="1:3" x14ac:dyDescent="0.2">
      <c r="A89" t="s">
        <v>537</v>
      </c>
      <c r="B89" t="s">
        <v>366</v>
      </c>
      <c r="C89" t="s">
        <v>1013</v>
      </c>
    </row>
    <row r="90" spans="1:3" x14ac:dyDescent="0.2">
      <c r="A90" t="s">
        <v>538</v>
      </c>
      <c r="B90" t="s">
        <v>366</v>
      </c>
      <c r="C90" t="s">
        <v>1014</v>
      </c>
    </row>
    <row r="91" spans="1:3" x14ac:dyDescent="0.2">
      <c r="A91" t="s">
        <v>635</v>
      </c>
      <c r="B91" t="s">
        <v>366</v>
      </c>
      <c r="C91" t="s">
        <v>1015</v>
      </c>
    </row>
    <row r="92" spans="1:3" x14ac:dyDescent="0.2">
      <c r="A92" t="s">
        <v>539</v>
      </c>
      <c r="B92" t="s">
        <v>366</v>
      </c>
      <c r="C92" t="s">
        <v>1016</v>
      </c>
    </row>
    <row r="93" spans="1:3" x14ac:dyDescent="0.2">
      <c r="A93" t="s">
        <v>540</v>
      </c>
      <c r="B93" t="s">
        <v>366</v>
      </c>
      <c r="C93" t="s">
        <v>1017</v>
      </c>
    </row>
    <row r="94" spans="1:3" x14ac:dyDescent="0.2">
      <c r="A94" t="s">
        <v>541</v>
      </c>
      <c r="B94" t="s">
        <v>366</v>
      </c>
      <c r="C94" t="s">
        <v>1018</v>
      </c>
    </row>
    <row r="95" spans="1:3" x14ac:dyDescent="0.2">
      <c r="A95" t="s">
        <v>542</v>
      </c>
      <c r="B95" t="s">
        <v>366</v>
      </c>
      <c r="C95" t="s">
        <v>1019</v>
      </c>
    </row>
    <row r="96" spans="1:3" x14ac:dyDescent="0.2">
      <c r="A96" t="s">
        <v>543</v>
      </c>
      <c r="B96" t="s">
        <v>366</v>
      </c>
      <c r="C96" t="s">
        <v>1020</v>
      </c>
    </row>
    <row r="97" spans="1:3" x14ac:dyDescent="0.2">
      <c r="A97" t="s">
        <v>544</v>
      </c>
      <c r="B97" t="s">
        <v>366</v>
      </c>
      <c r="C97" t="s">
        <v>1021</v>
      </c>
    </row>
    <row r="98" spans="1:3" x14ac:dyDescent="0.2">
      <c r="A98" t="s">
        <v>545</v>
      </c>
      <c r="B98" t="s">
        <v>366</v>
      </c>
      <c r="C98" t="s">
        <v>1022</v>
      </c>
    </row>
    <row r="99" spans="1:3" x14ac:dyDescent="0.2">
      <c r="A99" t="s">
        <v>443</v>
      </c>
      <c r="B99" t="s">
        <v>367</v>
      </c>
      <c r="C99" t="s">
        <v>997</v>
      </c>
    </row>
    <row r="100" spans="1:3" x14ac:dyDescent="0.2">
      <c r="A100" t="s">
        <v>546</v>
      </c>
      <c r="B100" t="s">
        <v>367</v>
      </c>
      <c r="C100" t="s">
        <v>998</v>
      </c>
    </row>
    <row r="101" spans="1:3" x14ac:dyDescent="0.2">
      <c r="A101" t="s">
        <v>547</v>
      </c>
      <c r="B101" t="s">
        <v>367</v>
      </c>
      <c r="C101" t="s">
        <v>999</v>
      </c>
    </row>
    <row r="102" spans="1:3" x14ac:dyDescent="0.2">
      <c r="A102" t="s">
        <v>461</v>
      </c>
      <c r="B102" t="s">
        <v>367</v>
      </c>
      <c r="C102" t="s">
        <v>1000</v>
      </c>
    </row>
    <row r="103" spans="1:3" x14ac:dyDescent="0.2">
      <c r="A103" t="s">
        <v>444</v>
      </c>
      <c r="B103" t="s">
        <v>367</v>
      </c>
      <c r="C103" t="s">
        <v>1001</v>
      </c>
    </row>
    <row r="104" spans="1:3" x14ac:dyDescent="0.2">
      <c r="A104" t="s">
        <v>609</v>
      </c>
      <c r="B104" t="s">
        <v>367</v>
      </c>
      <c r="C104" t="s">
        <v>1002</v>
      </c>
    </row>
    <row r="105" spans="1:3" x14ac:dyDescent="0.2">
      <c r="A105" t="s">
        <v>548</v>
      </c>
      <c r="B105" t="s">
        <v>367</v>
      </c>
      <c r="C105" t="s">
        <v>1003</v>
      </c>
    </row>
    <row r="106" spans="1:3" x14ac:dyDescent="0.2">
      <c r="A106" t="s">
        <v>549</v>
      </c>
      <c r="B106" t="s">
        <v>367</v>
      </c>
      <c r="C106" t="s">
        <v>1004</v>
      </c>
    </row>
    <row r="107" spans="1:3" x14ac:dyDescent="0.2">
      <c r="A107" t="s">
        <v>445</v>
      </c>
      <c r="B107" t="s">
        <v>367</v>
      </c>
      <c r="C107" t="s">
        <v>1005</v>
      </c>
    </row>
    <row r="108" spans="1:3" x14ac:dyDescent="0.2">
      <c r="A108" t="s">
        <v>550</v>
      </c>
      <c r="B108" t="s">
        <v>367</v>
      </c>
      <c r="C108" t="s">
        <v>1006</v>
      </c>
    </row>
    <row r="109" spans="1:3" x14ac:dyDescent="0.2">
      <c r="A109" t="s">
        <v>551</v>
      </c>
      <c r="B109" t="s">
        <v>367</v>
      </c>
      <c r="C109" t="s">
        <v>1007</v>
      </c>
    </row>
    <row r="110" spans="1:3" x14ac:dyDescent="0.2">
      <c r="A110" t="s">
        <v>446</v>
      </c>
      <c r="B110" t="s">
        <v>367</v>
      </c>
      <c r="C110" t="s">
        <v>1008</v>
      </c>
    </row>
    <row r="111" spans="1:3" x14ac:dyDescent="0.2">
      <c r="A111" t="s">
        <v>447</v>
      </c>
      <c r="B111" t="s">
        <v>367</v>
      </c>
      <c r="C111" t="s">
        <v>1009</v>
      </c>
    </row>
    <row r="112" spans="1:3" x14ac:dyDescent="0.2">
      <c r="A112" t="s">
        <v>552</v>
      </c>
      <c r="B112" t="s">
        <v>368</v>
      </c>
      <c r="C112" t="s">
        <v>1036</v>
      </c>
    </row>
    <row r="113" spans="1:3" x14ac:dyDescent="0.2">
      <c r="A113" t="s">
        <v>448</v>
      </c>
      <c r="B113" t="s">
        <v>368</v>
      </c>
      <c r="C113" t="s">
        <v>1037</v>
      </c>
    </row>
    <row r="114" spans="1:3" x14ac:dyDescent="0.2">
      <c r="A114" t="s">
        <v>610</v>
      </c>
      <c r="B114" t="s">
        <v>369</v>
      </c>
      <c r="C114" t="s">
        <v>636</v>
      </c>
    </row>
    <row r="115" spans="1:3" x14ac:dyDescent="0.2">
      <c r="A115" t="s">
        <v>611</v>
      </c>
      <c r="B115" t="s">
        <v>369</v>
      </c>
      <c r="C115" t="s">
        <v>637</v>
      </c>
    </row>
    <row r="116" spans="1:3" x14ac:dyDescent="0.2">
      <c r="A116" t="s">
        <v>612</v>
      </c>
      <c r="B116" t="s">
        <v>369</v>
      </c>
      <c r="C116" t="s">
        <v>638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.5703125" bestFit="1" customWidth="1"/>
  </cols>
  <sheetData>
    <row r="1" spans="1:3" ht="13.5" thickBot="1" x14ac:dyDescent="0.25">
      <c r="A1" s="1" t="s">
        <v>583</v>
      </c>
      <c r="B1" s="1" t="s">
        <v>584</v>
      </c>
      <c r="C1" s="1" t="s">
        <v>374</v>
      </c>
    </row>
    <row r="2" spans="1:3" x14ac:dyDescent="0.2">
      <c r="A2" t="s">
        <v>666</v>
      </c>
      <c r="B2">
        <v>2020</v>
      </c>
      <c r="C2">
        <v>0</v>
      </c>
    </row>
    <row r="3" spans="1:3" x14ac:dyDescent="0.2">
      <c r="A3" t="s">
        <v>667</v>
      </c>
      <c r="B3">
        <v>2020</v>
      </c>
      <c r="C3">
        <v>0</v>
      </c>
    </row>
    <row r="4" spans="1:3" x14ac:dyDescent="0.2">
      <c r="A4" t="s">
        <v>668</v>
      </c>
      <c r="B4">
        <v>2020</v>
      </c>
      <c r="C4">
        <v>0</v>
      </c>
    </row>
    <row r="5" spans="1:3" x14ac:dyDescent="0.2">
      <c r="A5" t="s">
        <v>669</v>
      </c>
      <c r="B5">
        <v>2020</v>
      </c>
      <c r="C5">
        <v>2.4</v>
      </c>
    </row>
    <row r="6" spans="1:3" x14ac:dyDescent="0.2">
      <c r="A6" t="s">
        <v>670</v>
      </c>
      <c r="B6">
        <v>2020</v>
      </c>
      <c r="C6">
        <v>263</v>
      </c>
    </row>
    <row r="7" spans="1:3" x14ac:dyDescent="0.2">
      <c r="A7" t="s">
        <v>671</v>
      </c>
      <c r="B7">
        <v>2020</v>
      </c>
      <c r="C7">
        <v>21067.13</v>
      </c>
    </row>
    <row r="8" spans="1:3" x14ac:dyDescent="0.2">
      <c r="A8" t="s">
        <v>672</v>
      </c>
      <c r="B8">
        <v>2020</v>
      </c>
      <c r="C8">
        <v>0</v>
      </c>
    </row>
    <row r="9" spans="1:3" x14ac:dyDescent="0.2">
      <c r="A9" t="s">
        <v>673</v>
      </c>
      <c r="B9">
        <v>2020</v>
      </c>
      <c r="C9">
        <v>484.46</v>
      </c>
    </row>
    <row r="10" spans="1:3" x14ac:dyDescent="0.2">
      <c r="A10" t="s">
        <v>674</v>
      </c>
      <c r="B10">
        <v>2020</v>
      </c>
      <c r="C10">
        <v>0</v>
      </c>
    </row>
    <row r="11" spans="1:3" x14ac:dyDescent="0.2">
      <c r="A11" t="s">
        <v>675</v>
      </c>
      <c r="B11">
        <v>2020</v>
      </c>
      <c r="C11">
        <v>0</v>
      </c>
    </row>
    <row r="12" spans="1:3" x14ac:dyDescent="0.2">
      <c r="A12" t="s">
        <v>676</v>
      </c>
      <c r="B12">
        <v>2020</v>
      </c>
      <c r="C12">
        <v>0</v>
      </c>
    </row>
    <row r="13" spans="1:3" x14ac:dyDescent="0.2">
      <c r="A13" t="s">
        <v>677</v>
      </c>
      <c r="B13">
        <v>2020</v>
      </c>
      <c r="C13">
        <v>0</v>
      </c>
    </row>
    <row r="14" spans="1:3" x14ac:dyDescent="0.2">
      <c r="A14" t="s">
        <v>678</v>
      </c>
      <c r="B14">
        <v>2020</v>
      </c>
      <c r="C14">
        <v>0</v>
      </c>
    </row>
    <row r="15" spans="1:3" x14ac:dyDescent="0.2">
      <c r="A15" t="s">
        <v>679</v>
      </c>
      <c r="B15">
        <v>2020</v>
      </c>
      <c r="C15">
        <v>0</v>
      </c>
    </row>
    <row r="16" spans="1:3" x14ac:dyDescent="0.2">
      <c r="A16" t="s">
        <v>680</v>
      </c>
      <c r="B16">
        <v>2020</v>
      </c>
      <c r="C16">
        <v>0</v>
      </c>
    </row>
    <row r="17" spans="1:3" x14ac:dyDescent="0.2">
      <c r="A17" t="s">
        <v>681</v>
      </c>
      <c r="B17">
        <v>2020</v>
      </c>
      <c r="C17">
        <v>1285.0899999999999</v>
      </c>
    </row>
    <row r="18" spans="1:3" x14ac:dyDescent="0.2">
      <c r="A18" t="s">
        <v>682</v>
      </c>
      <c r="B18">
        <v>2020</v>
      </c>
      <c r="C18">
        <v>0</v>
      </c>
    </row>
    <row r="19" spans="1:3" x14ac:dyDescent="0.2">
      <c r="A19" t="s">
        <v>683</v>
      </c>
      <c r="B19">
        <v>2020</v>
      </c>
      <c r="C19">
        <v>0</v>
      </c>
    </row>
    <row r="20" spans="1:3" x14ac:dyDescent="0.2">
      <c r="A20" t="s">
        <v>684</v>
      </c>
      <c r="B20">
        <v>2020</v>
      </c>
      <c r="C20">
        <v>0</v>
      </c>
    </row>
    <row r="21" spans="1:3" x14ac:dyDescent="0.2">
      <c r="A21" t="s">
        <v>685</v>
      </c>
      <c r="B21">
        <v>2020</v>
      </c>
      <c r="C21">
        <v>0</v>
      </c>
    </row>
    <row r="22" spans="1:3" x14ac:dyDescent="0.2">
      <c r="A22" t="s">
        <v>686</v>
      </c>
      <c r="B22">
        <v>2020</v>
      </c>
      <c r="C22">
        <v>20836.87</v>
      </c>
    </row>
    <row r="23" spans="1:3" x14ac:dyDescent="0.2">
      <c r="A23" t="s">
        <v>687</v>
      </c>
      <c r="B23">
        <v>2020</v>
      </c>
      <c r="C23">
        <v>0</v>
      </c>
    </row>
    <row r="24" spans="1:3" x14ac:dyDescent="0.2">
      <c r="A24" t="s">
        <v>688</v>
      </c>
      <c r="B24">
        <v>2020</v>
      </c>
      <c r="C24">
        <v>0</v>
      </c>
    </row>
    <row r="25" spans="1:3" x14ac:dyDescent="0.2">
      <c r="A25" t="s">
        <v>689</v>
      </c>
      <c r="B25">
        <v>2020</v>
      </c>
      <c r="C25">
        <v>0</v>
      </c>
    </row>
    <row r="26" spans="1:3" x14ac:dyDescent="0.2">
      <c r="A26" t="s">
        <v>690</v>
      </c>
      <c r="B26">
        <v>2020</v>
      </c>
      <c r="C26">
        <v>4573292.1399999997</v>
      </c>
    </row>
    <row r="27" spans="1:3" x14ac:dyDescent="0.2">
      <c r="A27" t="s">
        <v>691</v>
      </c>
      <c r="B27">
        <v>2020</v>
      </c>
      <c r="C27">
        <v>16200</v>
      </c>
    </row>
    <row r="28" spans="1:3" x14ac:dyDescent="0.2">
      <c r="A28" t="s">
        <v>692</v>
      </c>
      <c r="B28">
        <v>2020</v>
      </c>
      <c r="C28">
        <v>0</v>
      </c>
    </row>
    <row r="29" spans="1:3" x14ac:dyDescent="0.2">
      <c r="A29" t="s">
        <v>693</v>
      </c>
      <c r="B29">
        <v>2020</v>
      </c>
      <c r="C29">
        <v>0</v>
      </c>
    </row>
    <row r="30" spans="1:3" x14ac:dyDescent="0.2">
      <c r="A30" t="s">
        <v>694</v>
      </c>
      <c r="B30">
        <v>2020</v>
      </c>
      <c r="C30">
        <v>0</v>
      </c>
    </row>
    <row r="31" spans="1:3" x14ac:dyDescent="0.2">
      <c r="A31" t="s">
        <v>695</v>
      </c>
      <c r="B31">
        <v>2020</v>
      </c>
      <c r="C31">
        <v>0</v>
      </c>
    </row>
    <row r="32" spans="1:3" x14ac:dyDescent="0.2">
      <c r="A32" t="s">
        <v>696</v>
      </c>
      <c r="B32">
        <v>2020</v>
      </c>
      <c r="C32">
        <v>0</v>
      </c>
    </row>
    <row r="33" spans="1:3" x14ac:dyDescent="0.2">
      <c r="A33" t="s">
        <v>697</v>
      </c>
      <c r="B33">
        <v>2020</v>
      </c>
      <c r="C33">
        <v>0</v>
      </c>
    </row>
    <row r="34" spans="1:3" x14ac:dyDescent="0.2">
      <c r="A34" t="s">
        <v>698</v>
      </c>
      <c r="B34">
        <v>2020</v>
      </c>
      <c r="C34">
        <v>0</v>
      </c>
    </row>
    <row r="35" spans="1:3" x14ac:dyDescent="0.2">
      <c r="A35" t="s">
        <v>699</v>
      </c>
      <c r="B35">
        <v>2020</v>
      </c>
      <c r="C35">
        <v>-4724.4799999999996</v>
      </c>
    </row>
    <row r="36" spans="1:3" x14ac:dyDescent="0.2">
      <c r="A36" t="s">
        <v>700</v>
      </c>
      <c r="B36">
        <v>2020</v>
      </c>
      <c r="C36">
        <v>0</v>
      </c>
    </row>
    <row r="37" spans="1:3" x14ac:dyDescent="0.2">
      <c r="A37" t="s">
        <v>701</v>
      </c>
      <c r="B37">
        <v>2020</v>
      </c>
      <c r="C37">
        <v>0</v>
      </c>
    </row>
    <row r="38" spans="1:3" x14ac:dyDescent="0.2">
      <c r="A38" t="s">
        <v>702</v>
      </c>
      <c r="B38">
        <v>2020</v>
      </c>
      <c r="C38">
        <v>0</v>
      </c>
    </row>
    <row r="39" spans="1:3" x14ac:dyDescent="0.2">
      <c r="A39" t="s">
        <v>703</v>
      </c>
      <c r="B39">
        <v>2020</v>
      </c>
      <c r="C39">
        <v>0</v>
      </c>
    </row>
    <row r="40" spans="1:3" x14ac:dyDescent="0.2">
      <c r="A40" t="s">
        <v>704</v>
      </c>
      <c r="B40">
        <v>2020</v>
      </c>
      <c r="C40">
        <v>0</v>
      </c>
    </row>
    <row r="41" spans="1:3" x14ac:dyDescent="0.2">
      <c r="A41" t="s">
        <v>705</v>
      </c>
      <c r="B41">
        <v>2020</v>
      </c>
      <c r="C41">
        <v>0</v>
      </c>
    </row>
    <row r="42" spans="1:3" x14ac:dyDescent="0.2">
      <c r="A42" t="s">
        <v>706</v>
      </c>
      <c r="B42">
        <v>2020</v>
      </c>
      <c r="C42">
        <v>0</v>
      </c>
    </row>
    <row r="43" spans="1:3" x14ac:dyDescent="0.2">
      <c r="A43" t="s">
        <v>707</v>
      </c>
      <c r="B43">
        <v>2020</v>
      </c>
      <c r="C43">
        <v>0</v>
      </c>
    </row>
    <row r="44" spans="1:3" x14ac:dyDescent="0.2">
      <c r="A44" t="s">
        <v>708</v>
      </c>
      <c r="B44">
        <v>2020</v>
      </c>
      <c r="C44">
        <v>0</v>
      </c>
    </row>
    <row r="45" spans="1:3" x14ac:dyDescent="0.2">
      <c r="A45" t="s">
        <v>709</v>
      </c>
      <c r="B45">
        <v>2020</v>
      </c>
      <c r="C45">
        <v>209948.96</v>
      </c>
    </row>
    <row r="46" spans="1:3" x14ac:dyDescent="0.2">
      <c r="A46" t="s">
        <v>710</v>
      </c>
      <c r="B46">
        <v>2020</v>
      </c>
      <c r="C46">
        <v>0</v>
      </c>
    </row>
    <row r="47" spans="1:3" x14ac:dyDescent="0.2">
      <c r="A47" t="s">
        <v>711</v>
      </c>
      <c r="B47">
        <v>2020</v>
      </c>
      <c r="C47">
        <v>0</v>
      </c>
    </row>
    <row r="48" spans="1:3" x14ac:dyDescent="0.2">
      <c r="A48" t="s">
        <v>712</v>
      </c>
      <c r="B48">
        <v>2020</v>
      </c>
      <c r="C48">
        <v>0</v>
      </c>
    </row>
    <row r="49" spans="1:3" x14ac:dyDescent="0.2">
      <c r="A49" t="s">
        <v>713</v>
      </c>
      <c r="B49">
        <v>2020</v>
      </c>
      <c r="C49">
        <v>0</v>
      </c>
    </row>
    <row r="50" spans="1:3" x14ac:dyDescent="0.2">
      <c r="A50" t="s">
        <v>714</v>
      </c>
      <c r="B50">
        <v>2020</v>
      </c>
      <c r="C50">
        <v>0</v>
      </c>
    </row>
    <row r="51" spans="1:3" x14ac:dyDescent="0.2">
      <c r="A51" t="s">
        <v>715</v>
      </c>
      <c r="B51">
        <v>2020</v>
      </c>
      <c r="C51">
        <v>0</v>
      </c>
    </row>
    <row r="52" spans="1:3" x14ac:dyDescent="0.2">
      <c r="A52" t="s">
        <v>716</v>
      </c>
      <c r="B52">
        <v>2020</v>
      </c>
      <c r="C52">
        <v>0</v>
      </c>
    </row>
    <row r="53" spans="1:3" x14ac:dyDescent="0.2">
      <c r="A53" t="s">
        <v>717</v>
      </c>
      <c r="B53">
        <v>2020</v>
      </c>
      <c r="C53">
        <v>0</v>
      </c>
    </row>
    <row r="54" spans="1:3" x14ac:dyDescent="0.2">
      <c r="A54" t="s">
        <v>718</v>
      </c>
      <c r="B54">
        <v>2020</v>
      </c>
      <c r="C54">
        <v>0</v>
      </c>
    </row>
    <row r="55" spans="1:3" x14ac:dyDescent="0.2">
      <c r="A55" t="s">
        <v>719</v>
      </c>
      <c r="B55">
        <v>2020</v>
      </c>
      <c r="C55">
        <v>0</v>
      </c>
    </row>
    <row r="56" spans="1:3" x14ac:dyDescent="0.2">
      <c r="A56" t="s">
        <v>720</v>
      </c>
      <c r="B56">
        <v>2020</v>
      </c>
      <c r="C56">
        <v>0</v>
      </c>
    </row>
    <row r="57" spans="1:3" x14ac:dyDescent="0.2">
      <c r="A57" t="s">
        <v>721</v>
      </c>
      <c r="B57">
        <v>2020</v>
      </c>
      <c r="C57">
        <v>0</v>
      </c>
    </row>
    <row r="58" spans="1:3" x14ac:dyDescent="0.2">
      <c r="A58" t="s">
        <v>722</v>
      </c>
      <c r="B58">
        <v>2020</v>
      </c>
      <c r="C58">
        <v>0</v>
      </c>
    </row>
    <row r="59" spans="1:3" x14ac:dyDescent="0.2">
      <c r="A59" t="s">
        <v>723</v>
      </c>
      <c r="B59">
        <v>2020</v>
      </c>
      <c r="C59">
        <v>0</v>
      </c>
    </row>
    <row r="60" spans="1:3" x14ac:dyDescent="0.2">
      <c r="A60" t="s">
        <v>724</v>
      </c>
      <c r="B60">
        <v>2020</v>
      </c>
      <c r="C60">
        <v>0</v>
      </c>
    </row>
    <row r="61" spans="1:3" x14ac:dyDescent="0.2">
      <c r="A61" t="s">
        <v>725</v>
      </c>
      <c r="B61">
        <v>2020</v>
      </c>
      <c r="C61">
        <v>0</v>
      </c>
    </row>
    <row r="62" spans="1:3" x14ac:dyDescent="0.2">
      <c r="A62" t="s">
        <v>726</v>
      </c>
      <c r="B62">
        <v>2020</v>
      </c>
      <c r="C62">
        <v>0</v>
      </c>
    </row>
    <row r="63" spans="1:3" x14ac:dyDescent="0.2">
      <c r="A63" t="s">
        <v>727</v>
      </c>
      <c r="B63">
        <v>2020</v>
      </c>
      <c r="C63">
        <v>0</v>
      </c>
    </row>
    <row r="64" spans="1:3" x14ac:dyDescent="0.2">
      <c r="A64" t="s">
        <v>728</v>
      </c>
      <c r="B64">
        <v>2020</v>
      </c>
      <c r="C64">
        <v>0</v>
      </c>
    </row>
    <row r="65" spans="1:3" x14ac:dyDescent="0.2">
      <c r="A65" t="s">
        <v>729</v>
      </c>
      <c r="B65">
        <v>2020</v>
      </c>
      <c r="C65">
        <v>0</v>
      </c>
    </row>
    <row r="66" spans="1:3" x14ac:dyDescent="0.2">
      <c r="A66" t="s">
        <v>730</v>
      </c>
      <c r="B66">
        <v>2020</v>
      </c>
      <c r="C66">
        <v>0</v>
      </c>
    </row>
    <row r="67" spans="1:3" x14ac:dyDescent="0.2">
      <c r="A67" t="s">
        <v>731</v>
      </c>
      <c r="B67">
        <v>2020</v>
      </c>
      <c r="C67">
        <v>0</v>
      </c>
    </row>
    <row r="68" spans="1:3" x14ac:dyDescent="0.2">
      <c r="A68" t="s">
        <v>732</v>
      </c>
      <c r="B68">
        <v>2020</v>
      </c>
      <c r="C68">
        <v>0</v>
      </c>
    </row>
    <row r="69" spans="1:3" x14ac:dyDescent="0.2">
      <c r="A69" t="s">
        <v>733</v>
      </c>
      <c r="B69">
        <v>2020</v>
      </c>
      <c r="C69">
        <v>0</v>
      </c>
    </row>
    <row r="70" spans="1:3" x14ac:dyDescent="0.2">
      <c r="A70" t="s">
        <v>734</v>
      </c>
      <c r="B70">
        <v>2020</v>
      </c>
      <c r="C70">
        <v>0</v>
      </c>
    </row>
    <row r="71" spans="1:3" x14ac:dyDescent="0.2">
      <c r="A71" t="s">
        <v>735</v>
      </c>
      <c r="B71">
        <v>2020</v>
      </c>
      <c r="C71">
        <v>0</v>
      </c>
    </row>
    <row r="72" spans="1:3" x14ac:dyDescent="0.2">
      <c r="A72" t="s">
        <v>736</v>
      </c>
      <c r="B72">
        <v>2020</v>
      </c>
      <c r="C72">
        <v>0</v>
      </c>
    </row>
    <row r="73" spans="1:3" x14ac:dyDescent="0.2">
      <c r="A73" t="s">
        <v>737</v>
      </c>
      <c r="B73">
        <v>2020</v>
      </c>
      <c r="C73">
        <v>0</v>
      </c>
    </row>
    <row r="74" spans="1:3" x14ac:dyDescent="0.2">
      <c r="A74" t="s">
        <v>738</v>
      </c>
      <c r="B74">
        <v>2020</v>
      </c>
      <c r="C74">
        <v>0</v>
      </c>
    </row>
    <row r="75" spans="1:3" x14ac:dyDescent="0.2">
      <c r="A75" t="s">
        <v>739</v>
      </c>
      <c r="B75">
        <v>2020</v>
      </c>
      <c r="C75">
        <v>0</v>
      </c>
    </row>
    <row r="76" spans="1:3" x14ac:dyDescent="0.2">
      <c r="A76" t="s">
        <v>740</v>
      </c>
      <c r="B76">
        <v>2020</v>
      </c>
      <c r="C76">
        <v>0</v>
      </c>
    </row>
    <row r="77" spans="1:3" x14ac:dyDescent="0.2">
      <c r="A77" t="s">
        <v>741</v>
      </c>
      <c r="B77">
        <v>2020</v>
      </c>
      <c r="C77">
        <v>0</v>
      </c>
    </row>
    <row r="78" spans="1:3" x14ac:dyDescent="0.2">
      <c r="A78" t="s">
        <v>742</v>
      </c>
      <c r="B78">
        <v>2020</v>
      </c>
      <c r="C78">
        <v>0</v>
      </c>
    </row>
    <row r="79" spans="1:3" x14ac:dyDescent="0.2">
      <c r="A79" t="s">
        <v>743</v>
      </c>
      <c r="B79">
        <v>2020</v>
      </c>
      <c r="C79">
        <v>0</v>
      </c>
    </row>
    <row r="80" spans="1:3" x14ac:dyDescent="0.2">
      <c r="A80" t="s">
        <v>744</v>
      </c>
      <c r="B80">
        <v>2020</v>
      </c>
      <c r="C80">
        <v>0</v>
      </c>
    </row>
    <row r="81" spans="1:3" x14ac:dyDescent="0.2">
      <c r="A81" t="s">
        <v>745</v>
      </c>
      <c r="B81">
        <v>2020</v>
      </c>
      <c r="C81">
        <v>-31428</v>
      </c>
    </row>
    <row r="82" spans="1:3" x14ac:dyDescent="0.2">
      <c r="A82" t="s">
        <v>746</v>
      </c>
      <c r="B82">
        <v>2020</v>
      </c>
      <c r="C82">
        <v>0</v>
      </c>
    </row>
    <row r="83" spans="1:3" x14ac:dyDescent="0.2">
      <c r="A83" t="s">
        <v>747</v>
      </c>
      <c r="B83">
        <v>2020</v>
      </c>
      <c r="C83">
        <v>0</v>
      </c>
    </row>
    <row r="84" spans="1:3" x14ac:dyDescent="0.2">
      <c r="A84" t="s">
        <v>748</v>
      </c>
      <c r="B84">
        <v>2020</v>
      </c>
      <c r="C84">
        <v>0</v>
      </c>
    </row>
    <row r="85" spans="1:3" x14ac:dyDescent="0.2">
      <c r="A85" t="s">
        <v>749</v>
      </c>
      <c r="B85">
        <v>2020</v>
      </c>
      <c r="C85">
        <v>0</v>
      </c>
    </row>
    <row r="86" spans="1:3" x14ac:dyDescent="0.2">
      <c r="A86" t="s">
        <v>750</v>
      </c>
      <c r="B86">
        <v>2020</v>
      </c>
      <c r="C86">
        <v>0</v>
      </c>
    </row>
    <row r="87" spans="1:3" x14ac:dyDescent="0.2">
      <c r="A87" t="s">
        <v>751</v>
      </c>
      <c r="B87">
        <v>2020</v>
      </c>
      <c r="C87">
        <v>0</v>
      </c>
    </row>
    <row r="88" spans="1:3" x14ac:dyDescent="0.2">
      <c r="A88" t="s">
        <v>752</v>
      </c>
      <c r="B88">
        <v>2020</v>
      </c>
      <c r="C88">
        <v>0</v>
      </c>
    </row>
    <row r="89" spans="1:3" x14ac:dyDescent="0.2">
      <c r="A89" t="s">
        <v>753</v>
      </c>
      <c r="B89">
        <v>2020</v>
      </c>
      <c r="C89">
        <v>0</v>
      </c>
    </row>
    <row r="90" spans="1:3" x14ac:dyDescent="0.2">
      <c r="A90" t="s">
        <v>754</v>
      </c>
      <c r="B90">
        <v>2020</v>
      </c>
      <c r="C90">
        <v>0</v>
      </c>
    </row>
    <row r="91" spans="1:3" x14ac:dyDescent="0.2">
      <c r="A91" t="s">
        <v>755</v>
      </c>
      <c r="B91">
        <v>2020</v>
      </c>
      <c r="C91">
        <v>0</v>
      </c>
    </row>
    <row r="92" spans="1:3" x14ac:dyDescent="0.2">
      <c r="A92" t="s">
        <v>756</v>
      </c>
      <c r="B92">
        <v>2020</v>
      </c>
      <c r="C92">
        <v>0</v>
      </c>
    </row>
    <row r="93" spans="1:3" x14ac:dyDescent="0.2">
      <c r="A93" t="s">
        <v>757</v>
      </c>
      <c r="B93">
        <v>2020</v>
      </c>
      <c r="C93">
        <v>0</v>
      </c>
    </row>
    <row r="94" spans="1:3" x14ac:dyDescent="0.2">
      <c r="A94" t="s">
        <v>758</v>
      </c>
      <c r="B94">
        <v>2020</v>
      </c>
      <c r="C94">
        <v>0</v>
      </c>
    </row>
    <row r="95" spans="1:3" x14ac:dyDescent="0.2">
      <c r="A95" t="s">
        <v>759</v>
      </c>
      <c r="B95">
        <v>2020</v>
      </c>
      <c r="C95">
        <v>0</v>
      </c>
    </row>
    <row r="96" spans="1:3" x14ac:dyDescent="0.2">
      <c r="A96" t="s">
        <v>760</v>
      </c>
      <c r="B96">
        <v>2020</v>
      </c>
      <c r="C96">
        <v>0</v>
      </c>
    </row>
    <row r="97" spans="1:3" x14ac:dyDescent="0.2">
      <c r="A97" t="s">
        <v>761</v>
      </c>
      <c r="B97">
        <v>2020</v>
      </c>
      <c r="C97">
        <v>0</v>
      </c>
    </row>
    <row r="98" spans="1:3" x14ac:dyDescent="0.2">
      <c r="A98" t="s">
        <v>762</v>
      </c>
      <c r="B98">
        <v>2020</v>
      </c>
      <c r="C98">
        <v>0</v>
      </c>
    </row>
    <row r="99" spans="1:3" x14ac:dyDescent="0.2">
      <c r="A99" t="s">
        <v>763</v>
      </c>
      <c r="B99">
        <v>2020</v>
      </c>
      <c r="C99">
        <v>0</v>
      </c>
    </row>
    <row r="100" spans="1:3" x14ac:dyDescent="0.2">
      <c r="A100" t="s">
        <v>764</v>
      </c>
      <c r="B100">
        <v>2020</v>
      </c>
      <c r="C100">
        <v>0</v>
      </c>
    </row>
    <row r="101" spans="1:3" x14ac:dyDescent="0.2">
      <c r="A101" t="s">
        <v>765</v>
      </c>
      <c r="B101">
        <v>2020</v>
      </c>
      <c r="C101">
        <v>0</v>
      </c>
    </row>
    <row r="102" spans="1:3" x14ac:dyDescent="0.2">
      <c r="A102" t="s">
        <v>766</v>
      </c>
      <c r="B102">
        <v>2020</v>
      </c>
      <c r="C102">
        <v>-3448292.88</v>
      </c>
    </row>
    <row r="103" spans="1:3" x14ac:dyDescent="0.2">
      <c r="A103" t="s">
        <v>767</v>
      </c>
      <c r="B103">
        <v>2020</v>
      </c>
      <c r="C103">
        <v>0</v>
      </c>
    </row>
    <row r="104" spans="1:3" x14ac:dyDescent="0.2">
      <c r="A104" t="s">
        <v>768</v>
      </c>
      <c r="B104">
        <v>2020</v>
      </c>
      <c r="C104">
        <v>-19950</v>
      </c>
    </row>
    <row r="105" spans="1:3" x14ac:dyDescent="0.2">
      <c r="A105" t="s">
        <v>769</v>
      </c>
      <c r="B105">
        <v>2020</v>
      </c>
      <c r="C105">
        <v>0</v>
      </c>
    </row>
    <row r="106" spans="1:3" x14ac:dyDescent="0.2">
      <c r="A106" t="s">
        <v>770</v>
      </c>
      <c r="B106">
        <v>2020</v>
      </c>
      <c r="C106">
        <v>0</v>
      </c>
    </row>
    <row r="107" spans="1:3" x14ac:dyDescent="0.2">
      <c r="A107" t="s">
        <v>771</v>
      </c>
      <c r="B107">
        <v>2020</v>
      </c>
      <c r="C107">
        <v>0</v>
      </c>
    </row>
    <row r="108" spans="1:3" x14ac:dyDescent="0.2">
      <c r="A108" t="s">
        <v>772</v>
      </c>
      <c r="B108">
        <v>2020</v>
      </c>
      <c r="C108">
        <v>0</v>
      </c>
    </row>
    <row r="109" spans="1:3" x14ac:dyDescent="0.2">
      <c r="A109" t="s">
        <v>773</v>
      </c>
      <c r="B109">
        <v>2020</v>
      </c>
      <c r="C109">
        <v>0</v>
      </c>
    </row>
    <row r="110" spans="1:3" x14ac:dyDescent="0.2">
      <c r="A110" t="s">
        <v>774</v>
      </c>
      <c r="B110">
        <v>2020</v>
      </c>
      <c r="C110">
        <v>0</v>
      </c>
    </row>
    <row r="111" spans="1:3" x14ac:dyDescent="0.2">
      <c r="A111" t="s">
        <v>775</v>
      </c>
      <c r="B111">
        <v>2020</v>
      </c>
      <c r="C111">
        <v>0</v>
      </c>
    </row>
    <row r="112" spans="1:3" x14ac:dyDescent="0.2">
      <c r="A112" t="s">
        <v>776</v>
      </c>
      <c r="B112">
        <v>2020</v>
      </c>
      <c r="C112">
        <v>0</v>
      </c>
    </row>
    <row r="113" spans="1:3" x14ac:dyDescent="0.2">
      <c r="A113" t="s">
        <v>777</v>
      </c>
      <c r="B113">
        <v>2020</v>
      </c>
      <c r="C113">
        <v>0</v>
      </c>
    </row>
    <row r="114" spans="1:3" x14ac:dyDescent="0.2">
      <c r="A114" t="s">
        <v>778</v>
      </c>
      <c r="B114">
        <v>2020</v>
      </c>
      <c r="C114">
        <v>-1338983.69</v>
      </c>
    </row>
    <row r="115" spans="1:3" x14ac:dyDescent="0.2">
      <c r="A115" t="s">
        <v>779</v>
      </c>
      <c r="B115">
        <v>2020</v>
      </c>
      <c r="C115">
        <v>0</v>
      </c>
    </row>
    <row r="116" spans="1:3" x14ac:dyDescent="0.2">
      <c r="A116" t="s">
        <v>780</v>
      </c>
      <c r="B116">
        <v>2020</v>
      </c>
      <c r="C116">
        <v>-1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2" sqref="F2"/>
    </sheetView>
  </sheetViews>
  <sheetFormatPr defaultRowHeight="12.75" x14ac:dyDescent="0.2"/>
  <cols>
    <col min="2" max="2" width="9" bestFit="1" customWidth="1"/>
    <col min="5" max="5" width="5" bestFit="1" customWidth="1"/>
    <col min="6" max="6" width="9" bestFit="1" customWidth="1"/>
  </cols>
  <sheetData>
    <row r="1" spans="1:6" ht="13.5" thickBot="1" x14ac:dyDescent="0.25">
      <c r="A1" s="1" t="s">
        <v>589</v>
      </c>
      <c r="B1" s="1" t="s">
        <v>590</v>
      </c>
      <c r="C1" s="1"/>
      <c r="D1" s="1"/>
      <c r="E1" s="1"/>
      <c r="F1" s="1"/>
    </row>
    <row r="2" spans="1:6" x14ac:dyDescent="0.2">
      <c r="A2" t="s">
        <v>1043</v>
      </c>
      <c r="B2">
        <v>13385.93</v>
      </c>
      <c r="E2" s="238" t="str">
        <f>MID(Sheet2!$D$3,1,4)</f>
        <v>2020</v>
      </c>
      <c r="F2">
        <f>VLOOKUP($E$2,$A$2:$B$8,2,FALSE)</f>
        <v>23588.15</v>
      </c>
    </row>
    <row r="3" spans="1:6" x14ac:dyDescent="0.2">
      <c r="A3" s="244" t="s">
        <v>1044</v>
      </c>
      <c r="B3">
        <v>15423.07</v>
      </c>
      <c r="E3" t="str">
        <f>MID(E2-1,1,4)</f>
        <v>2019</v>
      </c>
      <c r="F3">
        <f>VLOOKUP($E$3,$A$2:$B$8,2,FALSE)</f>
        <v>21816.99</v>
      </c>
    </row>
    <row r="4" spans="1:6" x14ac:dyDescent="0.2">
      <c r="A4" t="s">
        <v>1045</v>
      </c>
      <c r="B4">
        <v>16820.34</v>
      </c>
    </row>
    <row r="5" spans="1:6" x14ac:dyDescent="0.2">
      <c r="A5" t="s">
        <v>1046</v>
      </c>
      <c r="B5">
        <v>18038.990000000002</v>
      </c>
    </row>
    <row r="6" spans="1:6" x14ac:dyDescent="0.2">
      <c r="A6" t="s">
        <v>1047</v>
      </c>
      <c r="B6">
        <v>20111.669999999998</v>
      </c>
    </row>
    <row r="7" spans="1:6" x14ac:dyDescent="0.2">
      <c r="A7" t="s">
        <v>1048</v>
      </c>
      <c r="B7">
        <v>21816.99</v>
      </c>
    </row>
    <row r="8" spans="1:6" x14ac:dyDescent="0.2">
      <c r="A8" t="s">
        <v>857</v>
      </c>
      <c r="B8">
        <v>23588.15</v>
      </c>
    </row>
    <row r="9" spans="1:6" x14ac:dyDescent="0.2">
      <c r="A9" t="s">
        <v>1049</v>
      </c>
      <c r="B9">
        <v>25130.22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277"/>
  <sheetViews>
    <sheetView topLeftCell="A214" zoomScaleNormal="100" workbookViewId="0">
      <selection activeCell="B266" sqref="B266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7"/>
    </row>
    <row r="2" spans="1:15" x14ac:dyDescent="0.2">
      <c r="E2" s="197"/>
    </row>
    <row r="3" spans="1:15" ht="23.25" x14ac:dyDescent="0.35">
      <c r="A3" s="304" t="str">
        <f>Sheet1!$BM$2</f>
        <v xml:space="preserve">23 FRANKLIN STREET PTY LTD                                  </v>
      </c>
      <c r="B3" s="304"/>
      <c r="C3" s="304"/>
      <c r="D3" s="304"/>
      <c r="E3" s="304"/>
    </row>
    <row r="4" spans="1:15" x14ac:dyDescent="0.2">
      <c r="A4" s="203" t="s">
        <v>582</v>
      </c>
      <c r="B4" s="200"/>
      <c r="C4" s="199"/>
      <c r="D4" s="198"/>
      <c r="E4" s="197"/>
    </row>
    <row r="5" spans="1:15" x14ac:dyDescent="0.2">
      <c r="A5" s="198"/>
      <c r="B5" s="200" t="str">
        <f>"For The Year Ending "&amp;Lookup!A1</f>
        <v>For The Year Ending December 2020</v>
      </c>
      <c r="C5" s="199"/>
      <c r="D5" s="198"/>
      <c r="E5" s="197"/>
    </row>
    <row r="6" spans="1:15" x14ac:dyDescent="0.2">
      <c r="A6" s="194"/>
      <c r="B6" s="194"/>
      <c r="C6" s="202"/>
      <c r="D6" s="187"/>
      <c r="E6" s="197"/>
    </row>
    <row r="7" spans="1:15" x14ac:dyDescent="0.2">
      <c r="A7" s="194"/>
      <c r="B7" s="194"/>
      <c r="C7" s="203"/>
      <c r="D7" s="198"/>
      <c r="E7" s="197"/>
    </row>
    <row r="8" spans="1:15" x14ac:dyDescent="0.2">
      <c r="A8" s="194"/>
      <c r="B8" s="194"/>
      <c r="C8" s="202"/>
      <c r="D8" s="187"/>
      <c r="E8" s="197"/>
    </row>
    <row r="9" spans="1:15" x14ac:dyDescent="0.2">
      <c r="A9" s="201" t="s">
        <v>581</v>
      </c>
      <c r="B9" s="200"/>
      <c r="C9" s="199"/>
      <c r="D9" s="198"/>
      <c r="E9" s="197"/>
    </row>
    <row r="10" spans="1:15" x14ac:dyDescent="0.2">
      <c r="A10" s="194"/>
      <c r="B10" s="194"/>
      <c r="C10" s="194"/>
      <c r="D10" s="194"/>
      <c r="E10" s="197"/>
    </row>
    <row r="11" spans="1:15" x14ac:dyDescent="0.2">
      <c r="A11" s="194"/>
      <c r="B11" s="194"/>
      <c r="C11" s="196" t="s">
        <v>580</v>
      </c>
      <c r="D11" s="196" t="s">
        <v>450</v>
      </c>
      <c r="E11" s="195"/>
    </row>
    <row r="12" spans="1:15" x14ac:dyDescent="0.2">
      <c r="A12" s="194"/>
      <c r="B12" s="194"/>
      <c r="C12" s="193" t="s">
        <v>28</v>
      </c>
      <c r="D12" s="193" t="s">
        <v>28</v>
      </c>
      <c r="E12" s="192" t="s">
        <v>579</v>
      </c>
    </row>
    <row r="13" spans="1:15" x14ac:dyDescent="0.2">
      <c r="A13" s="188" t="s">
        <v>578</v>
      </c>
      <c r="B13" s="185"/>
      <c r="C13" s="187"/>
      <c r="D13" s="187"/>
      <c r="E13" s="183"/>
    </row>
    <row r="14" spans="1:15" x14ac:dyDescent="0.2">
      <c r="A14" s="185"/>
      <c r="B14" s="188" t="s">
        <v>577</v>
      </c>
      <c r="C14" s="187"/>
      <c r="D14" s="187"/>
      <c r="E14" s="183"/>
    </row>
    <row r="15" spans="1:15" x14ac:dyDescent="0.2">
      <c r="A15" s="185" t="str">
        <f>'20'!A2</f>
        <v>50100-G01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Bank-23F                                 </v>
      </c>
      <c r="C15" s="187">
        <f>IFERROR(INDEX(Lookup!$BH$9:$BH$2401,MATCH($A15,Lookup!$A$9:$A$2401,0)),0)</f>
        <v>19572.050000000003</v>
      </c>
      <c r="D15" s="187">
        <f>IFERROR(INDEX(Lookup!$BJ$9:$BJ$2401,MATCH($A15,Lookup!$A$9:$A$2401,0)),0)</f>
        <v>23607.09</v>
      </c>
      <c r="E15" s="202">
        <f>+C15-D15</f>
        <v>-4035.0399999999972</v>
      </c>
      <c r="H15" s="185"/>
      <c r="O15" s="182">
        <f>+IF(A15&gt;0,1,0)</f>
        <v>1</v>
      </c>
    </row>
    <row r="16" spans="1:15" x14ac:dyDescent="0.2">
      <c r="A16" s="185" t="str">
        <f>'20'!A3</f>
        <v>50120-G01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Funds-23F                                       </v>
      </c>
      <c r="C16" s="187">
        <f>IFERROR(INDEX(Lookup!$BH$9:$BH$2401,MATCH($A16,Lookup!$A$9:$A$2401,0)),0)</f>
        <v>0</v>
      </c>
      <c r="D16" s="187">
        <f>IFERROR(INDEX(Lookup!$BJ$9:$BJ$2401,MATCH($A16,Lookup!$A$9:$A$2401,0)),0)</f>
        <v>0</v>
      </c>
      <c r="E16" s="202">
        <f t="shared" ref="E16:E24" si="0">+C16-D16</f>
        <v>0</v>
      </c>
      <c r="H16" s="185"/>
      <c r="O16" s="182">
        <f t="shared" ref="O16:O55" si="1">+IF(A16&gt;0,1,0)</f>
        <v>1</v>
      </c>
    </row>
    <row r="17" spans="1:15" x14ac:dyDescent="0.2">
      <c r="A17" s="185" t="str">
        <f>'20'!A4</f>
        <v>50140-G01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Undeposited Funds - Credit Cards-23F                        </v>
      </c>
      <c r="C17" s="187">
        <f>IFERROR(INDEX(Lookup!$BH$9:$BH$2401,MATCH($A17,Lookup!$A$9:$A$2401,0)),0)</f>
        <v>0</v>
      </c>
      <c r="D17" s="187">
        <f>IFERROR(INDEX(Lookup!$BJ$9:$BJ$2401,MATCH($A17,Lookup!$A$9:$A$2401,0)),0)</f>
        <v>0</v>
      </c>
      <c r="E17" s="202">
        <f t="shared" si="0"/>
        <v>0</v>
      </c>
      <c r="H17" s="185"/>
      <c r="O17" s="182">
        <f t="shared" si="1"/>
        <v>1</v>
      </c>
    </row>
    <row r="18" spans="1:15" x14ac:dyDescent="0.2">
      <c r="A18" s="185" t="str">
        <f>'20'!A5</f>
        <v>50160-G01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Electronic Clearing -23F                                    </v>
      </c>
      <c r="C18" s="187">
        <f>IFERROR(INDEX(Lookup!$BH$9:$BH$2401,MATCH($A18,Lookup!$A$9:$A$2401,0)),0)</f>
        <v>0</v>
      </c>
      <c r="D18" s="187">
        <f>IFERROR(INDEX(Lookup!$BJ$9:$BJ$2401,MATCH($A18,Lookup!$A$9:$A$2401,0)),0)</f>
        <v>0</v>
      </c>
      <c r="E18" s="202">
        <f t="shared" si="0"/>
        <v>0</v>
      </c>
      <c r="H18" s="185"/>
      <c r="O18" s="182">
        <f t="shared" si="1"/>
        <v>1</v>
      </c>
    </row>
    <row r="19" spans="1:15" hidden="1" x14ac:dyDescent="0.2">
      <c r="A19" s="185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7">
        <f>IFERROR(INDEX(Lookup!$BH$9:$BH$2401,MATCH($A19,Lookup!$A$9:$A$2401,0)),0)</f>
        <v>0</v>
      </c>
      <c r="D19" s="187">
        <f>IFERROR(INDEX(Lookup!$BJ$9:$BJ$2401,MATCH($A19,Lookup!$A$9:$A$2401,0)),0)</f>
        <v>0</v>
      </c>
      <c r="E19" s="202">
        <f t="shared" si="0"/>
        <v>0</v>
      </c>
      <c r="O19" s="182">
        <f t="shared" si="1"/>
        <v>0</v>
      </c>
    </row>
    <row r="20" spans="1:15" hidden="1" x14ac:dyDescent="0.2">
      <c r="A20" s="185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7">
        <f>IFERROR(INDEX(Lookup!$BH$9:$BH$2401,MATCH($A20,Lookup!$A$9:$A$2401,0)),0)</f>
        <v>0</v>
      </c>
      <c r="D20" s="187">
        <f>IFERROR(INDEX(Lookup!$BJ$9:$BJ$2401,MATCH($A20,Lookup!$A$9:$A$2401,0)),0)</f>
        <v>0</v>
      </c>
      <c r="E20" s="202">
        <f t="shared" si="0"/>
        <v>0</v>
      </c>
      <c r="O20" s="182">
        <f t="shared" si="1"/>
        <v>0</v>
      </c>
    </row>
    <row r="21" spans="1:15" hidden="1" x14ac:dyDescent="0.2">
      <c r="A21" s="185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7">
        <f>IFERROR(INDEX(Lookup!$BH$9:$BH$2401,MATCH($A21,Lookup!$A$9:$A$2401,0)),0)</f>
        <v>0</v>
      </c>
      <c r="D21" s="187">
        <f>IFERROR(INDEX(Lookup!$BJ$9:$BJ$2401,MATCH($A21,Lookup!$A$9:$A$2401,0)),0)</f>
        <v>0</v>
      </c>
      <c r="E21" s="202">
        <f t="shared" si="0"/>
        <v>0</v>
      </c>
      <c r="O21" s="182">
        <f t="shared" si="1"/>
        <v>0</v>
      </c>
    </row>
    <row r="22" spans="1:15" hidden="1" x14ac:dyDescent="0.2">
      <c r="A22" s="185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7">
        <f>IFERROR(INDEX(Lookup!$BH$9:$BH$2401,MATCH($A22,Lookup!$A$9:$A$2401,0)),0)</f>
        <v>0</v>
      </c>
      <c r="D22" s="187">
        <f>IFERROR(INDEX(Lookup!$BJ$9:$BJ$2401,MATCH($A22,Lookup!$A$9:$A$2401,0)),0)</f>
        <v>0</v>
      </c>
      <c r="E22" s="202">
        <f t="shared" si="0"/>
        <v>0</v>
      </c>
      <c r="O22" s="182">
        <f t="shared" si="1"/>
        <v>0</v>
      </c>
    </row>
    <row r="23" spans="1:15" hidden="1" x14ac:dyDescent="0.2">
      <c r="A23" s="185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7">
        <f>IFERROR(INDEX(Lookup!$BH$9:$BH$2401,MATCH($A23,Lookup!$A$9:$A$2401,0)),0)</f>
        <v>0</v>
      </c>
      <c r="D23" s="187">
        <f>IFERROR(INDEX(Lookup!$BJ$9:$BJ$2401,MATCH($A23,Lookup!$A$9:$A$2401,0)),0)</f>
        <v>0</v>
      </c>
      <c r="E23" s="202">
        <f t="shared" si="0"/>
        <v>0</v>
      </c>
      <c r="O23" s="182">
        <f t="shared" si="1"/>
        <v>0</v>
      </c>
    </row>
    <row r="24" spans="1:15" hidden="1" x14ac:dyDescent="0.2">
      <c r="A24" s="185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7">
        <f>IFERROR(INDEX(Lookup!$BH$9:$BH$2401,MATCH($A24,Lookup!$A$9:$A$2401,0)),0)</f>
        <v>0</v>
      </c>
      <c r="D24" s="187">
        <f>IFERROR(INDEX(Lookup!$BJ$9:$BJ$2401,MATCH($A24,Lookup!$A$9:$A$2401,0)),0)</f>
        <v>0</v>
      </c>
      <c r="E24" s="202">
        <f t="shared" si="0"/>
        <v>0</v>
      </c>
      <c r="O24" s="182">
        <f t="shared" si="1"/>
        <v>0</v>
      </c>
    </row>
    <row r="25" spans="1:15" x14ac:dyDescent="0.2">
      <c r="A25" s="185"/>
      <c r="B25" s="185" t="s">
        <v>467</v>
      </c>
      <c r="C25" s="190">
        <f>SUM(C15:C24)</f>
        <v>19572.050000000003</v>
      </c>
      <c r="D25" s="190">
        <f t="shared" ref="D25:E25" si="2">SUM(D15:D24)</f>
        <v>23607.09</v>
      </c>
      <c r="E25" s="237">
        <f t="shared" si="2"/>
        <v>-4035.0399999999972</v>
      </c>
      <c r="O25" s="182">
        <v>1</v>
      </c>
    </row>
    <row r="26" spans="1:15" x14ac:dyDescent="0.2">
      <c r="A26" s="185"/>
      <c r="B26" s="188" t="s">
        <v>553</v>
      </c>
      <c r="C26" s="187"/>
      <c r="D26" s="187"/>
      <c r="E26" s="183"/>
      <c r="O26" s="182">
        <v>1</v>
      </c>
    </row>
    <row r="27" spans="1:15" x14ac:dyDescent="0.2">
      <c r="A27" s="185" t="str">
        <f>'21'!A2</f>
        <v>51100-G01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Debtor-23F                                            </v>
      </c>
      <c r="C27" s="187">
        <f>IFERROR(INDEX(Lookup!$BH$9:$BH$2401,MATCH($A27,Lookup!$A$9:$A$2401,0)),0)</f>
        <v>0</v>
      </c>
      <c r="D27" s="187">
        <f>IFERROR(INDEX(Lookup!$BJ$9:$BJ$2401,MATCH($A27,Lookup!$A$9:$A$2401,0)),0)</f>
        <v>0</v>
      </c>
      <c r="E27" s="202">
        <f t="shared" ref="E27" si="3">+C27-D27</f>
        <v>0</v>
      </c>
      <c r="O27" s="182">
        <f t="shared" si="1"/>
        <v>1</v>
      </c>
    </row>
    <row r="28" spans="1:15" hidden="1" x14ac:dyDescent="0.2">
      <c r="A28" s="185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7">
        <f>IFERROR(INDEX(Lookup!$BH$9:$BH$2401,MATCH($A28,Lookup!$A$9:$A$2401,0)),0)</f>
        <v>0</v>
      </c>
      <c r="D28" s="187">
        <f>IFERROR(INDEX(Lookup!$BJ$9:$BJ$2401,MATCH($A28,Lookup!$A$9:$A$2401,0)),0)</f>
        <v>0</v>
      </c>
      <c r="E28" s="202">
        <f t="shared" ref="E28:E30" si="4">+C28-D28</f>
        <v>0</v>
      </c>
      <c r="O28" s="182">
        <f t="shared" si="1"/>
        <v>0</v>
      </c>
    </row>
    <row r="29" spans="1:15" hidden="1" x14ac:dyDescent="0.2">
      <c r="A29" s="185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7">
        <f>IFERROR(INDEX(Lookup!$BH$9:$BH$2401,MATCH($A29,Lookup!$A$9:$A$2401,0)),0)</f>
        <v>0</v>
      </c>
      <c r="D29" s="187">
        <f>IFERROR(INDEX(Lookup!$BJ$9:$BJ$2401,MATCH($A29,Lookup!$A$9:$A$2401,0)),0)</f>
        <v>0</v>
      </c>
      <c r="E29" s="202">
        <f t="shared" si="4"/>
        <v>0</v>
      </c>
      <c r="O29" s="182">
        <f t="shared" si="1"/>
        <v>0</v>
      </c>
    </row>
    <row r="30" spans="1:15" hidden="1" x14ac:dyDescent="0.2">
      <c r="A30" s="185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7">
        <f>IFERROR(INDEX(Lookup!$BH$9:$BH$2401,MATCH($A30,Lookup!$A$9:$A$2401,0)),0)</f>
        <v>0</v>
      </c>
      <c r="D30" s="187">
        <f>IFERROR(INDEX(Lookup!$BJ$9:$BJ$2401,MATCH($A30,Lookup!$A$9:$A$2401,0)),0)</f>
        <v>0</v>
      </c>
      <c r="E30" s="202">
        <f t="shared" si="4"/>
        <v>0</v>
      </c>
      <c r="O30" s="182">
        <f t="shared" si="1"/>
        <v>0</v>
      </c>
    </row>
    <row r="31" spans="1:15" x14ac:dyDescent="0.2">
      <c r="A31" s="185"/>
      <c r="B31" s="185" t="s">
        <v>467</v>
      </c>
      <c r="C31" s="190">
        <f>SUM(C27:C30)</f>
        <v>0</v>
      </c>
      <c r="D31" s="190">
        <f t="shared" ref="D31:E31" si="5">SUM(D27:D30)</f>
        <v>0</v>
      </c>
      <c r="E31" s="237">
        <f t="shared" si="5"/>
        <v>0</v>
      </c>
      <c r="O31" s="182">
        <v>1</v>
      </c>
    </row>
    <row r="32" spans="1:15" x14ac:dyDescent="0.2">
      <c r="A32" s="185"/>
      <c r="B32" s="188" t="s">
        <v>554</v>
      </c>
      <c r="C32" s="187"/>
      <c r="D32" s="187"/>
      <c r="E32" s="183"/>
      <c r="O32" s="182">
        <v>1</v>
      </c>
    </row>
    <row r="33" spans="1:15" x14ac:dyDescent="0.2">
      <c r="A33" s="185" t="str">
        <f>'23'!A2</f>
        <v>61160-A08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Land &amp; Buildings-23 Frankin St                              </v>
      </c>
      <c r="C33" s="187">
        <f>IFERROR(INDEX(Lookup!$BH$9:$BH$2401,MATCH($A33,Lookup!$A$9:$A$2401,0)),0)</f>
        <v>4573292.1399999997</v>
      </c>
      <c r="D33" s="187">
        <f>IFERROR(INDEX(Lookup!$BJ$9:$BJ$2401,MATCH($A33,Lookup!$A$9:$A$2401,0)),0)</f>
        <v>4573292.1399999997</v>
      </c>
      <c r="E33" s="202">
        <f t="shared" ref="E33" si="6">+C33-D33</f>
        <v>0</v>
      </c>
      <c r="O33" s="182">
        <f t="shared" si="1"/>
        <v>1</v>
      </c>
    </row>
    <row r="34" spans="1:15" x14ac:dyDescent="0.2">
      <c r="A34" s="185" t="str">
        <f>'23'!A3</f>
        <v>61180-A08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Building Improvements-23 Frankin St                         </v>
      </c>
      <c r="C34" s="187">
        <f>IFERROR(INDEX(Lookup!$BH$9:$BH$2401,MATCH($A34,Lookup!$A$9:$A$2401,0)),0)</f>
        <v>16200</v>
      </c>
      <c r="D34" s="187">
        <f>IFERROR(INDEX(Lookup!$BJ$9:$BJ$2401,MATCH($A34,Lookup!$A$9:$A$2401,0)),0)</f>
        <v>16200</v>
      </c>
      <c r="E34" s="202">
        <f t="shared" ref="E34:E55" si="7">+C34-D34</f>
        <v>0</v>
      </c>
      <c r="O34" s="182">
        <f t="shared" si="1"/>
        <v>1</v>
      </c>
    </row>
    <row r="35" spans="1:15" x14ac:dyDescent="0.2">
      <c r="A35" s="185" t="str">
        <f>'23'!A4</f>
        <v>61220-A08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Furniture &amp; Fittings-23 Frankin St                          </v>
      </c>
      <c r="C35" s="187">
        <f>IFERROR(INDEX(Lookup!$BH$9:$BH$2401,MATCH($A35,Lookup!$A$9:$A$2401,0)),0)</f>
        <v>0</v>
      </c>
      <c r="D35" s="187">
        <f>IFERROR(INDEX(Lookup!$BJ$9:$BJ$2401,MATCH($A35,Lookup!$A$9:$A$2401,0)),0)</f>
        <v>0</v>
      </c>
      <c r="E35" s="202">
        <f t="shared" si="7"/>
        <v>0</v>
      </c>
      <c r="O35" s="182">
        <f t="shared" si="1"/>
        <v>1</v>
      </c>
    </row>
    <row r="36" spans="1:15" x14ac:dyDescent="0.2">
      <c r="A36" s="185" t="str">
        <f>'23'!A5</f>
        <v>61260-A08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Office Furniture-23 Frankin St                              </v>
      </c>
      <c r="C36" s="187">
        <f>IFERROR(INDEX(Lookup!$BH$9:$BH$2401,MATCH($A36,Lookup!$A$9:$A$2401,0)),0)</f>
        <v>0</v>
      </c>
      <c r="D36" s="187">
        <f>IFERROR(INDEX(Lookup!$BJ$9:$BJ$2401,MATCH($A36,Lookup!$A$9:$A$2401,0)),0)</f>
        <v>0</v>
      </c>
      <c r="E36" s="202">
        <f t="shared" si="7"/>
        <v>0</v>
      </c>
      <c r="O36" s="182">
        <f t="shared" si="1"/>
        <v>1</v>
      </c>
    </row>
    <row r="37" spans="1:15" x14ac:dyDescent="0.2">
      <c r="A37" s="185" t="str">
        <f>'23'!A6</f>
        <v>61280-A08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Plant &amp; Equipment-23 Frankin St                             </v>
      </c>
      <c r="C37" s="187">
        <f>IFERROR(INDEX(Lookup!$BH$9:$BH$2401,MATCH($A37,Lookup!$A$9:$A$2401,0)),0)</f>
        <v>0</v>
      </c>
      <c r="D37" s="187">
        <f>IFERROR(INDEX(Lookup!$BJ$9:$BJ$2401,MATCH($A37,Lookup!$A$9:$A$2401,0)),0)</f>
        <v>0</v>
      </c>
      <c r="E37" s="202">
        <f t="shared" si="7"/>
        <v>0</v>
      </c>
      <c r="O37" s="182">
        <f t="shared" si="1"/>
        <v>1</v>
      </c>
    </row>
    <row r="38" spans="1:15" x14ac:dyDescent="0.2">
      <c r="A38" s="185" t="str">
        <f>'23'!A7</f>
        <v>61300-A08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Low Value Pool - Current-23 Frankin St                      </v>
      </c>
      <c r="C38" s="187">
        <f>IFERROR(INDEX(Lookup!$BH$9:$BH$2401,MATCH($A38,Lookup!$A$9:$A$2401,0)),0)</f>
        <v>0</v>
      </c>
      <c r="D38" s="187">
        <f>IFERROR(INDEX(Lookup!$BJ$9:$BJ$2401,MATCH($A38,Lookup!$A$9:$A$2401,0)),0)</f>
        <v>0</v>
      </c>
      <c r="E38" s="202">
        <f t="shared" si="7"/>
        <v>0</v>
      </c>
      <c r="O38" s="182">
        <f t="shared" si="1"/>
        <v>1</v>
      </c>
    </row>
    <row r="39" spans="1:15" x14ac:dyDescent="0.2">
      <c r="A39" s="185" t="str">
        <f>'23'!A8</f>
        <v>61320-A08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Low Value Pool - Previous Years-23 Frankin St               </v>
      </c>
      <c r="C39" s="187">
        <f>IFERROR(INDEX(Lookup!$BH$9:$BH$2401,MATCH($A39,Lookup!$A$9:$A$2401,0)),0)</f>
        <v>0</v>
      </c>
      <c r="D39" s="187">
        <f>IFERROR(INDEX(Lookup!$BJ$9:$BJ$2401,MATCH($A39,Lookup!$A$9:$A$2401,0)),0)</f>
        <v>0</v>
      </c>
      <c r="E39" s="202">
        <f t="shared" si="7"/>
        <v>0</v>
      </c>
      <c r="O39" s="182">
        <f t="shared" si="1"/>
        <v>1</v>
      </c>
    </row>
    <row r="40" spans="1:15" x14ac:dyDescent="0.2">
      <c r="A40" s="185" t="str">
        <f>'23'!A9</f>
        <v>61340-A08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 xml:space="preserve">Less Accum Depreciation-23 Frankin St                       </v>
      </c>
      <c r="C40" s="187">
        <f>IFERROR(INDEX(Lookup!$BH$9:$BH$2401,MATCH($A40,Lookup!$A$9:$A$2401,0)),0)</f>
        <v>0</v>
      </c>
      <c r="D40" s="187">
        <f>IFERROR(INDEX(Lookup!$BJ$9:$BJ$2401,MATCH($A40,Lookup!$A$9:$A$2401,0)),0)</f>
        <v>0</v>
      </c>
      <c r="E40" s="202">
        <f t="shared" si="7"/>
        <v>0</v>
      </c>
      <c r="O40" s="182">
        <f t="shared" si="1"/>
        <v>1</v>
      </c>
    </row>
    <row r="41" spans="1:15" x14ac:dyDescent="0.2">
      <c r="A41" s="185" t="str">
        <f>'23'!A10</f>
        <v>61420-A08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 xml:space="preserve">Less Accum Depn - Build Write Off-23 Frankin St             </v>
      </c>
      <c r="C41" s="187">
        <f>IFERROR(INDEX(Lookup!$BH$9:$BH$2401,MATCH($A41,Lookup!$A$9:$A$2401,0)),0)</f>
        <v>0</v>
      </c>
      <c r="D41" s="187">
        <f>IFERROR(INDEX(Lookup!$BJ$9:$BJ$2401,MATCH($A41,Lookup!$A$9:$A$2401,0)),0)</f>
        <v>0</v>
      </c>
      <c r="E41" s="202">
        <f t="shared" si="7"/>
        <v>0</v>
      </c>
      <c r="O41" s="182">
        <f t="shared" si="1"/>
        <v>1</v>
      </c>
    </row>
    <row r="42" spans="1:15" x14ac:dyDescent="0.2">
      <c r="A42" s="185" t="str">
        <f>'23'!A11</f>
        <v>61440-A08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 xml:space="preserve">Less Accum Depn - Build Improvements-23 Frankin St          </v>
      </c>
      <c r="C42" s="187">
        <f>IFERROR(INDEX(Lookup!$BH$9:$BH$2401,MATCH($A42,Lookup!$A$9:$A$2401,0)),0)</f>
        <v>-6649.1499999999987</v>
      </c>
      <c r="D42" s="187">
        <f>IFERROR(INDEX(Lookup!$BJ$9:$BJ$2401,MATCH($A42,Lookup!$A$9:$A$2401,0)),0)</f>
        <v>-5685.5</v>
      </c>
      <c r="E42" s="202">
        <f t="shared" si="7"/>
        <v>-963.64999999999873</v>
      </c>
      <c r="O42" s="182">
        <f t="shared" si="1"/>
        <v>1</v>
      </c>
    </row>
    <row r="43" spans="1:15" x14ac:dyDescent="0.2">
      <c r="A43" s="185" t="str">
        <f>'23'!A12</f>
        <v>61480-A08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 xml:space="preserve">Less Accum Depn - Furniture &amp; Fittings-23 Frankin St        </v>
      </c>
      <c r="C43" s="187">
        <f>IFERROR(INDEX(Lookup!$BH$9:$BH$2401,MATCH($A43,Lookup!$A$9:$A$2401,0)),0)</f>
        <v>0</v>
      </c>
      <c r="D43" s="187">
        <f>IFERROR(INDEX(Lookup!$BJ$9:$BJ$2401,MATCH($A43,Lookup!$A$9:$A$2401,0)),0)</f>
        <v>0</v>
      </c>
      <c r="E43" s="202">
        <f t="shared" si="7"/>
        <v>0</v>
      </c>
      <c r="O43" s="182">
        <f t="shared" si="1"/>
        <v>1</v>
      </c>
    </row>
    <row r="44" spans="1:15" x14ac:dyDescent="0.2">
      <c r="A44" s="185" t="str">
        <f>'23'!A13</f>
        <v>61520-A08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 xml:space="preserve">Less Depn - Office Furniture-23 Frankin St                  </v>
      </c>
      <c r="C44" s="187">
        <f>IFERROR(INDEX(Lookup!$BH$9:$BH$2401,MATCH($A44,Lookup!$A$9:$A$2401,0)),0)</f>
        <v>0</v>
      </c>
      <c r="D44" s="187">
        <f>IFERROR(INDEX(Lookup!$BJ$9:$BJ$2401,MATCH($A44,Lookup!$A$9:$A$2401,0)),0)</f>
        <v>0</v>
      </c>
      <c r="E44" s="202">
        <f t="shared" si="7"/>
        <v>0</v>
      </c>
      <c r="O44" s="182">
        <f t="shared" si="1"/>
        <v>1</v>
      </c>
    </row>
    <row r="45" spans="1:15" x14ac:dyDescent="0.2">
      <c r="A45" s="185" t="str">
        <f>'23'!A14</f>
        <v>61540-A08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 xml:space="preserve">Less Accum Depn - Plant &amp; Equip-23 Frankin St               </v>
      </c>
      <c r="C45" s="187">
        <f>IFERROR(INDEX(Lookup!$BH$9:$BH$2401,MATCH($A45,Lookup!$A$9:$A$2401,0)),0)</f>
        <v>0</v>
      </c>
      <c r="D45" s="187">
        <f>IFERROR(INDEX(Lookup!$BJ$9:$BJ$2401,MATCH($A45,Lookup!$A$9:$A$2401,0)),0)</f>
        <v>0</v>
      </c>
      <c r="E45" s="202">
        <f t="shared" si="7"/>
        <v>0</v>
      </c>
      <c r="O45" s="182">
        <f t="shared" si="1"/>
        <v>1</v>
      </c>
    </row>
    <row r="46" spans="1:15" x14ac:dyDescent="0.2">
      <c r="A46" s="185" t="str">
        <f>'23'!A15</f>
        <v>61560-A08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 xml:space="preserve">Less Accum Dep - Low Value Pool-23 Frankin St               </v>
      </c>
      <c r="C46" s="187">
        <f>IFERROR(INDEX(Lookup!$BH$9:$BH$2401,MATCH($A46,Lookup!$A$9:$A$2401,0)),0)</f>
        <v>0</v>
      </c>
      <c r="D46" s="187">
        <f>IFERROR(INDEX(Lookup!$BJ$9:$BJ$2401,MATCH($A46,Lookup!$A$9:$A$2401,0)),0)</f>
        <v>0</v>
      </c>
      <c r="E46" s="202">
        <f t="shared" si="7"/>
        <v>0</v>
      </c>
      <c r="O46" s="182">
        <f t="shared" si="1"/>
        <v>1</v>
      </c>
    </row>
    <row r="47" spans="1:15" hidden="1" x14ac:dyDescent="0.2">
      <c r="A47" s="185">
        <f>'23'!A16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7">
        <f>IFERROR(INDEX(Lookup!$BH$9:$BH$2401,MATCH($A47,Lookup!$A$9:$A$2401,0)),0)</f>
        <v>0</v>
      </c>
      <c r="D47" s="187">
        <f>IFERROR(INDEX(Lookup!$BJ$9:$BJ$2401,MATCH($A47,Lookup!$A$9:$A$2401,0)),0)</f>
        <v>0</v>
      </c>
      <c r="E47" s="202">
        <f t="shared" si="7"/>
        <v>0</v>
      </c>
      <c r="O47" s="182">
        <f t="shared" si="1"/>
        <v>0</v>
      </c>
    </row>
    <row r="48" spans="1:15" hidden="1" x14ac:dyDescent="0.2">
      <c r="A48" s="185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7">
        <f>IFERROR(INDEX(Lookup!$BH$9:$BH$2401,MATCH($A48,Lookup!$A$9:$A$2401,0)),0)</f>
        <v>0</v>
      </c>
      <c r="D48" s="187">
        <f>IFERROR(INDEX(Lookup!$BJ$9:$BJ$2401,MATCH($A48,Lookup!$A$9:$A$2401,0)),0)</f>
        <v>0</v>
      </c>
      <c r="E48" s="202">
        <f t="shared" si="7"/>
        <v>0</v>
      </c>
      <c r="O48" s="182">
        <f t="shared" si="1"/>
        <v>0</v>
      </c>
    </row>
    <row r="49" spans="1:15" hidden="1" x14ac:dyDescent="0.2">
      <c r="A49" s="185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7">
        <f>IFERROR(INDEX(Lookup!$BH$9:$BH$2401,MATCH($A49,Lookup!$A$9:$A$2401,0)),0)</f>
        <v>0</v>
      </c>
      <c r="D49" s="187">
        <f>IFERROR(INDEX(Lookup!$BJ$9:$BJ$2401,MATCH($A49,Lookup!$A$9:$A$2401,0)),0)</f>
        <v>0</v>
      </c>
      <c r="E49" s="202">
        <f t="shared" si="7"/>
        <v>0</v>
      </c>
      <c r="O49" s="182">
        <f t="shared" si="1"/>
        <v>0</v>
      </c>
    </row>
    <row r="50" spans="1:15" hidden="1" x14ac:dyDescent="0.2">
      <c r="A50" s="185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7">
        <f>IFERROR(INDEX(Lookup!$BH$9:$BH$2401,MATCH($A50,Lookup!$A$9:$A$2401,0)),0)</f>
        <v>0</v>
      </c>
      <c r="D50" s="187">
        <f>IFERROR(INDEX(Lookup!$BJ$9:$BJ$2401,MATCH($A50,Lookup!$A$9:$A$2401,0)),0)</f>
        <v>0</v>
      </c>
      <c r="E50" s="202">
        <f t="shared" si="7"/>
        <v>0</v>
      </c>
      <c r="O50" s="182">
        <f t="shared" si="1"/>
        <v>0</v>
      </c>
    </row>
    <row r="51" spans="1:15" hidden="1" x14ac:dyDescent="0.2">
      <c r="A51" s="185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7">
        <f>IFERROR(INDEX(Lookup!$BH$9:$BH$2401,MATCH($A51,Lookup!$A$9:$A$2401,0)),0)</f>
        <v>0</v>
      </c>
      <c r="D51" s="187">
        <f>IFERROR(INDEX(Lookup!$BJ$9:$BJ$2401,MATCH($A51,Lookup!$A$9:$A$2401,0)),0)</f>
        <v>0</v>
      </c>
      <c r="E51" s="202">
        <f t="shared" si="7"/>
        <v>0</v>
      </c>
      <c r="O51" s="182">
        <f t="shared" si="1"/>
        <v>0</v>
      </c>
    </row>
    <row r="52" spans="1:15" hidden="1" x14ac:dyDescent="0.2">
      <c r="A52" s="185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7">
        <f>IFERROR(INDEX(Lookup!$BH$9:$BH$2401,MATCH($A52,Lookup!$A$9:$A$2401,0)),0)</f>
        <v>0</v>
      </c>
      <c r="D52" s="187">
        <f>IFERROR(INDEX(Lookup!$BJ$9:$BJ$2401,MATCH($A52,Lookup!$A$9:$A$2401,0)),0)</f>
        <v>0</v>
      </c>
      <c r="E52" s="202">
        <f t="shared" si="7"/>
        <v>0</v>
      </c>
      <c r="O52" s="182">
        <f t="shared" si="1"/>
        <v>0</v>
      </c>
    </row>
    <row r="53" spans="1:15" hidden="1" x14ac:dyDescent="0.2">
      <c r="A53" s="185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7">
        <f>IFERROR(INDEX(Lookup!$BH$9:$BH$2401,MATCH($A53,Lookup!$A$9:$A$2401,0)),0)</f>
        <v>0</v>
      </c>
      <c r="D53" s="187">
        <f>IFERROR(INDEX(Lookup!$BJ$9:$BJ$2401,MATCH($A53,Lookup!$A$9:$A$2401,0)),0)</f>
        <v>0</v>
      </c>
      <c r="E53" s="202">
        <f t="shared" si="7"/>
        <v>0</v>
      </c>
      <c r="O53" s="182">
        <f t="shared" si="1"/>
        <v>0</v>
      </c>
    </row>
    <row r="54" spans="1:15" hidden="1" x14ac:dyDescent="0.2">
      <c r="A54" s="185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7">
        <f>IFERROR(INDEX(Lookup!$BH$9:$BH$2401,MATCH($A54,Lookup!$A$9:$A$2401,0)),0)</f>
        <v>0</v>
      </c>
      <c r="D54" s="187">
        <f>IFERROR(INDEX(Lookup!$BJ$9:$BJ$2401,MATCH($A54,Lookup!$A$9:$A$2401,0)),0)</f>
        <v>0</v>
      </c>
      <c r="E54" s="202">
        <f t="shared" si="7"/>
        <v>0</v>
      </c>
      <c r="O54" s="182">
        <f t="shared" si="1"/>
        <v>0</v>
      </c>
    </row>
    <row r="55" spans="1:15" hidden="1" x14ac:dyDescent="0.2">
      <c r="A55" s="185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7">
        <f>IFERROR(INDEX(Lookup!$BH$9:$BH$2401,MATCH($A55,Lookup!$A$9:$A$2401,0)),0)</f>
        <v>0</v>
      </c>
      <c r="D55" s="187">
        <f>IFERROR(INDEX(Lookup!$BJ$9:$BJ$2401,MATCH($A55,Lookup!$A$9:$A$2401,0)),0)</f>
        <v>0</v>
      </c>
      <c r="E55" s="202">
        <f t="shared" si="7"/>
        <v>0</v>
      </c>
      <c r="O55" s="182">
        <f t="shared" si="1"/>
        <v>0</v>
      </c>
    </row>
    <row r="56" spans="1:15" x14ac:dyDescent="0.2">
      <c r="A56" s="185"/>
      <c r="B56" s="185" t="s">
        <v>467</v>
      </c>
      <c r="C56" s="187">
        <f>SUM(C33:C55)</f>
        <v>4582842.9899999993</v>
      </c>
      <c r="D56" s="187">
        <f>SUM(D33:D55)</f>
        <v>4583806.6399999997</v>
      </c>
      <c r="E56" s="183">
        <f>+C56-D56</f>
        <v>-963.65000000037253</v>
      </c>
      <c r="O56" s="182">
        <v>1</v>
      </c>
    </row>
    <row r="57" spans="1:15" x14ac:dyDescent="0.2">
      <c r="A57" s="188" t="s">
        <v>575</v>
      </c>
      <c r="B57" s="188"/>
      <c r="C57" s="187"/>
      <c r="D57" s="187"/>
      <c r="E57" s="183"/>
      <c r="O57" s="182">
        <v>1</v>
      </c>
    </row>
    <row r="58" spans="1:15" x14ac:dyDescent="0.2">
      <c r="A58" s="185"/>
      <c r="B58" s="188" t="s">
        <v>555</v>
      </c>
      <c r="C58" s="187"/>
      <c r="D58" s="187"/>
      <c r="E58" s="183">
        <f>+C58-D58</f>
        <v>0</v>
      </c>
      <c r="O58" s="182">
        <v>1</v>
      </c>
    </row>
    <row r="59" spans="1:15" x14ac:dyDescent="0.2">
      <c r="A59" s="185" t="str">
        <f>'22'!A2</f>
        <v>52280-G01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 xml:space="preserve">Prepaid - Land Tax-23F                                      </v>
      </c>
      <c r="C59" s="187">
        <f>IFERROR(INDEX(Lookup!$BH$9:$BH$2401,MATCH($A59,Lookup!$A$9:$A$2401,0)),0)</f>
        <v>2.7284841053187847E-12</v>
      </c>
      <c r="D59" s="187">
        <f>IFERROR(INDEX(Lookup!$BJ$9:$BJ$2401,MATCH($A59,Lookup!$A$9:$A$2401,0)),0)</f>
        <v>22710.109999999997</v>
      </c>
      <c r="E59" s="202">
        <f t="shared" ref="E59:E97" si="8">+C59-D59</f>
        <v>-22710.109999999993</v>
      </c>
      <c r="O59" s="182">
        <f t="shared" ref="O59" si="9">+IF(A59&gt;0,1,0)</f>
        <v>1</v>
      </c>
    </row>
    <row r="60" spans="1:15" x14ac:dyDescent="0.2">
      <c r="A60" s="185" t="str">
        <f>'22'!A3</f>
        <v>52360-S00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 xml:space="preserve">Suspense - Income                                           </v>
      </c>
      <c r="C60" s="187">
        <f>IFERROR(INDEX(Lookup!$BH$9:$BH$2401,MATCH($A60,Lookup!$A$9:$A$2401,0)),0)</f>
        <v>0</v>
      </c>
      <c r="D60" s="187">
        <f>IFERROR(INDEX(Lookup!$BJ$9:$BJ$2401,MATCH($A60,Lookup!$A$9:$A$2401,0)),0)</f>
        <v>0</v>
      </c>
      <c r="E60" s="202">
        <f t="shared" ref="E60:E71" si="10">+C60-D60</f>
        <v>0</v>
      </c>
    </row>
    <row r="61" spans="1:15" x14ac:dyDescent="0.2">
      <c r="A61" s="185" t="str">
        <f>'22'!A4</f>
        <v>52360-S01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 xml:space="preserve">Suspense - Expense                                          </v>
      </c>
      <c r="C61" s="187">
        <f>IFERROR(INDEX(Lookup!$BH$9:$BH$2401,MATCH($A61,Lookup!$A$9:$A$2401,0)),0)</f>
        <v>0</v>
      </c>
      <c r="D61" s="187">
        <f>IFERROR(INDEX(Lookup!$BJ$9:$BJ$2401,MATCH($A61,Lookup!$A$9:$A$2401,0)),0)</f>
        <v>0</v>
      </c>
      <c r="E61" s="202">
        <f t="shared" si="10"/>
        <v>0</v>
      </c>
    </row>
    <row r="62" spans="1:15" x14ac:dyDescent="0.2">
      <c r="A62" s="185" t="str">
        <f>'22'!A5</f>
        <v>52360-S02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 xml:space="preserve">Suspense - Other                                            </v>
      </c>
      <c r="C62" s="187">
        <f>IFERROR(INDEX(Lookup!$BH$9:$BH$2401,MATCH($A62,Lookup!$A$9:$A$2401,0)),0)</f>
        <v>-2880</v>
      </c>
      <c r="D62" s="187">
        <f>IFERROR(INDEX(Lookup!$BJ$9:$BJ$2401,MATCH($A62,Lookup!$A$9:$A$2401,0)),0)</f>
        <v>-2880</v>
      </c>
      <c r="E62" s="202">
        <f t="shared" si="10"/>
        <v>0</v>
      </c>
    </row>
    <row r="63" spans="1:15" x14ac:dyDescent="0.2">
      <c r="A63" s="185">
        <f>'22'!A6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7">
        <f>IFERROR(INDEX(Lookup!$BH$9:$BH$2401,MATCH($A63,Lookup!$A$9:$A$2401,0)),0)</f>
        <v>0</v>
      </c>
      <c r="D63" s="187">
        <f>IFERROR(INDEX(Lookup!$BJ$9:$BJ$2401,MATCH($A63,Lookup!$A$9:$A$2401,0)),0)</f>
        <v>0</v>
      </c>
      <c r="E63" s="202">
        <f t="shared" si="10"/>
        <v>0</v>
      </c>
    </row>
    <row r="64" spans="1:15" x14ac:dyDescent="0.2">
      <c r="A64" s="185">
        <f>'22'!A7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7">
        <f>IFERROR(INDEX(Lookup!$BH$9:$BH$2401,MATCH($A64,Lookup!$A$9:$A$2401,0)),0)</f>
        <v>0</v>
      </c>
      <c r="D64" s="187">
        <f>IFERROR(INDEX(Lookup!$BJ$9:$BJ$2401,MATCH($A64,Lookup!$A$9:$A$2401,0)),0)</f>
        <v>0</v>
      </c>
      <c r="E64" s="202">
        <f t="shared" si="10"/>
        <v>0</v>
      </c>
    </row>
    <row r="65" spans="1:15" x14ac:dyDescent="0.2">
      <c r="A65" s="185">
        <f>'22'!A8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7">
        <f>IFERROR(INDEX(Lookup!$BH$9:$BH$2401,MATCH($A65,Lookup!$A$9:$A$2401,0)),0)</f>
        <v>0</v>
      </c>
      <c r="D65" s="187">
        <f>IFERROR(INDEX(Lookup!$BJ$9:$BJ$2401,MATCH($A65,Lookup!$A$9:$A$2401,0)),0)</f>
        <v>0</v>
      </c>
      <c r="E65" s="202">
        <f t="shared" si="10"/>
        <v>0</v>
      </c>
    </row>
    <row r="66" spans="1:15" x14ac:dyDescent="0.2">
      <c r="A66" s="185">
        <f>'22'!A9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7">
        <f>IFERROR(INDEX(Lookup!$BH$9:$BH$2401,MATCH($A66,Lookup!$A$9:$A$2401,0)),0)</f>
        <v>0</v>
      </c>
      <c r="D66" s="187">
        <f>IFERROR(INDEX(Lookup!$BJ$9:$BJ$2401,MATCH($A66,Lookup!$A$9:$A$2401,0)),0)</f>
        <v>0</v>
      </c>
      <c r="E66" s="202">
        <f t="shared" si="10"/>
        <v>0</v>
      </c>
    </row>
    <row r="67" spans="1:15" x14ac:dyDescent="0.2">
      <c r="A67" s="185">
        <f>'22'!A10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7">
        <f>IFERROR(INDEX(Lookup!$BH$9:$BH$2401,MATCH($A67,Lookup!$A$9:$A$2401,0)),0)</f>
        <v>0</v>
      </c>
      <c r="D67" s="187">
        <f>IFERROR(INDEX(Lookup!$BJ$9:$BJ$2401,MATCH($A67,Lookup!$A$9:$A$2401,0)),0)</f>
        <v>0</v>
      </c>
      <c r="E67" s="202">
        <f t="shared" si="10"/>
        <v>0</v>
      </c>
    </row>
    <row r="68" spans="1:15" x14ac:dyDescent="0.2">
      <c r="A68" s="185">
        <f>'22'!A11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7">
        <f>IFERROR(INDEX(Lookup!$BH$9:$BH$2401,MATCH($A68,Lookup!$A$9:$A$2401,0)),0)</f>
        <v>0</v>
      </c>
      <c r="D68" s="187">
        <f>IFERROR(INDEX(Lookup!$BJ$9:$BJ$2401,MATCH($A68,Lookup!$A$9:$A$2401,0)),0)</f>
        <v>0</v>
      </c>
      <c r="E68" s="202">
        <f t="shared" si="10"/>
        <v>0</v>
      </c>
    </row>
    <row r="69" spans="1:15" x14ac:dyDescent="0.2">
      <c r="A69" s="185">
        <f>'22'!A12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7">
        <f>IFERROR(INDEX(Lookup!$BH$9:$BH$2401,MATCH($A69,Lookup!$A$9:$A$2401,0)),0)</f>
        <v>0</v>
      </c>
      <c r="D69" s="187">
        <f>IFERROR(INDEX(Lookup!$BJ$9:$BJ$2401,MATCH($A69,Lookup!$A$9:$A$2401,0)),0)</f>
        <v>0</v>
      </c>
      <c r="E69" s="202">
        <f t="shared" si="10"/>
        <v>0</v>
      </c>
    </row>
    <row r="70" spans="1:15" x14ac:dyDescent="0.2">
      <c r="A70" s="185">
        <f>'22'!A13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7">
        <f>IFERROR(INDEX(Lookup!$BH$9:$BH$2401,MATCH($A70,Lookup!$A$9:$A$2401,0)),0)</f>
        <v>0</v>
      </c>
      <c r="D70" s="187">
        <f>IFERROR(INDEX(Lookup!$BJ$9:$BJ$2401,MATCH($A70,Lookup!$A$9:$A$2401,0)),0)</f>
        <v>0</v>
      </c>
      <c r="E70" s="202">
        <f t="shared" si="10"/>
        <v>0</v>
      </c>
    </row>
    <row r="71" spans="1:15" x14ac:dyDescent="0.2">
      <c r="A71" s="185">
        <f>'22'!A14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7">
        <f>IFERROR(INDEX(Lookup!$BH$9:$BH$2401,MATCH($A71,Lookup!$A$9:$A$2401,0)),0)</f>
        <v>0</v>
      </c>
      <c r="D71" s="187">
        <f>IFERROR(INDEX(Lookup!$BJ$9:$BJ$2401,MATCH($A71,Lookup!$A$9:$A$2401,0)),0)</f>
        <v>0</v>
      </c>
      <c r="E71" s="202">
        <f t="shared" si="10"/>
        <v>0</v>
      </c>
    </row>
    <row r="72" spans="1:15" x14ac:dyDescent="0.2">
      <c r="A72" s="185"/>
      <c r="B72" s="185" t="s">
        <v>467</v>
      </c>
      <c r="C72" s="187">
        <f>SUM(C59:C71)</f>
        <v>-2879.9999999999973</v>
      </c>
      <c r="D72" s="187">
        <f t="shared" ref="D72:E72" si="11">SUM(D59:D71)</f>
        <v>19830.109999999997</v>
      </c>
      <c r="E72" s="202">
        <f t="shared" si="11"/>
        <v>-22710.109999999993</v>
      </c>
      <c r="O72" s="182">
        <v>1</v>
      </c>
    </row>
    <row r="73" spans="1:15" x14ac:dyDescent="0.2">
      <c r="A73" s="185"/>
      <c r="B73" s="188" t="s">
        <v>556</v>
      </c>
      <c r="C73" s="187"/>
      <c r="D73" s="187"/>
      <c r="E73" s="183"/>
      <c r="O73" s="182">
        <v>1</v>
      </c>
    </row>
    <row r="74" spans="1:15" x14ac:dyDescent="0.2">
      <c r="A74" s="185" t="str">
        <f>'24'!A2</f>
        <v>62100-G02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 xml:space="preserve">Intercompany-EPH                                            </v>
      </c>
      <c r="C74" s="187">
        <f>IFERROR(INDEX(Lookup!$BH$9:$BH$2401,MATCH($A74,Lookup!$A$9:$A$2401,0)),0)</f>
        <v>0</v>
      </c>
      <c r="D74" s="187">
        <f>IFERROR(INDEX(Lookup!$BJ$9:$BJ$2401,MATCH($A74,Lookup!$A$9:$A$2401,0)),0)</f>
        <v>0</v>
      </c>
      <c r="E74" s="202">
        <f t="shared" ref="E74" si="12">+C74-D74</f>
        <v>0</v>
      </c>
      <c r="O74" s="182">
        <f t="shared" ref="O74:O136" si="13">+IF(A74&gt;0,1,0)</f>
        <v>1</v>
      </c>
    </row>
    <row r="75" spans="1:15" x14ac:dyDescent="0.2">
      <c r="A75" s="185" t="str">
        <f>'24'!A3</f>
        <v>62100-G03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 xml:space="preserve">Intercompany-EPI                                            </v>
      </c>
      <c r="C75" s="187">
        <f>IFERROR(INDEX(Lookup!$BH$9:$BH$2401,MATCH($A75,Lookup!$A$9:$A$2401,0)),0)</f>
        <v>0</v>
      </c>
      <c r="D75" s="187">
        <f>IFERROR(INDEX(Lookup!$BJ$9:$BJ$2401,MATCH($A75,Lookup!$A$9:$A$2401,0)),0)</f>
        <v>0</v>
      </c>
      <c r="E75" s="202">
        <f t="shared" ref="E75:E94" si="14">+C75-D75</f>
        <v>0</v>
      </c>
      <c r="O75" s="182">
        <f t="shared" si="13"/>
        <v>1</v>
      </c>
    </row>
    <row r="76" spans="1:15" x14ac:dyDescent="0.2">
      <c r="A76" s="185" t="str">
        <f>'24'!A4</f>
        <v>62100-G04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 xml:space="preserve">Intercompany-FPP                                            </v>
      </c>
      <c r="C76" s="187">
        <f>IFERROR(INDEX(Lookup!$BH$9:$BH$2401,MATCH($A76,Lookup!$A$9:$A$2401,0)),0)</f>
        <v>0</v>
      </c>
      <c r="D76" s="187">
        <f>IFERROR(INDEX(Lookup!$BJ$9:$BJ$2401,MATCH($A76,Lookup!$A$9:$A$2401,0)),0)</f>
        <v>0</v>
      </c>
      <c r="E76" s="202">
        <f t="shared" si="14"/>
        <v>0</v>
      </c>
      <c r="O76" s="182">
        <f t="shared" si="13"/>
        <v>1</v>
      </c>
    </row>
    <row r="77" spans="1:15" x14ac:dyDescent="0.2">
      <c r="A77" s="185" t="str">
        <f>'24'!A5</f>
        <v>62100-G05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 xml:space="preserve">Intercompany-GBLT                                           </v>
      </c>
      <c r="C77" s="187">
        <f>IFERROR(INDEX(Lookup!$BH$9:$BH$2401,MATCH($A77,Lookup!$A$9:$A$2401,0)),0)</f>
        <v>0</v>
      </c>
      <c r="D77" s="187">
        <f>IFERROR(INDEX(Lookup!$BJ$9:$BJ$2401,MATCH($A77,Lookup!$A$9:$A$2401,0)),0)</f>
        <v>0</v>
      </c>
      <c r="E77" s="202">
        <f t="shared" si="14"/>
        <v>0</v>
      </c>
      <c r="O77" s="182">
        <f t="shared" si="13"/>
        <v>1</v>
      </c>
    </row>
    <row r="78" spans="1:15" x14ac:dyDescent="0.2">
      <c r="A78" s="185" t="str">
        <f>'24'!A6</f>
        <v>62100-G06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 xml:space="preserve">Intercompany-GIP                                            </v>
      </c>
      <c r="C78" s="187">
        <f>IFERROR(INDEX(Lookup!$BH$9:$BH$2401,MATCH($A78,Lookup!$A$9:$A$2401,0)),0)</f>
        <v>0</v>
      </c>
      <c r="D78" s="187">
        <f>IFERROR(INDEX(Lookup!$BJ$9:$BJ$2401,MATCH($A78,Lookup!$A$9:$A$2401,0)),0)</f>
        <v>0</v>
      </c>
      <c r="E78" s="202">
        <f t="shared" si="14"/>
        <v>0</v>
      </c>
      <c r="O78" s="182">
        <f t="shared" si="13"/>
        <v>1</v>
      </c>
    </row>
    <row r="79" spans="1:15" x14ac:dyDescent="0.2">
      <c r="A79" s="185" t="str">
        <f>'24'!A7</f>
        <v>62100-G07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 xml:space="preserve">Intercompany-GPM                                            </v>
      </c>
      <c r="C79" s="187">
        <f>IFERROR(INDEX(Lookup!$BH$9:$BH$2401,MATCH($A79,Lookup!$A$9:$A$2401,0)),0)</f>
        <v>0</v>
      </c>
      <c r="D79" s="187">
        <f>IFERROR(INDEX(Lookup!$BJ$9:$BJ$2401,MATCH($A79,Lookup!$A$9:$A$2401,0)),0)</f>
        <v>209076.6</v>
      </c>
      <c r="E79" s="202">
        <f t="shared" si="14"/>
        <v>-209076.6</v>
      </c>
      <c r="O79" s="182">
        <f t="shared" si="13"/>
        <v>1</v>
      </c>
    </row>
    <row r="80" spans="1:15" x14ac:dyDescent="0.2">
      <c r="A80" s="185" t="str">
        <f>'24'!A8</f>
        <v>62100-G08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 xml:space="preserve">Intercompany-OPC                                            </v>
      </c>
      <c r="C80" s="187">
        <f>IFERROR(INDEX(Lookup!$BH$9:$BH$2401,MATCH($A80,Lookup!$A$9:$A$2401,0)),0)</f>
        <v>0</v>
      </c>
      <c r="D80" s="187">
        <f>IFERROR(INDEX(Lookup!$BJ$9:$BJ$2401,MATCH($A80,Lookup!$A$9:$A$2401,0)),0)</f>
        <v>0</v>
      </c>
      <c r="E80" s="202">
        <f t="shared" si="14"/>
        <v>0</v>
      </c>
      <c r="O80" s="182">
        <f t="shared" si="13"/>
        <v>1</v>
      </c>
    </row>
    <row r="81" spans="1:15" x14ac:dyDescent="0.2">
      <c r="A81" s="185" t="str">
        <f>'24'!A9</f>
        <v>62100-G09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 xml:space="preserve">Intercompany-RIUP                                           </v>
      </c>
      <c r="C81" s="187">
        <f>IFERROR(INDEX(Lookup!$BH$9:$BH$2401,MATCH($A81,Lookup!$A$9:$A$2401,0)),0)</f>
        <v>0</v>
      </c>
      <c r="D81" s="187">
        <f>IFERROR(INDEX(Lookup!$BJ$9:$BJ$2401,MATCH($A81,Lookup!$A$9:$A$2401,0)),0)</f>
        <v>0</v>
      </c>
      <c r="E81" s="202">
        <f t="shared" si="14"/>
        <v>0</v>
      </c>
      <c r="O81" s="182">
        <f t="shared" si="13"/>
        <v>1</v>
      </c>
    </row>
    <row r="82" spans="1:15" x14ac:dyDescent="0.2">
      <c r="A82" s="185" t="str">
        <f>'24'!A10</f>
        <v>62100-G10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 xml:space="preserve">Intercompany-ROOTS                                          </v>
      </c>
      <c r="C82" s="187">
        <f>IFERROR(INDEX(Lookup!$BH$9:$BH$2401,MATCH($A82,Lookup!$A$9:$A$2401,0)),0)</f>
        <v>0</v>
      </c>
      <c r="D82" s="187">
        <f>IFERROR(INDEX(Lookup!$BJ$9:$BJ$2401,MATCH($A82,Lookup!$A$9:$A$2401,0)),0)</f>
        <v>0</v>
      </c>
      <c r="E82" s="202">
        <f t="shared" si="14"/>
        <v>0</v>
      </c>
      <c r="O82" s="182">
        <f t="shared" si="13"/>
        <v>1</v>
      </c>
    </row>
    <row r="83" spans="1:15" x14ac:dyDescent="0.2">
      <c r="A83" s="185" t="str">
        <f>'24'!A11</f>
        <v>62100-G11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 xml:space="preserve">Intercompany-SOLE                                           </v>
      </c>
      <c r="C83" s="187">
        <f>IFERROR(INDEX(Lookup!$BH$9:$BH$2401,MATCH($A83,Lookup!$A$9:$A$2401,0)),0)</f>
        <v>0</v>
      </c>
      <c r="D83" s="187">
        <f>IFERROR(INDEX(Lookup!$BJ$9:$BJ$2401,MATCH($A83,Lookup!$A$9:$A$2401,0)),0)</f>
        <v>0</v>
      </c>
      <c r="E83" s="202">
        <f t="shared" si="14"/>
        <v>0</v>
      </c>
      <c r="O83" s="182">
        <f t="shared" si="13"/>
        <v>1</v>
      </c>
    </row>
    <row r="84" spans="1:15" x14ac:dyDescent="0.2">
      <c r="A84" s="185" t="str">
        <f>'24'!A12</f>
        <v>62100-G12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 xml:space="preserve">Intercompany-TAR                                            </v>
      </c>
      <c r="C84" s="187">
        <f>IFERROR(INDEX(Lookup!$BH$9:$BH$2401,MATCH($A84,Lookup!$A$9:$A$2401,0)),0)</f>
        <v>0</v>
      </c>
      <c r="D84" s="187">
        <f>IFERROR(INDEX(Lookup!$BJ$9:$BJ$2401,MATCH($A84,Lookup!$A$9:$A$2401,0)),0)</f>
        <v>0</v>
      </c>
      <c r="E84" s="202">
        <f t="shared" si="14"/>
        <v>0</v>
      </c>
      <c r="O84" s="182">
        <f t="shared" si="13"/>
        <v>1</v>
      </c>
    </row>
    <row r="85" spans="1:15" x14ac:dyDescent="0.2">
      <c r="A85" s="185" t="str">
        <f>'24'!A13</f>
        <v>62100-G13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 xml:space="preserve">Intercompany-TAT                                            </v>
      </c>
      <c r="C85" s="187">
        <f>IFERROR(INDEX(Lookup!$BH$9:$BH$2401,MATCH($A85,Lookup!$A$9:$A$2401,0)),0)</f>
        <v>0</v>
      </c>
      <c r="D85" s="187">
        <f>IFERROR(INDEX(Lookup!$BJ$9:$BJ$2401,MATCH($A85,Lookup!$A$9:$A$2401,0)),0)</f>
        <v>0</v>
      </c>
      <c r="E85" s="202">
        <f t="shared" si="14"/>
        <v>0</v>
      </c>
      <c r="O85" s="182">
        <f t="shared" si="13"/>
        <v>1</v>
      </c>
    </row>
    <row r="86" spans="1:15" x14ac:dyDescent="0.2">
      <c r="A86" s="185" t="str">
        <f>'24'!A14</f>
        <v>62100-G14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 xml:space="preserve">Intercompany-TMV                                            </v>
      </c>
      <c r="C86" s="187">
        <f>IFERROR(INDEX(Lookup!$BH$9:$BH$2401,MATCH($A86,Lookup!$A$9:$A$2401,0)),0)</f>
        <v>0</v>
      </c>
      <c r="D86" s="187">
        <f>IFERROR(INDEX(Lookup!$BJ$9:$BJ$2401,MATCH($A86,Lookup!$A$9:$A$2401,0)),0)</f>
        <v>0</v>
      </c>
      <c r="E86" s="202">
        <f t="shared" si="14"/>
        <v>0</v>
      </c>
      <c r="O86" s="182">
        <f t="shared" si="13"/>
        <v>1</v>
      </c>
    </row>
    <row r="87" spans="1:15" hidden="1" x14ac:dyDescent="0.2">
      <c r="A87" s="185">
        <f>'24'!A15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7">
        <f>IFERROR(INDEX(Lookup!$BH$9:$BH$2401,MATCH($A87,Lookup!$A$9:$A$2401,0)),0)</f>
        <v>0</v>
      </c>
      <c r="D87" s="187">
        <f>IFERROR(INDEX(Lookup!$BJ$9:$BJ$2401,MATCH($A87,Lookup!$A$9:$A$2401,0)),0)</f>
        <v>0</v>
      </c>
      <c r="E87" s="202">
        <f t="shared" si="14"/>
        <v>0</v>
      </c>
      <c r="O87" s="182">
        <f t="shared" si="13"/>
        <v>0</v>
      </c>
    </row>
    <row r="88" spans="1:15" hidden="1" x14ac:dyDescent="0.2">
      <c r="A88" s="185">
        <f>'24'!A16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7">
        <f>IFERROR(INDEX(Lookup!$BH$9:$BH$2401,MATCH($A88,Lookup!$A$9:$A$2401,0)),0)</f>
        <v>0</v>
      </c>
      <c r="D88" s="187">
        <f>IFERROR(INDEX(Lookup!$BJ$9:$BJ$2401,MATCH($A88,Lookup!$A$9:$A$2401,0)),0)</f>
        <v>0</v>
      </c>
      <c r="E88" s="202">
        <f t="shared" si="14"/>
        <v>0</v>
      </c>
      <c r="O88" s="182">
        <f t="shared" si="13"/>
        <v>0</v>
      </c>
    </row>
    <row r="89" spans="1:15" hidden="1" x14ac:dyDescent="0.2">
      <c r="A89" s="185">
        <f>'24'!A17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7">
        <f>IFERROR(INDEX(Lookup!$BH$9:$BH$2401,MATCH($A89,Lookup!$A$9:$A$2401,0)),0)</f>
        <v>0</v>
      </c>
      <c r="D89" s="187">
        <f>IFERROR(INDEX(Lookup!$BJ$9:$BJ$2401,MATCH($A89,Lookup!$A$9:$A$2401,0)),0)</f>
        <v>0</v>
      </c>
      <c r="E89" s="202">
        <f t="shared" si="14"/>
        <v>0</v>
      </c>
      <c r="O89" s="182">
        <f t="shared" si="13"/>
        <v>0</v>
      </c>
    </row>
    <row r="90" spans="1:15" hidden="1" x14ac:dyDescent="0.2">
      <c r="A90" s="185">
        <f>'24'!A18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7">
        <f>IFERROR(INDEX(Lookup!$BH$9:$BH$2401,MATCH($A90,Lookup!$A$9:$A$2401,0)),0)</f>
        <v>0</v>
      </c>
      <c r="D90" s="187">
        <f>IFERROR(INDEX(Lookup!$BJ$9:$BJ$2401,MATCH($A90,Lookup!$A$9:$A$2401,0)),0)</f>
        <v>0</v>
      </c>
      <c r="E90" s="202">
        <f t="shared" si="14"/>
        <v>0</v>
      </c>
      <c r="O90" s="182">
        <f t="shared" si="13"/>
        <v>0</v>
      </c>
    </row>
    <row r="91" spans="1:15" hidden="1" x14ac:dyDescent="0.2">
      <c r="A91" s="185">
        <f>'24'!A19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7">
        <f>IFERROR(INDEX(Lookup!$BH$9:$BH$2401,MATCH($A91,Lookup!$A$9:$A$2401,0)),0)</f>
        <v>0</v>
      </c>
      <c r="D91" s="187">
        <f>IFERROR(INDEX(Lookup!$BJ$9:$BJ$2401,MATCH($A91,Lookup!$A$9:$A$2401,0)),0)</f>
        <v>0</v>
      </c>
      <c r="E91" s="202">
        <f t="shared" si="14"/>
        <v>0</v>
      </c>
      <c r="O91" s="182">
        <f t="shared" si="13"/>
        <v>0</v>
      </c>
    </row>
    <row r="92" spans="1:15" hidden="1" x14ac:dyDescent="0.2">
      <c r="A92" s="185">
        <f>'24'!A20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7">
        <f>IFERROR(INDEX(Lookup!$BH$9:$BH$2401,MATCH($A92,Lookup!$A$9:$A$2401,0)),0)</f>
        <v>0</v>
      </c>
      <c r="D92" s="187">
        <f>IFERROR(INDEX(Lookup!$BJ$9:$BJ$2401,MATCH($A92,Lookup!$A$9:$A$2401,0)),0)</f>
        <v>0</v>
      </c>
      <c r="E92" s="202">
        <f t="shared" si="14"/>
        <v>0</v>
      </c>
      <c r="O92" s="182">
        <f t="shared" si="13"/>
        <v>0</v>
      </c>
    </row>
    <row r="93" spans="1:15" hidden="1" x14ac:dyDescent="0.2">
      <c r="A93" s="185">
        <f>'24'!A21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7">
        <f>IFERROR(INDEX(Lookup!$BH$9:$BH$2401,MATCH($A93,Lookup!$A$9:$A$2401,0)),0)</f>
        <v>0</v>
      </c>
      <c r="D93" s="187">
        <f>IFERROR(INDEX(Lookup!$BJ$9:$BJ$2401,MATCH($A93,Lookup!$A$9:$A$2401,0)),0)</f>
        <v>0</v>
      </c>
      <c r="E93" s="202">
        <f t="shared" si="14"/>
        <v>0</v>
      </c>
      <c r="O93" s="182">
        <f t="shared" si="13"/>
        <v>0</v>
      </c>
    </row>
    <row r="94" spans="1:15" hidden="1" x14ac:dyDescent="0.2">
      <c r="A94" s="185">
        <f>'24'!A22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7">
        <f>IFERROR(INDEX(Lookup!$BH$9:$BH$2401,MATCH($A94,Lookup!$A$9:$A$2401,0)),0)</f>
        <v>0</v>
      </c>
      <c r="D94" s="187">
        <f>IFERROR(INDEX(Lookup!$BJ$9:$BJ$2401,MATCH($A94,Lookup!$A$9:$A$2401,0)),0)</f>
        <v>0</v>
      </c>
      <c r="E94" s="202">
        <f t="shared" si="14"/>
        <v>0</v>
      </c>
      <c r="O94" s="182">
        <f t="shared" si="13"/>
        <v>0</v>
      </c>
    </row>
    <row r="95" spans="1:15" x14ac:dyDescent="0.2">
      <c r="B95" s="185" t="s">
        <v>467</v>
      </c>
      <c r="C95" s="190">
        <f>SUM(C74:C94)</f>
        <v>0</v>
      </c>
      <c r="D95" s="190">
        <f>SUM(D74:D94)</f>
        <v>209076.6</v>
      </c>
      <c r="E95" s="183">
        <f>+C95-D95</f>
        <v>-209076.6</v>
      </c>
      <c r="O95" s="182">
        <v>1</v>
      </c>
    </row>
    <row r="96" spans="1:15" x14ac:dyDescent="0.2">
      <c r="B96" s="188" t="s">
        <v>554</v>
      </c>
      <c r="C96" s="187"/>
      <c r="D96" s="187"/>
      <c r="E96" s="183">
        <f t="shared" si="8"/>
        <v>0</v>
      </c>
      <c r="O96" s="182">
        <v>1</v>
      </c>
    </row>
    <row r="97" spans="1:15" x14ac:dyDescent="0.2">
      <c r="A97" s="185" t="str">
        <f>'25'!A2</f>
        <v>63160-G02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 xml:space="preserve">Bill of Exchange-EPH                                        </v>
      </c>
      <c r="C97" s="187">
        <f>IFERROR(INDEX(Lookup!$BH$9:$BH$2401,MATCH($A97,Lookup!$A$9:$A$2401,0)),0)</f>
        <v>0</v>
      </c>
      <c r="D97" s="187">
        <f>IFERROR(INDEX(Lookup!$BJ$9:$BJ$2401,MATCH($A97,Lookup!$A$9:$A$2401,0)),0)</f>
        <v>0</v>
      </c>
      <c r="E97" s="202">
        <f t="shared" si="8"/>
        <v>0</v>
      </c>
      <c r="O97" s="182">
        <f t="shared" si="13"/>
        <v>1</v>
      </c>
    </row>
    <row r="98" spans="1:15" x14ac:dyDescent="0.2">
      <c r="A98" s="185" t="str">
        <f>'25'!A3</f>
        <v>63160-G03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 xml:space="preserve">Bill of Exchange-EPI                                        </v>
      </c>
      <c r="C98" s="187">
        <f>IFERROR(INDEX(Lookup!$BH$9:$BH$2401,MATCH($A98,Lookup!$A$9:$A$2401,0)),0)</f>
        <v>0</v>
      </c>
      <c r="D98" s="187">
        <f>IFERROR(INDEX(Lookup!$BJ$9:$BJ$2401,MATCH($A98,Lookup!$A$9:$A$2401,0)),0)</f>
        <v>0</v>
      </c>
      <c r="E98" s="202">
        <f t="shared" ref="E98:E124" si="15">+C98-D98</f>
        <v>0</v>
      </c>
      <c r="O98" s="182">
        <f t="shared" si="13"/>
        <v>1</v>
      </c>
    </row>
    <row r="99" spans="1:15" x14ac:dyDescent="0.2">
      <c r="A99" s="185" t="str">
        <f>'25'!A4</f>
        <v>63160-G04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 xml:space="preserve">Bill of Exchange-FPP                                        </v>
      </c>
      <c r="C99" s="187">
        <f>IFERROR(INDEX(Lookup!$BH$9:$BH$2401,MATCH($A99,Lookup!$A$9:$A$2401,0)),0)</f>
        <v>0</v>
      </c>
      <c r="D99" s="187">
        <f>IFERROR(INDEX(Lookup!$BJ$9:$BJ$2401,MATCH($A99,Lookup!$A$9:$A$2401,0)),0)</f>
        <v>0</v>
      </c>
      <c r="E99" s="202">
        <f t="shared" si="15"/>
        <v>0</v>
      </c>
      <c r="O99" s="182">
        <f t="shared" si="13"/>
        <v>1</v>
      </c>
    </row>
    <row r="100" spans="1:15" x14ac:dyDescent="0.2">
      <c r="A100" s="185" t="str">
        <f>'25'!A5</f>
        <v>63160-G05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 xml:space="preserve">Bill of Exchange-GBLT                                       </v>
      </c>
      <c r="C100" s="187">
        <f>IFERROR(INDEX(Lookup!$BH$9:$BH$2401,MATCH($A100,Lookup!$A$9:$A$2401,0)),0)</f>
        <v>0</v>
      </c>
      <c r="D100" s="187">
        <f>IFERROR(INDEX(Lookup!$BJ$9:$BJ$2401,MATCH($A100,Lookup!$A$9:$A$2401,0)),0)</f>
        <v>0</v>
      </c>
      <c r="E100" s="202">
        <f t="shared" si="15"/>
        <v>0</v>
      </c>
      <c r="O100" s="182">
        <f t="shared" si="13"/>
        <v>1</v>
      </c>
    </row>
    <row r="101" spans="1:15" x14ac:dyDescent="0.2">
      <c r="A101" s="185" t="str">
        <f>'25'!A6</f>
        <v>63160-G06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 xml:space="preserve">Bill of Exchange-GIP                                        </v>
      </c>
      <c r="C101" s="187">
        <f>IFERROR(INDEX(Lookup!$BH$9:$BH$2401,MATCH($A101,Lookup!$A$9:$A$2401,0)),0)</f>
        <v>0</v>
      </c>
      <c r="D101" s="187">
        <f>IFERROR(INDEX(Lookup!$BJ$9:$BJ$2401,MATCH($A101,Lookup!$A$9:$A$2401,0)),0)</f>
        <v>0</v>
      </c>
      <c r="E101" s="202">
        <f t="shared" si="15"/>
        <v>0</v>
      </c>
      <c r="O101" s="182">
        <f t="shared" si="13"/>
        <v>1</v>
      </c>
    </row>
    <row r="102" spans="1:15" x14ac:dyDescent="0.2">
      <c r="A102" s="185" t="str">
        <f>'25'!A7</f>
        <v>63160-G07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 xml:space="preserve">Bill of Exchange-GPM                                        </v>
      </c>
      <c r="C102" s="187">
        <f>IFERROR(INDEX(Lookup!$BH$9:$BH$2401,MATCH($A102,Lookup!$A$9:$A$2401,0)),0)</f>
        <v>0</v>
      </c>
      <c r="D102" s="187">
        <f>IFERROR(INDEX(Lookup!$BJ$9:$BJ$2401,MATCH($A102,Lookup!$A$9:$A$2401,0)),0)</f>
        <v>0</v>
      </c>
      <c r="E102" s="202">
        <f t="shared" si="15"/>
        <v>0</v>
      </c>
      <c r="O102" s="182">
        <f t="shared" si="13"/>
        <v>1</v>
      </c>
    </row>
    <row r="103" spans="1:15" x14ac:dyDescent="0.2">
      <c r="A103" s="185" t="str">
        <f>'25'!A8</f>
        <v>63160-G08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 xml:space="preserve">Bill of Exchange-OPC                                        </v>
      </c>
      <c r="C103" s="187">
        <f>IFERROR(INDEX(Lookup!$BH$9:$BH$2401,MATCH($A103,Lookup!$A$9:$A$2401,0)),0)</f>
        <v>0</v>
      </c>
      <c r="D103" s="187">
        <f>IFERROR(INDEX(Lookup!$BJ$9:$BJ$2401,MATCH($A103,Lookup!$A$9:$A$2401,0)),0)</f>
        <v>0</v>
      </c>
      <c r="E103" s="202">
        <f t="shared" si="15"/>
        <v>0</v>
      </c>
      <c r="O103" s="182">
        <f t="shared" si="13"/>
        <v>1</v>
      </c>
    </row>
    <row r="104" spans="1:15" x14ac:dyDescent="0.2">
      <c r="A104" s="185" t="str">
        <f>'25'!A9</f>
        <v>63160-G09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 xml:space="preserve">Bill of Exchange-RIUP                                       </v>
      </c>
      <c r="C104" s="187">
        <f>IFERROR(INDEX(Lookup!$BH$9:$BH$2401,MATCH($A104,Lookup!$A$9:$A$2401,0)),0)</f>
        <v>0</v>
      </c>
      <c r="D104" s="187">
        <f>IFERROR(INDEX(Lookup!$BJ$9:$BJ$2401,MATCH($A104,Lookup!$A$9:$A$2401,0)),0)</f>
        <v>0</v>
      </c>
      <c r="E104" s="202">
        <f t="shared" si="15"/>
        <v>0</v>
      </c>
      <c r="O104" s="182">
        <f t="shared" si="13"/>
        <v>1</v>
      </c>
    </row>
    <row r="105" spans="1:15" x14ac:dyDescent="0.2">
      <c r="A105" s="185" t="str">
        <f>'25'!A10</f>
        <v>63160-G10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 xml:space="preserve">Bill of Exchange-ROOTS                                      </v>
      </c>
      <c r="C105" s="187">
        <f>IFERROR(INDEX(Lookup!$BH$9:$BH$2401,MATCH($A105,Lookup!$A$9:$A$2401,0)),0)</f>
        <v>0</v>
      </c>
      <c r="D105" s="187">
        <f>IFERROR(INDEX(Lookup!$BJ$9:$BJ$2401,MATCH($A105,Lookup!$A$9:$A$2401,0)),0)</f>
        <v>0</v>
      </c>
      <c r="E105" s="202">
        <f t="shared" si="15"/>
        <v>0</v>
      </c>
      <c r="O105" s="182">
        <f t="shared" si="13"/>
        <v>1</v>
      </c>
    </row>
    <row r="106" spans="1:15" x14ac:dyDescent="0.2">
      <c r="A106" s="185" t="str">
        <f>'25'!A11</f>
        <v>63160-G11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 xml:space="preserve">Bill of Exchange-SOLE                                       </v>
      </c>
      <c r="C106" s="187">
        <f>IFERROR(INDEX(Lookup!$BH$9:$BH$2401,MATCH($A106,Lookup!$A$9:$A$2401,0)),0)</f>
        <v>0</v>
      </c>
      <c r="D106" s="187">
        <f>IFERROR(INDEX(Lookup!$BJ$9:$BJ$2401,MATCH($A106,Lookup!$A$9:$A$2401,0)),0)</f>
        <v>0</v>
      </c>
      <c r="E106" s="202">
        <f t="shared" si="15"/>
        <v>0</v>
      </c>
      <c r="O106" s="182">
        <f t="shared" si="13"/>
        <v>1</v>
      </c>
    </row>
    <row r="107" spans="1:15" x14ac:dyDescent="0.2">
      <c r="A107" s="185" t="str">
        <f>'25'!A12</f>
        <v>63160-G12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 xml:space="preserve">Bill of Exchange-TAR                                        </v>
      </c>
      <c r="C107" s="187">
        <f>IFERROR(INDEX(Lookup!$BH$9:$BH$2401,MATCH($A107,Lookup!$A$9:$A$2401,0)),0)</f>
        <v>0</v>
      </c>
      <c r="D107" s="187">
        <f>IFERROR(INDEX(Lookup!$BJ$9:$BJ$2401,MATCH($A107,Lookup!$A$9:$A$2401,0)),0)</f>
        <v>0</v>
      </c>
      <c r="E107" s="202">
        <f t="shared" si="15"/>
        <v>0</v>
      </c>
      <c r="O107" s="182">
        <f t="shared" si="13"/>
        <v>1</v>
      </c>
    </row>
    <row r="108" spans="1:15" x14ac:dyDescent="0.2">
      <c r="A108" s="185" t="str">
        <f>'25'!A13</f>
        <v>63160-G13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 xml:space="preserve">Bill of Exchange-TAT                                        </v>
      </c>
      <c r="C108" s="187">
        <f>IFERROR(INDEX(Lookup!$BH$9:$BH$2401,MATCH($A108,Lookup!$A$9:$A$2401,0)),0)</f>
        <v>0</v>
      </c>
      <c r="D108" s="187">
        <f>IFERROR(INDEX(Lookup!$BJ$9:$BJ$2401,MATCH($A108,Lookup!$A$9:$A$2401,0)),0)</f>
        <v>0</v>
      </c>
      <c r="E108" s="202">
        <f t="shared" si="15"/>
        <v>0</v>
      </c>
      <c r="O108" s="182">
        <f t="shared" si="13"/>
        <v>1</v>
      </c>
    </row>
    <row r="109" spans="1:15" x14ac:dyDescent="0.2">
      <c r="A109" s="185" t="str">
        <f>'25'!A14</f>
        <v>63160-G14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 xml:space="preserve">Bill of Exchange-TMV                                        </v>
      </c>
      <c r="C109" s="187">
        <f>IFERROR(INDEX(Lookup!$BH$9:$BH$2401,MATCH($A109,Lookup!$A$9:$A$2401,0)),0)</f>
        <v>0</v>
      </c>
      <c r="D109" s="187">
        <f>IFERROR(INDEX(Lookup!$BJ$9:$BJ$2401,MATCH($A109,Lookup!$A$9:$A$2401,0)),0)</f>
        <v>0</v>
      </c>
      <c r="E109" s="202">
        <f t="shared" si="15"/>
        <v>0</v>
      </c>
      <c r="O109" s="182">
        <f t="shared" si="13"/>
        <v>1</v>
      </c>
    </row>
    <row r="110" spans="1:15" x14ac:dyDescent="0.2">
      <c r="A110" s="185" t="str">
        <f>'25'!A15</f>
        <v>63420-G02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 xml:space="preserve">Shares in subsidiary-EPH                                    </v>
      </c>
      <c r="C110" s="187">
        <f>IFERROR(INDEX(Lookup!$BH$9:$BH$2401,MATCH($A110,Lookup!$A$9:$A$2401,0)),0)</f>
        <v>0</v>
      </c>
      <c r="D110" s="187">
        <f>IFERROR(INDEX(Lookup!$BJ$9:$BJ$2401,MATCH($A110,Lookup!$A$9:$A$2401,0)),0)</f>
        <v>0</v>
      </c>
      <c r="E110" s="202">
        <f t="shared" si="15"/>
        <v>0</v>
      </c>
      <c r="O110" s="182">
        <f t="shared" si="13"/>
        <v>1</v>
      </c>
    </row>
    <row r="111" spans="1:15" x14ac:dyDescent="0.2">
      <c r="A111" s="185" t="str">
        <f>'25'!A16</f>
        <v>63420-G03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 xml:space="preserve">Shares in subsidiary-EPI                                    </v>
      </c>
      <c r="C111" s="187">
        <f>IFERROR(INDEX(Lookup!$BH$9:$BH$2401,MATCH($A111,Lookup!$A$9:$A$2401,0)),0)</f>
        <v>0</v>
      </c>
      <c r="D111" s="187">
        <f>IFERROR(INDEX(Lookup!$BJ$9:$BJ$2401,MATCH($A111,Lookup!$A$9:$A$2401,0)),0)</f>
        <v>0</v>
      </c>
      <c r="E111" s="202">
        <f t="shared" si="15"/>
        <v>0</v>
      </c>
      <c r="O111" s="182">
        <f t="shared" si="13"/>
        <v>1</v>
      </c>
    </row>
    <row r="112" spans="1:15" x14ac:dyDescent="0.2">
      <c r="A112" s="185" t="str">
        <f>'25'!A17</f>
        <v>63420-G04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 xml:space="preserve">Shares in subsidiary-FPP                                    </v>
      </c>
      <c r="C112" s="187">
        <f>IFERROR(INDEX(Lookup!$BH$9:$BH$2401,MATCH($A112,Lookup!$A$9:$A$2401,0)),0)</f>
        <v>0</v>
      </c>
      <c r="D112" s="187">
        <f>IFERROR(INDEX(Lookup!$BJ$9:$BJ$2401,MATCH($A112,Lookup!$A$9:$A$2401,0)),0)</f>
        <v>0</v>
      </c>
      <c r="E112" s="202">
        <f t="shared" si="15"/>
        <v>0</v>
      </c>
      <c r="O112" s="182">
        <f t="shared" si="13"/>
        <v>1</v>
      </c>
    </row>
    <row r="113" spans="1:15" x14ac:dyDescent="0.2">
      <c r="A113" s="185" t="str">
        <f>'25'!A18</f>
        <v>63420-G05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 xml:space="preserve">Shares in subsidiary-GBLT                                   </v>
      </c>
      <c r="C113" s="187">
        <f>IFERROR(INDEX(Lookup!$BH$9:$BH$2401,MATCH($A113,Lookup!$A$9:$A$2401,0)),0)</f>
        <v>0</v>
      </c>
      <c r="D113" s="187">
        <f>IFERROR(INDEX(Lookup!$BJ$9:$BJ$2401,MATCH($A113,Lookup!$A$9:$A$2401,0)),0)</f>
        <v>0</v>
      </c>
      <c r="E113" s="202">
        <f t="shared" si="15"/>
        <v>0</v>
      </c>
      <c r="O113" s="182">
        <f t="shared" si="13"/>
        <v>1</v>
      </c>
    </row>
    <row r="114" spans="1:15" x14ac:dyDescent="0.2">
      <c r="A114" s="185" t="str">
        <f>'25'!A19</f>
        <v>63420-G06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 xml:space="preserve">Shares in subsidiary-GIP                                    </v>
      </c>
      <c r="C114" s="187">
        <f>IFERROR(INDEX(Lookup!$BH$9:$BH$2401,MATCH($A114,Lookup!$A$9:$A$2401,0)),0)</f>
        <v>0</v>
      </c>
      <c r="D114" s="187">
        <f>IFERROR(INDEX(Lookup!$BJ$9:$BJ$2401,MATCH($A114,Lookup!$A$9:$A$2401,0)),0)</f>
        <v>0</v>
      </c>
      <c r="E114" s="202">
        <f t="shared" si="15"/>
        <v>0</v>
      </c>
      <c r="O114" s="182">
        <f t="shared" si="13"/>
        <v>1</v>
      </c>
    </row>
    <row r="115" spans="1:15" x14ac:dyDescent="0.2">
      <c r="A115" s="185" t="str">
        <f>'25'!A20</f>
        <v>63420-G07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 xml:space="preserve">Shares in subsidiary-GPM                                    </v>
      </c>
      <c r="C115" s="187">
        <f>IFERROR(INDEX(Lookup!$BH$9:$BH$2401,MATCH($A115,Lookup!$A$9:$A$2401,0)),0)</f>
        <v>0</v>
      </c>
      <c r="D115" s="187">
        <f>IFERROR(INDEX(Lookup!$BJ$9:$BJ$2401,MATCH($A115,Lookup!$A$9:$A$2401,0)),0)</f>
        <v>0</v>
      </c>
      <c r="E115" s="202">
        <f t="shared" si="15"/>
        <v>0</v>
      </c>
      <c r="O115" s="182">
        <f t="shared" si="13"/>
        <v>1</v>
      </c>
    </row>
    <row r="116" spans="1:15" x14ac:dyDescent="0.2">
      <c r="A116" s="185" t="str">
        <f>'25'!A21</f>
        <v>63420-G08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 xml:space="preserve">Shares in subsidiary-OPC                                    </v>
      </c>
      <c r="C116" s="187">
        <f>IFERROR(INDEX(Lookup!$BH$9:$BH$2401,MATCH($A116,Lookup!$A$9:$A$2401,0)),0)</f>
        <v>0</v>
      </c>
      <c r="D116" s="187">
        <f>IFERROR(INDEX(Lookup!$BJ$9:$BJ$2401,MATCH($A116,Lookup!$A$9:$A$2401,0)),0)</f>
        <v>0</v>
      </c>
      <c r="E116" s="202">
        <f t="shared" si="15"/>
        <v>0</v>
      </c>
      <c r="O116" s="182">
        <f t="shared" si="13"/>
        <v>1</v>
      </c>
    </row>
    <row r="117" spans="1:15" x14ac:dyDescent="0.2">
      <c r="A117" s="185" t="str">
        <f>'25'!A22</f>
        <v>63420-G09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 xml:space="preserve">Shares in subsidiary-RIUP                                   </v>
      </c>
      <c r="C117" s="187">
        <f>IFERROR(INDEX(Lookup!$BH$9:$BH$2401,MATCH($A117,Lookup!$A$9:$A$2401,0)),0)</f>
        <v>0</v>
      </c>
      <c r="D117" s="187">
        <f>IFERROR(INDEX(Lookup!$BJ$9:$BJ$2401,MATCH($A117,Lookup!$A$9:$A$2401,0)),0)</f>
        <v>0</v>
      </c>
      <c r="E117" s="202">
        <f t="shared" si="15"/>
        <v>0</v>
      </c>
      <c r="O117" s="182">
        <f t="shared" si="13"/>
        <v>1</v>
      </c>
    </row>
    <row r="118" spans="1:15" x14ac:dyDescent="0.2">
      <c r="A118" s="185" t="str">
        <f>'25'!A23</f>
        <v>63420-G10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 xml:space="preserve">Shares in subsidiary-ROOTS                                  </v>
      </c>
      <c r="C118" s="187">
        <f>IFERROR(INDEX(Lookup!$BH$9:$BH$2401,MATCH($A118,Lookup!$A$9:$A$2401,0)),0)</f>
        <v>0</v>
      </c>
      <c r="D118" s="187">
        <f>IFERROR(INDEX(Lookup!$BJ$9:$BJ$2401,MATCH($A118,Lookup!$A$9:$A$2401,0)),0)</f>
        <v>0</v>
      </c>
      <c r="E118" s="202">
        <f t="shared" si="15"/>
        <v>0</v>
      </c>
      <c r="O118" s="182">
        <f t="shared" si="13"/>
        <v>1</v>
      </c>
    </row>
    <row r="119" spans="1:15" x14ac:dyDescent="0.2">
      <c r="A119" s="185" t="str">
        <f>'25'!A24</f>
        <v>63420-G11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 xml:space="preserve">Shares in subsidiary-SOLE                                   </v>
      </c>
      <c r="C119" s="187">
        <f>IFERROR(INDEX(Lookup!$BH$9:$BH$2401,MATCH($A119,Lookup!$A$9:$A$2401,0)),0)</f>
        <v>0</v>
      </c>
      <c r="D119" s="187">
        <f>IFERROR(INDEX(Lookup!$BJ$9:$BJ$2401,MATCH($A119,Lookup!$A$9:$A$2401,0)),0)</f>
        <v>0</v>
      </c>
      <c r="E119" s="202">
        <f t="shared" si="15"/>
        <v>0</v>
      </c>
      <c r="O119" s="182">
        <f t="shared" si="13"/>
        <v>1</v>
      </c>
    </row>
    <row r="120" spans="1:15" x14ac:dyDescent="0.2">
      <c r="A120" s="185" t="str">
        <f>'25'!A25</f>
        <v>63420-G12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 xml:space="preserve">Shares in subsidiary-TAR                                    </v>
      </c>
      <c r="C120" s="187">
        <f>IFERROR(INDEX(Lookup!$BH$9:$BH$2401,MATCH($A120,Lookup!$A$9:$A$2401,0)),0)</f>
        <v>0</v>
      </c>
      <c r="D120" s="187">
        <f>IFERROR(INDEX(Lookup!$BJ$9:$BJ$2401,MATCH($A120,Lookup!$A$9:$A$2401,0)),0)</f>
        <v>0</v>
      </c>
      <c r="E120" s="202">
        <f t="shared" si="15"/>
        <v>0</v>
      </c>
      <c r="O120" s="182">
        <f t="shared" si="13"/>
        <v>1</v>
      </c>
    </row>
    <row r="121" spans="1:15" x14ac:dyDescent="0.2">
      <c r="A121" s="185" t="str">
        <f>'25'!A26</f>
        <v>63420-G13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 xml:space="preserve">Shares in subsidiary-TAT                                    </v>
      </c>
      <c r="C121" s="187">
        <f>IFERROR(INDEX(Lookup!$BH$9:$BH$2401,MATCH($A121,Lookup!$A$9:$A$2401,0)),0)</f>
        <v>0</v>
      </c>
      <c r="D121" s="187">
        <f>IFERROR(INDEX(Lookup!$BJ$9:$BJ$2401,MATCH($A121,Lookup!$A$9:$A$2401,0)),0)</f>
        <v>0</v>
      </c>
      <c r="E121" s="202">
        <f t="shared" si="15"/>
        <v>0</v>
      </c>
      <c r="O121" s="182">
        <f t="shared" si="13"/>
        <v>1</v>
      </c>
    </row>
    <row r="122" spans="1:15" x14ac:dyDescent="0.2">
      <c r="A122" s="185" t="str">
        <f>'25'!A27</f>
        <v>63420-G14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 xml:space="preserve">Shares in subsidiary-TMV                                    </v>
      </c>
      <c r="C122" s="187">
        <f>IFERROR(INDEX(Lookup!$BH$9:$BH$2401,MATCH($A122,Lookup!$A$9:$A$2401,0)),0)</f>
        <v>0</v>
      </c>
      <c r="D122" s="187">
        <f>IFERROR(INDEX(Lookup!$BJ$9:$BJ$2401,MATCH($A122,Lookup!$A$9:$A$2401,0)),0)</f>
        <v>0</v>
      </c>
      <c r="E122" s="202">
        <f t="shared" si="15"/>
        <v>0</v>
      </c>
      <c r="O122" s="182">
        <f t="shared" si="13"/>
        <v>1</v>
      </c>
    </row>
    <row r="123" spans="1:15" x14ac:dyDescent="0.2">
      <c r="A123" s="185" t="str">
        <f>'25'!A28</f>
        <v>63440-H01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 xml:space="preserve">Trusts-APT                                                  </v>
      </c>
      <c r="C123" s="187">
        <f>IFERROR(INDEX(Lookup!$BH$9:$BH$2401,MATCH($A123,Lookup!$A$9:$A$2401,0)),0)</f>
        <v>0</v>
      </c>
      <c r="D123" s="187">
        <f>IFERROR(INDEX(Lookup!$BJ$9:$BJ$2401,MATCH($A123,Lookup!$A$9:$A$2401,0)),0)</f>
        <v>0</v>
      </c>
      <c r="E123" s="202">
        <f t="shared" si="15"/>
        <v>0</v>
      </c>
      <c r="O123" s="182">
        <f t="shared" si="13"/>
        <v>1</v>
      </c>
    </row>
    <row r="124" spans="1:15" x14ac:dyDescent="0.2">
      <c r="A124" s="185" t="str">
        <f>'25'!A29</f>
        <v>63440-H02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 xml:space="preserve">Trusts-JMFT                                                 </v>
      </c>
      <c r="C124" s="187">
        <f>IFERROR(INDEX(Lookup!$BH$9:$BH$2401,MATCH($A124,Lookup!$A$9:$A$2401,0)),0)</f>
        <v>0</v>
      </c>
      <c r="D124" s="187">
        <f>IFERROR(INDEX(Lookup!$BJ$9:$BJ$2401,MATCH($A124,Lookup!$A$9:$A$2401,0)),0)</f>
        <v>0</v>
      </c>
      <c r="E124" s="202">
        <f t="shared" si="15"/>
        <v>0</v>
      </c>
      <c r="O124" s="182">
        <f t="shared" si="13"/>
        <v>1</v>
      </c>
    </row>
    <row r="125" spans="1:15" hidden="1" x14ac:dyDescent="0.2">
      <c r="A125" s="185">
        <f>'25'!A30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7">
        <f>IFERROR(INDEX(Lookup!$BH$9:$BH$2401,MATCH($A125,Lookup!$A$9:$A$2401,0)),0)</f>
        <v>0</v>
      </c>
      <c r="D125" s="187">
        <f>IFERROR(INDEX(Lookup!$BJ$9:$BJ$2401,MATCH($A125,Lookup!$A$9:$A$2401,0)),0)</f>
        <v>0</v>
      </c>
      <c r="E125" s="202">
        <f t="shared" ref="E125:E153" si="16">+C125-D125</f>
        <v>0</v>
      </c>
      <c r="O125" s="182">
        <f t="shared" si="13"/>
        <v>0</v>
      </c>
    </row>
    <row r="126" spans="1:15" hidden="1" x14ac:dyDescent="0.2">
      <c r="A126" s="185">
        <f>'25'!A31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7">
        <f>IFERROR(INDEX(Lookup!$BH$9:$BH$2401,MATCH($A126,Lookup!$A$9:$A$2401,0)),0)</f>
        <v>0</v>
      </c>
      <c r="D126" s="187">
        <f>IFERROR(INDEX(Lookup!$BJ$9:$BJ$2401,MATCH($A126,Lookup!$A$9:$A$2401,0)),0)</f>
        <v>0</v>
      </c>
      <c r="E126" s="202">
        <f t="shared" si="16"/>
        <v>0</v>
      </c>
      <c r="O126" s="182">
        <f t="shared" si="13"/>
        <v>0</v>
      </c>
    </row>
    <row r="127" spans="1:15" hidden="1" x14ac:dyDescent="0.2">
      <c r="A127" s="185">
        <f>'25'!A32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7">
        <f>IFERROR(INDEX(Lookup!$BH$9:$BH$2401,MATCH($A127,Lookup!$A$9:$A$2401,0)),0)</f>
        <v>0</v>
      </c>
      <c r="D127" s="187">
        <f>IFERROR(INDEX(Lookup!$BJ$9:$BJ$2401,MATCH($A127,Lookup!$A$9:$A$2401,0)),0)</f>
        <v>0</v>
      </c>
      <c r="E127" s="202">
        <f t="shared" si="16"/>
        <v>0</v>
      </c>
      <c r="O127" s="182">
        <f t="shared" si="13"/>
        <v>0</v>
      </c>
    </row>
    <row r="128" spans="1:15" hidden="1" x14ac:dyDescent="0.2">
      <c r="A128" s="185">
        <f>'25'!A33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7">
        <f>IFERROR(INDEX(Lookup!$BH$9:$BH$2401,MATCH($A128,Lookup!$A$9:$A$2401,0)),0)</f>
        <v>0</v>
      </c>
      <c r="D128" s="187">
        <f>IFERROR(INDEX(Lookup!$BJ$9:$BJ$2401,MATCH($A128,Lookup!$A$9:$A$2401,0)),0)</f>
        <v>0</v>
      </c>
      <c r="E128" s="202">
        <f t="shared" si="16"/>
        <v>0</v>
      </c>
      <c r="O128" s="182">
        <f t="shared" si="13"/>
        <v>0</v>
      </c>
    </row>
    <row r="129" spans="1:15" hidden="1" x14ac:dyDescent="0.2">
      <c r="A129" s="185">
        <f>'25'!A34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7">
        <f>IFERROR(INDEX(Lookup!$BH$9:$BH$2401,MATCH($A129,Lookup!$A$9:$A$2401,0)),0)</f>
        <v>0</v>
      </c>
      <c r="D129" s="187">
        <f>IFERROR(INDEX(Lookup!$BJ$9:$BJ$2401,MATCH($A129,Lookup!$A$9:$A$2401,0)),0)</f>
        <v>0</v>
      </c>
      <c r="E129" s="202">
        <f t="shared" si="16"/>
        <v>0</v>
      </c>
      <c r="O129" s="182">
        <f t="shared" si="13"/>
        <v>0</v>
      </c>
    </row>
    <row r="130" spans="1:15" hidden="1" x14ac:dyDescent="0.2">
      <c r="A130" s="185">
        <f>'25'!A35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7">
        <f>IFERROR(INDEX(Lookup!$BH$9:$BH$2401,MATCH($A130,Lookup!$A$9:$A$2401,0)),0)</f>
        <v>0</v>
      </c>
      <c r="D130" s="187">
        <f>IFERROR(INDEX(Lookup!$BJ$9:$BJ$2401,MATCH($A130,Lookup!$A$9:$A$2401,0)),0)</f>
        <v>0</v>
      </c>
      <c r="E130" s="202">
        <f t="shared" si="16"/>
        <v>0</v>
      </c>
      <c r="O130" s="182">
        <f t="shared" si="13"/>
        <v>0</v>
      </c>
    </row>
    <row r="131" spans="1:15" hidden="1" x14ac:dyDescent="0.2">
      <c r="A131" s="185">
        <f>'25'!A36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7">
        <f>IFERROR(INDEX(Lookup!$BH$9:$BH$2401,MATCH($A131,Lookup!$A$9:$A$2401,0)),0)</f>
        <v>0</v>
      </c>
      <c r="D131" s="187">
        <f>IFERROR(INDEX(Lookup!$BJ$9:$BJ$2401,MATCH($A131,Lookup!$A$9:$A$2401,0)),0)</f>
        <v>0</v>
      </c>
      <c r="E131" s="202">
        <f t="shared" si="16"/>
        <v>0</v>
      </c>
      <c r="O131" s="182">
        <f t="shared" si="13"/>
        <v>0</v>
      </c>
    </row>
    <row r="132" spans="1:15" hidden="1" x14ac:dyDescent="0.2">
      <c r="A132" s="185">
        <f>'25'!A37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7">
        <f>IFERROR(INDEX(Lookup!$BH$9:$BH$2401,MATCH($A132,Lookup!$A$9:$A$2401,0)),0)</f>
        <v>0</v>
      </c>
      <c r="D132" s="187">
        <f>IFERROR(INDEX(Lookup!$BJ$9:$BJ$2401,MATCH($A132,Lookup!$A$9:$A$2401,0)),0)</f>
        <v>0</v>
      </c>
      <c r="E132" s="202">
        <f t="shared" si="16"/>
        <v>0</v>
      </c>
      <c r="O132" s="182">
        <f t="shared" si="13"/>
        <v>0</v>
      </c>
    </row>
    <row r="133" spans="1:15" hidden="1" x14ac:dyDescent="0.2">
      <c r="A133" s="185">
        <f>'25'!A38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7">
        <f>IFERROR(INDEX(Lookup!$BH$9:$BH$2401,MATCH($A133,Lookup!$A$9:$A$2401,0)),0)</f>
        <v>0</v>
      </c>
      <c r="D133" s="187">
        <f>IFERROR(INDEX(Lookup!$BJ$9:$BJ$2401,MATCH($A133,Lookup!$A$9:$A$2401,0)),0)</f>
        <v>0</v>
      </c>
      <c r="E133" s="202">
        <f t="shared" si="16"/>
        <v>0</v>
      </c>
      <c r="O133" s="182">
        <f t="shared" si="13"/>
        <v>0</v>
      </c>
    </row>
    <row r="134" spans="1:15" hidden="1" x14ac:dyDescent="0.2">
      <c r="A134" s="185">
        <f>'25'!A39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7">
        <f>IFERROR(INDEX(Lookup!$BH$9:$BH$2401,MATCH($A134,Lookup!$A$9:$A$2401,0)),0)</f>
        <v>0</v>
      </c>
      <c r="D134" s="187">
        <f>IFERROR(INDEX(Lookup!$BJ$9:$BJ$2401,MATCH($A134,Lookup!$A$9:$A$2401,0)),0)</f>
        <v>0</v>
      </c>
      <c r="E134" s="202">
        <f t="shared" si="16"/>
        <v>0</v>
      </c>
      <c r="O134" s="182">
        <f t="shared" si="13"/>
        <v>0</v>
      </c>
    </row>
    <row r="135" spans="1:15" hidden="1" x14ac:dyDescent="0.2">
      <c r="A135" s="185">
        <f>'25'!A40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7">
        <f>IFERROR(INDEX(Lookup!$BH$9:$BH$2401,MATCH($A135,Lookup!$A$9:$A$2401,0)),0)</f>
        <v>0</v>
      </c>
      <c r="D135" s="187">
        <f>IFERROR(INDEX(Lookup!$BJ$9:$BJ$2401,MATCH($A135,Lookup!$A$9:$A$2401,0)),0)</f>
        <v>0</v>
      </c>
      <c r="E135" s="202">
        <f t="shared" si="16"/>
        <v>0</v>
      </c>
      <c r="O135" s="182">
        <f t="shared" si="13"/>
        <v>0</v>
      </c>
    </row>
    <row r="136" spans="1:15" hidden="1" x14ac:dyDescent="0.2">
      <c r="A136" s="185">
        <f>'25'!A41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7">
        <f>IFERROR(INDEX(Lookup!$BH$9:$BH$2401,MATCH($A136,Lookup!$A$9:$A$2401,0)),0)</f>
        <v>0</v>
      </c>
      <c r="D136" s="187">
        <f>IFERROR(INDEX(Lookup!$BJ$9:$BJ$2401,MATCH($A136,Lookup!$A$9:$A$2401,0)),0)</f>
        <v>0</v>
      </c>
      <c r="E136" s="202">
        <f t="shared" si="16"/>
        <v>0</v>
      </c>
      <c r="O136" s="182">
        <f t="shared" si="13"/>
        <v>0</v>
      </c>
    </row>
    <row r="137" spans="1:15" hidden="1" x14ac:dyDescent="0.2">
      <c r="A137" s="185">
        <f>'25'!A42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7">
        <f>IFERROR(INDEX(Lookup!$BH$9:$BH$2401,MATCH($A137,Lookup!$A$9:$A$2401,0)),0)</f>
        <v>0</v>
      </c>
      <c r="D137" s="187">
        <f>IFERROR(INDEX(Lookup!$BJ$9:$BJ$2401,MATCH($A137,Lookup!$A$9:$A$2401,0)),0)</f>
        <v>0</v>
      </c>
      <c r="E137" s="202">
        <f t="shared" si="16"/>
        <v>0</v>
      </c>
      <c r="O137" s="182">
        <f t="shared" ref="O137:O183" si="17">+IF(A137&gt;0,1,0)</f>
        <v>0</v>
      </c>
    </row>
    <row r="138" spans="1:15" hidden="1" x14ac:dyDescent="0.2">
      <c r="A138" s="185">
        <f>'25'!A43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7">
        <f>IFERROR(INDEX(Lookup!$BH$9:$BH$2401,MATCH($A138,Lookup!$A$9:$A$2401,0)),0)</f>
        <v>0</v>
      </c>
      <c r="D138" s="187">
        <f>IFERROR(INDEX(Lookup!$BJ$9:$BJ$2401,MATCH($A138,Lookup!$A$9:$A$2401,0)),0)</f>
        <v>0</v>
      </c>
      <c r="E138" s="202">
        <f t="shared" si="16"/>
        <v>0</v>
      </c>
      <c r="O138" s="182">
        <f t="shared" si="17"/>
        <v>0</v>
      </c>
    </row>
    <row r="139" spans="1:15" hidden="1" x14ac:dyDescent="0.2">
      <c r="A139" s="185">
        <f>'25'!A44</f>
        <v>0</v>
      </c>
      <c r="B139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C139" s="187">
        <f>IFERROR(INDEX(Lookup!$BH$9:$BH$2401,MATCH($A139,Lookup!$A$9:$A$2401,0)),0)</f>
        <v>0</v>
      </c>
      <c r="D139" s="187">
        <f>IFERROR(INDEX(Lookup!$BJ$9:$BJ$2401,MATCH($A139,Lookup!$A$9:$A$2401,0)),0)</f>
        <v>0</v>
      </c>
      <c r="E139" s="202">
        <f t="shared" si="16"/>
        <v>0</v>
      </c>
      <c r="O139" s="182">
        <f t="shared" si="17"/>
        <v>0</v>
      </c>
    </row>
    <row r="140" spans="1:15" hidden="1" x14ac:dyDescent="0.2">
      <c r="A140" s="185">
        <f>'25'!A45</f>
        <v>0</v>
      </c>
      <c r="B140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C140" s="187">
        <f>IFERROR(INDEX(Lookup!$BH$9:$BH$2401,MATCH($A140,Lookup!$A$9:$A$2401,0)),0)</f>
        <v>0</v>
      </c>
      <c r="D140" s="187">
        <f>IFERROR(INDEX(Lookup!$BJ$9:$BJ$2401,MATCH($A140,Lookup!$A$9:$A$2401,0)),0)</f>
        <v>0</v>
      </c>
      <c r="E140" s="202">
        <f t="shared" si="16"/>
        <v>0</v>
      </c>
      <c r="O140" s="182">
        <f t="shared" si="17"/>
        <v>0</v>
      </c>
    </row>
    <row r="141" spans="1:15" hidden="1" x14ac:dyDescent="0.2">
      <c r="A141" s="185">
        <f>'25'!A46</f>
        <v>0</v>
      </c>
      <c r="B141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C141" s="187">
        <f>IFERROR(INDEX(Lookup!$BH$9:$BH$2401,MATCH($A141,Lookup!$A$9:$A$2401,0)),0)</f>
        <v>0</v>
      </c>
      <c r="D141" s="187">
        <f>IFERROR(INDEX(Lookup!$BJ$9:$BJ$2401,MATCH($A141,Lookup!$A$9:$A$2401,0)),0)</f>
        <v>0</v>
      </c>
      <c r="E141" s="202">
        <f t="shared" si="16"/>
        <v>0</v>
      </c>
      <c r="O141" s="182">
        <f t="shared" si="17"/>
        <v>0</v>
      </c>
    </row>
    <row r="142" spans="1:15" hidden="1" x14ac:dyDescent="0.2">
      <c r="A142" s="185">
        <f>'25'!A47</f>
        <v>0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C142" s="187">
        <f>IFERROR(INDEX(Lookup!$BH$9:$BH$2401,MATCH($A142,Lookup!$A$9:$A$2401,0)),0)</f>
        <v>0</v>
      </c>
      <c r="D142" s="187">
        <f>IFERROR(INDEX(Lookup!$BJ$9:$BJ$2401,MATCH($A142,Lookup!$A$9:$A$2401,0)),0)</f>
        <v>0</v>
      </c>
      <c r="E142" s="202">
        <f t="shared" si="16"/>
        <v>0</v>
      </c>
      <c r="O142" s="182">
        <f t="shared" si="17"/>
        <v>0</v>
      </c>
    </row>
    <row r="143" spans="1:15" hidden="1" x14ac:dyDescent="0.2">
      <c r="A143" s="185">
        <f>'25'!A48</f>
        <v>0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C143" s="187">
        <f>IFERROR(INDEX(Lookup!$BH$9:$BH$2401,MATCH($A143,Lookup!$A$9:$A$2401,0)),0)</f>
        <v>0</v>
      </c>
      <c r="D143" s="187">
        <f>IFERROR(INDEX(Lookup!$BJ$9:$BJ$2401,MATCH($A143,Lookup!$A$9:$A$2401,0)),0)</f>
        <v>0</v>
      </c>
      <c r="E143" s="202">
        <f t="shared" si="16"/>
        <v>0</v>
      </c>
      <c r="O143" s="182">
        <f t="shared" si="17"/>
        <v>0</v>
      </c>
    </row>
    <row r="144" spans="1:15" hidden="1" x14ac:dyDescent="0.2">
      <c r="A144" s="185">
        <f>'25'!A49</f>
        <v>0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C144" s="187">
        <f>IFERROR(INDEX(Lookup!$BH$9:$BH$2401,MATCH($A144,Lookup!$A$9:$A$2401,0)),0)</f>
        <v>0</v>
      </c>
      <c r="D144" s="187">
        <f>IFERROR(INDEX(Lookup!$BJ$9:$BJ$2401,MATCH($A144,Lookup!$A$9:$A$2401,0)),0)</f>
        <v>0</v>
      </c>
      <c r="E144" s="202">
        <f t="shared" si="16"/>
        <v>0</v>
      </c>
      <c r="O144" s="182">
        <f t="shared" si="17"/>
        <v>0</v>
      </c>
    </row>
    <row r="145" spans="1:15" hidden="1" x14ac:dyDescent="0.2">
      <c r="A145" s="185">
        <f>'25'!A50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7">
        <f>IFERROR(INDEX(Lookup!$BH$9:$BH$2401,MATCH($A145,Lookup!$A$9:$A$2401,0)),0)</f>
        <v>0</v>
      </c>
      <c r="D145" s="187">
        <f>IFERROR(INDEX(Lookup!$BJ$9:$BJ$2401,MATCH($A145,Lookup!$A$9:$A$2401,0)),0)</f>
        <v>0</v>
      </c>
      <c r="E145" s="202">
        <f t="shared" si="16"/>
        <v>0</v>
      </c>
      <c r="O145" s="182">
        <f t="shared" si="17"/>
        <v>0</v>
      </c>
    </row>
    <row r="146" spans="1:15" hidden="1" x14ac:dyDescent="0.2">
      <c r="A146" s="185">
        <f>'25'!A51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7">
        <f>IFERROR(INDEX(Lookup!$BH$9:$BH$2401,MATCH($A146,Lookup!$A$9:$A$2401,0)),0)</f>
        <v>0</v>
      </c>
      <c r="D146" s="187">
        <f>IFERROR(INDEX(Lookup!$BJ$9:$BJ$2401,MATCH($A146,Lookup!$A$9:$A$2401,0)),0)</f>
        <v>0</v>
      </c>
      <c r="E146" s="202">
        <f t="shared" si="16"/>
        <v>0</v>
      </c>
      <c r="O146" s="182">
        <f t="shared" si="17"/>
        <v>0</v>
      </c>
    </row>
    <row r="147" spans="1:15" hidden="1" x14ac:dyDescent="0.2">
      <c r="A147" s="185">
        <f>'25'!A52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7">
        <f>IFERROR(INDEX(Lookup!$BH$9:$BH$2401,MATCH($A147,Lookup!$A$9:$A$2401,0)),0)</f>
        <v>0</v>
      </c>
      <c r="D147" s="187">
        <f>IFERROR(INDEX(Lookup!$BJ$9:$BJ$2401,MATCH($A147,Lookup!$A$9:$A$2401,0)),0)</f>
        <v>0</v>
      </c>
      <c r="E147" s="202">
        <f t="shared" si="16"/>
        <v>0</v>
      </c>
      <c r="O147" s="182">
        <f t="shared" si="17"/>
        <v>0</v>
      </c>
    </row>
    <row r="148" spans="1:15" hidden="1" x14ac:dyDescent="0.2">
      <c r="A148" s="185">
        <f>'25'!A53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7">
        <f>IFERROR(INDEX(Lookup!$BH$9:$BH$2401,MATCH($A148,Lookup!$A$9:$A$2401,0)),0)</f>
        <v>0</v>
      </c>
      <c r="D148" s="187">
        <f>IFERROR(INDEX(Lookup!$BJ$9:$BJ$2401,MATCH($A148,Lookup!$A$9:$A$2401,0)),0)</f>
        <v>0</v>
      </c>
      <c r="E148" s="202">
        <f t="shared" si="16"/>
        <v>0</v>
      </c>
      <c r="O148" s="182">
        <f t="shared" si="17"/>
        <v>0</v>
      </c>
    </row>
    <row r="149" spans="1:15" hidden="1" x14ac:dyDescent="0.2">
      <c r="A149" s="185">
        <f>'25'!A54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7">
        <f>IFERROR(INDEX(Lookup!$BH$9:$BH$2401,MATCH($A149,Lookup!$A$9:$A$2401,0)),0)</f>
        <v>0</v>
      </c>
      <c r="D149" s="187">
        <f>IFERROR(INDEX(Lookup!$BJ$9:$BJ$2401,MATCH($A149,Lookup!$A$9:$A$2401,0)),0)</f>
        <v>0</v>
      </c>
      <c r="E149" s="202">
        <f t="shared" si="16"/>
        <v>0</v>
      </c>
      <c r="O149" s="182">
        <f t="shared" si="17"/>
        <v>0</v>
      </c>
    </row>
    <row r="150" spans="1:15" hidden="1" x14ac:dyDescent="0.2">
      <c r="A150" s="185">
        <f>'25'!A55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7">
        <f>IFERROR(INDEX(Lookup!$BH$9:$BH$2401,MATCH($A150,Lookup!$A$9:$A$2401,0)),0)</f>
        <v>0</v>
      </c>
      <c r="D150" s="187">
        <f>IFERROR(INDEX(Lookup!$BJ$9:$BJ$2401,MATCH($A150,Lookup!$A$9:$A$2401,0)),0)</f>
        <v>0</v>
      </c>
      <c r="E150" s="202">
        <f t="shared" si="16"/>
        <v>0</v>
      </c>
      <c r="O150" s="182">
        <f t="shared" si="17"/>
        <v>0</v>
      </c>
    </row>
    <row r="151" spans="1:15" hidden="1" x14ac:dyDescent="0.2">
      <c r="A151" s="185">
        <f>'25'!A56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7">
        <f>IFERROR(INDEX(Lookup!$BH$9:$BH$2401,MATCH($A151,Lookup!$A$9:$A$2401,0)),0)</f>
        <v>0</v>
      </c>
      <c r="D151" s="187">
        <f>IFERROR(INDEX(Lookup!$BJ$9:$BJ$2401,MATCH($A151,Lookup!$A$9:$A$2401,0)),0)</f>
        <v>0</v>
      </c>
      <c r="E151" s="202">
        <f t="shared" si="16"/>
        <v>0</v>
      </c>
      <c r="O151" s="182">
        <f t="shared" si="17"/>
        <v>0</v>
      </c>
    </row>
    <row r="152" spans="1:15" hidden="1" x14ac:dyDescent="0.2">
      <c r="A152" s="185">
        <f>'25'!A57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7">
        <f>IFERROR(INDEX(Lookup!$BH$9:$BH$2401,MATCH($A152,Lookup!$A$9:$A$2401,0)),0)</f>
        <v>0</v>
      </c>
      <c r="D152" s="187">
        <f>IFERROR(INDEX(Lookup!$BJ$9:$BJ$2401,MATCH($A152,Lookup!$A$9:$A$2401,0)),0)</f>
        <v>0</v>
      </c>
      <c r="E152" s="202">
        <f t="shared" si="16"/>
        <v>0</v>
      </c>
      <c r="O152" s="182">
        <f t="shared" si="17"/>
        <v>0</v>
      </c>
    </row>
    <row r="153" spans="1:15" hidden="1" x14ac:dyDescent="0.2">
      <c r="A153" s="185">
        <f>'25'!A58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7">
        <f>IFERROR(INDEX(Lookup!$BH$9:$BH$2401,MATCH($A153,Lookup!$A$9:$A$2401,0)),0)</f>
        <v>0</v>
      </c>
      <c r="D153" s="187">
        <f>IFERROR(INDEX(Lookup!$BJ$9:$BJ$2401,MATCH($A153,Lookup!$A$9:$A$2401,0)),0)</f>
        <v>0</v>
      </c>
      <c r="E153" s="202">
        <f t="shared" si="16"/>
        <v>0</v>
      </c>
      <c r="O153" s="182">
        <f t="shared" si="17"/>
        <v>0</v>
      </c>
    </row>
    <row r="154" spans="1:15" x14ac:dyDescent="0.2">
      <c r="A154" s="185"/>
      <c r="B154" s="185" t="s">
        <v>467</v>
      </c>
      <c r="C154" s="187">
        <f>SUM(C97:C153)</f>
        <v>0</v>
      </c>
      <c r="D154" s="187">
        <f>SUM(D97:D153)</f>
        <v>0</v>
      </c>
      <c r="E154" s="183">
        <f t="shared" ref="E154:E221" si="18">+C154-D154</f>
        <v>0</v>
      </c>
      <c r="O154" s="182">
        <v>1</v>
      </c>
    </row>
    <row r="155" spans="1:15" ht="13.5" thickBot="1" x14ac:dyDescent="0.25">
      <c r="A155" s="188" t="s">
        <v>576</v>
      </c>
      <c r="B155" s="185"/>
      <c r="C155" s="189">
        <f>C95+C56+C31+C25+C154+C72</f>
        <v>4599535.0399999991</v>
      </c>
      <c r="D155" s="189">
        <f t="shared" ref="D155:E155" si="19">D95+D56+D31+D25+D154+D72</f>
        <v>4836320.4399999995</v>
      </c>
      <c r="E155" s="245">
        <f t="shared" si="19"/>
        <v>-236785.40000000037</v>
      </c>
      <c r="I155" s="239"/>
      <c r="O155" s="182">
        <v>1</v>
      </c>
    </row>
    <row r="156" spans="1:15" ht="13.5" thickTop="1" x14ac:dyDescent="0.2">
      <c r="A156" s="188" t="s">
        <v>227</v>
      </c>
      <c r="B156" s="185"/>
      <c r="C156" s="191"/>
      <c r="D156" s="191"/>
      <c r="E156" s="183"/>
      <c r="O156" s="182">
        <v>1</v>
      </c>
    </row>
    <row r="157" spans="1:15" x14ac:dyDescent="0.2">
      <c r="B157" s="188" t="s">
        <v>557</v>
      </c>
      <c r="C157" s="187"/>
      <c r="D157" s="187"/>
      <c r="E157" s="183"/>
      <c r="O157" s="182">
        <v>1</v>
      </c>
    </row>
    <row r="158" spans="1:15" x14ac:dyDescent="0.2">
      <c r="A158" s="185" t="str">
        <f>'26'!A2</f>
        <v>70100-G01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Trade Creditor-23F                                          </v>
      </c>
      <c r="C158" s="187">
        <f>IFERROR(-INDEX(Lookup!$BH$9:$BH$2401,MATCH($A158,Lookup!$A$9:$A$2401,0)),0)</f>
        <v>0</v>
      </c>
      <c r="D158" s="187">
        <f>IFERROR(-INDEX(Lookup!$BJ$9:$BJ$2401,MATCH($A158,Lookup!$A$9:$A$2401,0)),0)</f>
        <v>-34159</v>
      </c>
      <c r="E158" s="202">
        <f t="shared" ref="E158" si="20">+C158-D158</f>
        <v>34159</v>
      </c>
      <c r="O158" s="182">
        <f t="shared" si="17"/>
        <v>1</v>
      </c>
    </row>
    <row r="159" spans="1:15" hidden="1" x14ac:dyDescent="0.2">
      <c r="A159" s="185">
        <f>'26'!A3</f>
        <v>0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C159" s="187">
        <f>IFERROR(-INDEX(Lookup!$BH$9:$BH$2401,MATCH($A159,Lookup!$A$9:$A$2401,0)),0)</f>
        <v>0</v>
      </c>
      <c r="D159" s="187">
        <f>IFERROR(-INDEX(Lookup!$BJ$9:$BJ$2401,MATCH($A159,Lookup!$A$9:$A$2401,0)),0)</f>
        <v>0</v>
      </c>
      <c r="E159" s="202">
        <f t="shared" ref="E159:E161" si="21">+C159-D159</f>
        <v>0</v>
      </c>
      <c r="O159" s="182">
        <f t="shared" si="17"/>
        <v>0</v>
      </c>
    </row>
    <row r="160" spans="1:15" hidden="1" x14ac:dyDescent="0.2">
      <c r="A160" s="185">
        <f>'26'!A4</f>
        <v>0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C160" s="187">
        <f>IFERROR(-INDEX(Lookup!$BH$9:$BH$2401,MATCH($A160,Lookup!$A$9:$A$2401,0)),0)</f>
        <v>0</v>
      </c>
      <c r="D160" s="187">
        <f>IFERROR(-INDEX(Lookup!$BJ$9:$BJ$2401,MATCH($A160,Lookup!$A$9:$A$2401,0)),0)</f>
        <v>0</v>
      </c>
      <c r="E160" s="202">
        <f t="shared" si="21"/>
        <v>0</v>
      </c>
      <c r="O160" s="182">
        <f t="shared" si="17"/>
        <v>0</v>
      </c>
    </row>
    <row r="161" spans="1:15" hidden="1" x14ac:dyDescent="0.2">
      <c r="A161" s="185">
        <f>'26'!A5</f>
        <v>0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C161" s="187">
        <f>IFERROR(-INDEX(Lookup!$BH$9:$BH$2401,MATCH($A161,Lookup!$A$9:$A$2401,0)),0)</f>
        <v>0</v>
      </c>
      <c r="D161" s="187">
        <f>IFERROR(-INDEX(Lookup!$BJ$9:$BJ$2401,MATCH($A161,Lookup!$A$9:$A$2401,0)),0)</f>
        <v>0</v>
      </c>
      <c r="E161" s="202">
        <f t="shared" si="21"/>
        <v>0</v>
      </c>
      <c r="O161" s="182">
        <f t="shared" si="17"/>
        <v>0</v>
      </c>
    </row>
    <row r="162" spans="1:15" x14ac:dyDescent="0.2">
      <c r="A162" s="185"/>
      <c r="B162" s="185" t="s">
        <v>467</v>
      </c>
      <c r="C162" s="187">
        <f>SUM(C158:C161)</f>
        <v>0</v>
      </c>
      <c r="D162" s="187">
        <f>SUM(D158:D161)</f>
        <v>-34159</v>
      </c>
      <c r="E162" s="183">
        <f t="shared" si="18"/>
        <v>34159</v>
      </c>
      <c r="O162" s="182">
        <v>1</v>
      </c>
    </row>
    <row r="163" spans="1:15" x14ac:dyDescent="0.2">
      <c r="A163" s="185"/>
      <c r="B163" s="188" t="s">
        <v>558</v>
      </c>
      <c r="C163" s="187"/>
      <c r="D163" s="187"/>
      <c r="E163" s="183">
        <f t="shared" si="18"/>
        <v>0</v>
      </c>
      <c r="O163" s="182">
        <v>1</v>
      </c>
    </row>
    <row r="164" spans="1:15" x14ac:dyDescent="0.2">
      <c r="A164" s="185" t="str">
        <f>'27'!A2</f>
        <v>71100-G01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Accruals-23F                                                </v>
      </c>
      <c r="C164" s="187">
        <f>IFERROR(-INDEX(Lookup!$BH$9:$BH$2401,MATCH($A164,Lookup!$A$9:$A$2401,0)),0)</f>
        <v>-24369.719999999998</v>
      </c>
      <c r="D164" s="187">
        <f>IFERROR(-INDEX(Lookup!$BJ$9:$BJ$2401,MATCH($A164,Lookup!$A$9:$A$2401,0)),0)</f>
        <v>0</v>
      </c>
      <c r="E164" s="202">
        <f t="shared" si="18"/>
        <v>-24369.719999999998</v>
      </c>
      <c r="O164" s="182">
        <f t="shared" si="17"/>
        <v>1</v>
      </c>
    </row>
    <row r="165" spans="1:15" x14ac:dyDescent="0.2">
      <c r="A165" s="185" t="str">
        <f>'27'!A3</f>
        <v>71120-G01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GST Paid-23F                                                </v>
      </c>
      <c r="C165" s="187">
        <f>IFERROR(-INDEX(Lookup!$BH$9:$BH$2401,MATCH($A165,Lookup!$A$9:$A$2401,0)),0)</f>
        <v>450</v>
      </c>
      <c r="D165" s="187">
        <f>IFERROR(-INDEX(Lookup!$BJ$9:$BJ$2401,MATCH($A165,Lookup!$A$9:$A$2401,0)),0)</f>
        <v>450</v>
      </c>
      <c r="E165" s="202">
        <f t="shared" ref="E165:E172" si="22">+C165-D165</f>
        <v>0</v>
      </c>
      <c r="O165" s="182">
        <f t="shared" si="17"/>
        <v>1</v>
      </c>
    </row>
    <row r="166" spans="1:15" x14ac:dyDescent="0.2">
      <c r="A166" s="185" t="str">
        <f>'27'!A4</f>
        <v>71140-G01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GST Collected-23F                                           </v>
      </c>
      <c r="C166" s="187">
        <f>IFERROR(-INDEX(Lookup!$BH$9:$BH$2401,MATCH($A166,Lookup!$A$9:$A$2401,0)),0)</f>
        <v>0</v>
      </c>
      <c r="D166" s="187">
        <f>IFERROR(-INDEX(Lookup!$BJ$9:$BJ$2401,MATCH($A166,Lookup!$A$9:$A$2401,0)),0)</f>
        <v>0</v>
      </c>
      <c r="E166" s="202">
        <f t="shared" si="22"/>
        <v>0</v>
      </c>
      <c r="O166" s="182">
        <f t="shared" si="17"/>
        <v>1</v>
      </c>
    </row>
    <row r="167" spans="1:15" x14ac:dyDescent="0.2">
      <c r="A167" s="185" t="str">
        <f>'27'!A5</f>
        <v>71160-G01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GST Control -23F                                            </v>
      </c>
      <c r="C167" s="187">
        <f>IFERROR(-INDEX(Lookup!$BH$9:$BH$2401,MATCH($A167,Lookup!$A$9:$A$2401,0)),0)</f>
        <v>0</v>
      </c>
      <c r="D167" s="187">
        <f>IFERROR(-INDEX(Lookup!$BJ$9:$BJ$2401,MATCH($A167,Lookup!$A$9:$A$2401,0)),0)</f>
        <v>0</v>
      </c>
      <c r="E167" s="202">
        <f t="shared" si="22"/>
        <v>0</v>
      </c>
      <c r="O167" s="182">
        <f t="shared" si="17"/>
        <v>1</v>
      </c>
    </row>
    <row r="168" spans="1:15" hidden="1" x14ac:dyDescent="0.2">
      <c r="A168" s="185">
        <f>'27'!A6</f>
        <v>0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>-</v>
      </c>
      <c r="C168" s="187">
        <f>IFERROR(-INDEX(Lookup!$BH$9:$BH$2401,MATCH($A168,Lookup!$A$9:$A$2401,0)),0)</f>
        <v>0</v>
      </c>
      <c r="D168" s="187">
        <f>IFERROR(-INDEX(Lookup!$BJ$9:$BJ$2401,MATCH($A168,Lookup!$A$9:$A$2401,0)),0)</f>
        <v>0</v>
      </c>
      <c r="E168" s="202">
        <f t="shared" si="22"/>
        <v>0</v>
      </c>
      <c r="O168" s="182">
        <f t="shared" si="17"/>
        <v>0</v>
      </c>
    </row>
    <row r="169" spans="1:15" hidden="1" x14ac:dyDescent="0.2">
      <c r="A169" s="185">
        <f>'27'!A7</f>
        <v>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>-</v>
      </c>
      <c r="C169" s="187">
        <f>IFERROR(-INDEX(Lookup!$BH$9:$BH$2401,MATCH($A169,Lookup!$A$9:$A$2401,0)),0)</f>
        <v>0</v>
      </c>
      <c r="D169" s="187">
        <f>IFERROR(-INDEX(Lookup!$BJ$9:$BJ$2401,MATCH($A169,Lookup!$A$9:$A$2401,0)),0)</f>
        <v>0</v>
      </c>
      <c r="E169" s="202">
        <f t="shared" si="22"/>
        <v>0</v>
      </c>
      <c r="O169" s="182">
        <f t="shared" si="17"/>
        <v>0</v>
      </c>
    </row>
    <row r="170" spans="1:15" hidden="1" x14ac:dyDescent="0.2">
      <c r="A170" s="185">
        <f>'27'!A8</f>
        <v>0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C170" s="187">
        <f>IFERROR(-INDEX(Lookup!$BH$9:$BH$2401,MATCH($A170,Lookup!$A$9:$A$2401,0)),0)</f>
        <v>0</v>
      </c>
      <c r="D170" s="187">
        <f>IFERROR(-INDEX(Lookup!$BJ$9:$BJ$2401,MATCH($A170,Lookup!$A$9:$A$2401,0)),0)</f>
        <v>0</v>
      </c>
      <c r="E170" s="202">
        <f t="shared" si="22"/>
        <v>0</v>
      </c>
      <c r="O170" s="182">
        <f t="shared" si="17"/>
        <v>0</v>
      </c>
    </row>
    <row r="171" spans="1:15" hidden="1" x14ac:dyDescent="0.2">
      <c r="A171" s="185">
        <f>'27'!A9</f>
        <v>0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C171" s="187">
        <f>IFERROR(-INDEX(Lookup!$BH$9:$BH$2401,MATCH($A171,Lookup!$A$9:$A$2401,0)),0)</f>
        <v>0</v>
      </c>
      <c r="D171" s="187">
        <f>IFERROR(-INDEX(Lookup!$BJ$9:$BJ$2401,MATCH($A171,Lookup!$A$9:$A$2401,0)),0)</f>
        <v>0</v>
      </c>
      <c r="E171" s="202">
        <f t="shared" si="22"/>
        <v>0</v>
      </c>
      <c r="O171" s="182">
        <f t="shared" si="17"/>
        <v>0</v>
      </c>
    </row>
    <row r="172" spans="1:15" hidden="1" x14ac:dyDescent="0.2">
      <c r="A172" s="185">
        <f>'27'!A10</f>
        <v>0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C172" s="187">
        <f>IFERROR(-INDEX(Lookup!$BH$9:$BH$2401,MATCH($A172,Lookup!$A$9:$A$2401,0)),0)</f>
        <v>0</v>
      </c>
      <c r="D172" s="187">
        <f>IFERROR(-INDEX(Lookup!$BJ$9:$BJ$2401,MATCH($A172,Lookup!$A$9:$A$2401,0)),0)</f>
        <v>0</v>
      </c>
      <c r="E172" s="202">
        <f t="shared" si="22"/>
        <v>0</v>
      </c>
      <c r="O172" s="182">
        <f t="shared" si="17"/>
        <v>0</v>
      </c>
    </row>
    <row r="173" spans="1:15" x14ac:dyDescent="0.2">
      <c r="A173" s="185"/>
      <c r="B173" s="185" t="s">
        <v>467</v>
      </c>
      <c r="C173" s="240">
        <f>SUM(C164:C172)</f>
        <v>-23919.719999999998</v>
      </c>
      <c r="D173" s="240">
        <f>SUM(D164:D172)</f>
        <v>450</v>
      </c>
      <c r="E173" s="183">
        <f t="shared" si="18"/>
        <v>-24369.719999999998</v>
      </c>
      <c r="O173" s="182">
        <v>1</v>
      </c>
    </row>
    <row r="174" spans="1:15" x14ac:dyDescent="0.2">
      <c r="A174" s="185"/>
      <c r="B174" s="188" t="s">
        <v>554</v>
      </c>
      <c r="C174" s="187"/>
      <c r="D174" s="187"/>
      <c r="E174" s="183">
        <f t="shared" si="18"/>
        <v>0</v>
      </c>
      <c r="O174" s="182">
        <v>1</v>
      </c>
    </row>
    <row r="175" spans="1:15" hidden="1" x14ac:dyDescent="0.2">
      <c r="A175" s="185">
        <f>'28'!A2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7">
        <f>IFERROR(-INDEX(Lookup!$BH$9:$BH$2401,MATCH($A175,Lookup!$A$9:$A$2401,0)),0)</f>
        <v>0</v>
      </c>
      <c r="D175" s="187">
        <f>IFERROR(-INDEX(Lookup!$BJ$9:$BJ$2401,MATCH($A175,Lookup!$A$9:$A$2401,0)),0)</f>
        <v>0</v>
      </c>
      <c r="E175" s="202">
        <f t="shared" si="18"/>
        <v>0</v>
      </c>
      <c r="O175" s="182">
        <f t="shared" si="17"/>
        <v>0</v>
      </c>
    </row>
    <row r="176" spans="1:15" hidden="1" x14ac:dyDescent="0.2">
      <c r="A176" s="185">
        <f>'28'!A3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7">
        <f>IFERROR(-INDEX(Lookup!$BH$9:$BH$2401,MATCH($A176,Lookup!$A$9:$A$2401,0)),0)</f>
        <v>0</v>
      </c>
      <c r="D176" s="187">
        <f>IFERROR(-INDEX(Lookup!$BJ$9:$BJ$2401,MATCH($A176,Lookup!$A$9:$A$2401,0)),0)</f>
        <v>0</v>
      </c>
      <c r="E176" s="202">
        <f t="shared" ref="E176:E183" si="23">+C176-D176</f>
        <v>0</v>
      </c>
      <c r="O176" s="182">
        <f t="shared" si="17"/>
        <v>0</v>
      </c>
    </row>
    <row r="177" spans="1:15" hidden="1" x14ac:dyDescent="0.2">
      <c r="A177" s="185">
        <f>'28'!A4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7">
        <f>IFERROR(-INDEX(Lookup!$BH$9:$BH$2401,MATCH($A177,Lookup!$A$9:$A$2401,0)),0)</f>
        <v>0</v>
      </c>
      <c r="D177" s="187">
        <f>IFERROR(-INDEX(Lookup!$BJ$9:$BJ$2401,MATCH($A177,Lookup!$A$9:$A$2401,0)),0)</f>
        <v>0</v>
      </c>
      <c r="E177" s="202">
        <f t="shared" si="23"/>
        <v>0</v>
      </c>
      <c r="O177" s="182">
        <f t="shared" si="17"/>
        <v>0</v>
      </c>
    </row>
    <row r="178" spans="1:15" hidden="1" x14ac:dyDescent="0.2">
      <c r="A178" s="185">
        <f>'28'!A5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7">
        <f>IFERROR(-INDEX(Lookup!$BH$9:$BH$2401,MATCH($A178,Lookup!$A$9:$A$2401,0)),0)</f>
        <v>0</v>
      </c>
      <c r="D178" s="187">
        <f>IFERROR(-INDEX(Lookup!$BJ$9:$BJ$2401,MATCH($A178,Lookup!$A$9:$A$2401,0)),0)</f>
        <v>0</v>
      </c>
      <c r="E178" s="202">
        <f t="shared" si="23"/>
        <v>0</v>
      </c>
      <c r="O178" s="182">
        <f t="shared" si="17"/>
        <v>0</v>
      </c>
    </row>
    <row r="179" spans="1:15" hidden="1" x14ac:dyDescent="0.2">
      <c r="A179" s="185">
        <f>'28'!A6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7">
        <f>IFERROR(-INDEX(Lookup!$BH$9:$BH$2401,MATCH($A179,Lookup!$A$9:$A$2401,0)),0)</f>
        <v>0</v>
      </c>
      <c r="D179" s="187">
        <f>IFERROR(-INDEX(Lookup!$BJ$9:$BJ$2401,MATCH($A179,Lookup!$A$9:$A$2401,0)),0)</f>
        <v>0</v>
      </c>
      <c r="E179" s="202">
        <f t="shared" si="23"/>
        <v>0</v>
      </c>
      <c r="O179" s="182">
        <f t="shared" si="17"/>
        <v>0</v>
      </c>
    </row>
    <row r="180" spans="1:15" hidden="1" x14ac:dyDescent="0.2">
      <c r="A180" s="185">
        <f>'28'!A7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7">
        <f>IFERROR(-INDEX(Lookup!$BH$9:$BH$2401,MATCH($A180,Lookup!$A$9:$A$2401,0)),0)</f>
        <v>0</v>
      </c>
      <c r="D180" s="187">
        <f>IFERROR(-INDEX(Lookup!$BJ$9:$BJ$2401,MATCH($A180,Lookup!$A$9:$A$2401,0)),0)</f>
        <v>0</v>
      </c>
      <c r="E180" s="202">
        <f t="shared" si="23"/>
        <v>0</v>
      </c>
      <c r="O180" s="182">
        <f t="shared" si="17"/>
        <v>0</v>
      </c>
    </row>
    <row r="181" spans="1:15" hidden="1" x14ac:dyDescent="0.2">
      <c r="A181" s="185">
        <f>'28'!A8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7">
        <f>IFERROR(-INDEX(Lookup!$BH$9:$BH$2401,MATCH($A181,Lookup!$A$9:$A$2401,0)),0)</f>
        <v>0</v>
      </c>
      <c r="D181" s="187">
        <f>IFERROR(-INDEX(Lookup!$BJ$9:$BJ$2401,MATCH($A181,Lookup!$A$9:$A$2401,0)),0)</f>
        <v>0</v>
      </c>
      <c r="E181" s="202">
        <f t="shared" si="23"/>
        <v>0</v>
      </c>
      <c r="O181" s="182">
        <f t="shared" si="17"/>
        <v>0</v>
      </c>
    </row>
    <row r="182" spans="1:15" hidden="1" x14ac:dyDescent="0.2">
      <c r="A182" s="185">
        <f>'28'!A9</f>
        <v>0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C182" s="187">
        <f>IFERROR(-INDEX(Lookup!$BH$9:$BH$2401,MATCH($A182,Lookup!$A$9:$A$2401,0)),0)</f>
        <v>0</v>
      </c>
      <c r="D182" s="187">
        <f>IFERROR(-INDEX(Lookup!$BJ$9:$BJ$2401,MATCH($A182,Lookup!$A$9:$A$2401,0)),0)</f>
        <v>0</v>
      </c>
      <c r="E182" s="202">
        <f t="shared" si="23"/>
        <v>0</v>
      </c>
      <c r="O182" s="182">
        <f t="shared" si="17"/>
        <v>0</v>
      </c>
    </row>
    <row r="183" spans="1:15" hidden="1" x14ac:dyDescent="0.2">
      <c r="A183" s="185">
        <f>'28'!A10</f>
        <v>0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C183" s="187">
        <f>IFERROR(-INDEX(Lookup!$BH$9:$BH$2401,MATCH($A183,Lookup!$A$9:$A$2401,0)),0)</f>
        <v>0</v>
      </c>
      <c r="D183" s="187">
        <f>IFERROR(-INDEX(Lookup!$BJ$9:$BJ$2401,MATCH($A183,Lookup!$A$9:$A$2401,0)),0)</f>
        <v>0</v>
      </c>
      <c r="E183" s="202">
        <f t="shared" si="23"/>
        <v>0</v>
      </c>
      <c r="O183" s="182">
        <f t="shared" si="17"/>
        <v>0</v>
      </c>
    </row>
    <row r="184" spans="1:15" x14ac:dyDescent="0.2">
      <c r="B184" s="185" t="s">
        <v>467</v>
      </c>
      <c r="C184" s="187">
        <f>SUM(C175:C183)</f>
        <v>0</v>
      </c>
      <c r="D184" s="187">
        <f>SUM(D175:D183)</f>
        <v>0</v>
      </c>
      <c r="E184" s="183">
        <f t="shared" si="18"/>
        <v>0</v>
      </c>
      <c r="O184" s="182">
        <v>1</v>
      </c>
    </row>
    <row r="185" spans="1:15" x14ac:dyDescent="0.2">
      <c r="A185" s="188" t="s">
        <v>575</v>
      </c>
      <c r="B185" s="188"/>
      <c r="C185" s="190"/>
      <c r="D185" s="190"/>
      <c r="E185" s="183"/>
      <c r="O185" s="182">
        <v>1</v>
      </c>
    </row>
    <row r="186" spans="1:15" x14ac:dyDescent="0.2">
      <c r="A186" s="185"/>
      <c r="B186" s="188" t="s">
        <v>557</v>
      </c>
      <c r="C186" s="187"/>
      <c r="D186" s="187"/>
      <c r="E186" s="183"/>
      <c r="O186" s="182">
        <v>1</v>
      </c>
    </row>
    <row r="187" spans="1:15" x14ac:dyDescent="0.2">
      <c r="A187" s="185"/>
      <c r="B187" t="s">
        <v>587</v>
      </c>
      <c r="C187" s="187">
        <f>IFERROR(-INDEX(Lookup!$BH$9:$BH$2401,MATCH($A187,Lookup!$A$9:$A$2401,0)),0)</f>
        <v>0</v>
      </c>
      <c r="D187" s="187">
        <f>IFERROR(-INDEX(Lookup!$BJ$9:$BJ$2401,MATCH($A187,Lookup!$A$9:$A$2401,0)),0)</f>
        <v>0</v>
      </c>
      <c r="E187" s="202">
        <f t="shared" ref="E187" si="24">+C187-D187</f>
        <v>0</v>
      </c>
      <c r="O187" s="182">
        <v>1</v>
      </c>
    </row>
    <row r="188" spans="1:15" x14ac:dyDescent="0.2">
      <c r="A188" s="185"/>
      <c r="B188" s="185" t="s">
        <v>574</v>
      </c>
      <c r="C188" s="187">
        <v>0</v>
      </c>
      <c r="D188" s="187">
        <v>0</v>
      </c>
      <c r="E188" s="183">
        <f t="shared" si="18"/>
        <v>0</v>
      </c>
      <c r="O188" s="182">
        <v>1</v>
      </c>
    </row>
    <row r="189" spans="1:15" x14ac:dyDescent="0.2">
      <c r="A189" s="185"/>
      <c r="B189" s="185" t="s">
        <v>573</v>
      </c>
      <c r="C189" s="187">
        <v>0</v>
      </c>
      <c r="D189" s="187">
        <v>0</v>
      </c>
      <c r="E189" s="183">
        <f t="shared" si="18"/>
        <v>0</v>
      </c>
      <c r="O189" s="182">
        <v>1</v>
      </c>
    </row>
    <row r="190" spans="1:15" x14ac:dyDescent="0.2">
      <c r="A190" s="185"/>
      <c r="B190" s="185" t="s">
        <v>572</v>
      </c>
      <c r="C190" s="187">
        <v>0</v>
      </c>
      <c r="D190" s="187">
        <v>0</v>
      </c>
      <c r="E190" s="183">
        <f t="shared" si="18"/>
        <v>0</v>
      </c>
      <c r="O190" s="182">
        <v>1</v>
      </c>
    </row>
    <row r="191" spans="1:15" x14ac:dyDescent="0.2">
      <c r="A191" s="185"/>
      <c r="B191" s="185" t="s">
        <v>571</v>
      </c>
      <c r="C191" s="187">
        <v>0</v>
      </c>
      <c r="D191" s="187">
        <v>0</v>
      </c>
      <c r="E191" s="183">
        <f t="shared" si="18"/>
        <v>0</v>
      </c>
      <c r="O191" s="182">
        <v>1</v>
      </c>
    </row>
    <row r="192" spans="1:15" x14ac:dyDescent="0.2">
      <c r="A192" s="185"/>
      <c r="B192" s="185" t="s">
        <v>570</v>
      </c>
      <c r="C192" s="187">
        <v>0</v>
      </c>
      <c r="D192" s="187">
        <v>0</v>
      </c>
      <c r="E192" s="183">
        <f t="shared" si="18"/>
        <v>0</v>
      </c>
      <c r="O192" s="182">
        <v>1</v>
      </c>
    </row>
    <row r="193" spans="1:15" x14ac:dyDescent="0.2">
      <c r="A193" s="185"/>
      <c r="B193" s="185" t="s">
        <v>569</v>
      </c>
      <c r="C193" s="187">
        <v>0</v>
      </c>
      <c r="D193" s="187">
        <v>0</v>
      </c>
      <c r="E193" s="183">
        <f t="shared" si="18"/>
        <v>0</v>
      </c>
      <c r="O193" s="182">
        <v>1</v>
      </c>
    </row>
    <row r="194" spans="1:15" x14ac:dyDescent="0.2">
      <c r="A194" s="185"/>
      <c r="B194" s="185" t="s">
        <v>568</v>
      </c>
      <c r="C194" s="187">
        <v>0</v>
      </c>
      <c r="D194" s="187">
        <v>0</v>
      </c>
      <c r="E194" s="183">
        <f t="shared" si="18"/>
        <v>0</v>
      </c>
      <c r="O194" s="182">
        <v>1</v>
      </c>
    </row>
    <row r="195" spans="1:15" x14ac:dyDescent="0.2">
      <c r="A195" s="185"/>
      <c r="B195" s="185" t="s">
        <v>567</v>
      </c>
      <c r="C195" s="187">
        <v>0</v>
      </c>
      <c r="D195" s="187">
        <v>0</v>
      </c>
      <c r="E195" s="183">
        <f t="shared" si="18"/>
        <v>0</v>
      </c>
      <c r="O195" s="182">
        <v>1</v>
      </c>
    </row>
    <row r="196" spans="1:15" x14ac:dyDescent="0.2">
      <c r="A196" s="185"/>
      <c r="B196" s="185" t="s">
        <v>566</v>
      </c>
      <c r="C196" s="187">
        <v>0</v>
      </c>
      <c r="D196" s="187">
        <v>0</v>
      </c>
      <c r="E196" s="183">
        <f t="shared" si="18"/>
        <v>0</v>
      </c>
      <c r="O196" s="182">
        <v>1</v>
      </c>
    </row>
    <row r="197" spans="1:15" x14ac:dyDescent="0.2">
      <c r="A197" s="185"/>
      <c r="B197" s="185" t="s">
        <v>565</v>
      </c>
      <c r="C197" s="187">
        <v>0</v>
      </c>
      <c r="D197" s="187">
        <v>0</v>
      </c>
      <c r="E197" s="183">
        <f t="shared" si="18"/>
        <v>0</v>
      </c>
      <c r="O197" s="182">
        <v>1</v>
      </c>
    </row>
    <row r="198" spans="1:15" x14ac:dyDescent="0.2">
      <c r="A198" s="185"/>
      <c r="B198" s="185" t="s">
        <v>564</v>
      </c>
      <c r="C198" s="187">
        <v>0</v>
      </c>
      <c r="D198" s="187">
        <v>0</v>
      </c>
      <c r="E198" s="183">
        <f t="shared" si="18"/>
        <v>0</v>
      </c>
      <c r="O198" s="182">
        <v>1</v>
      </c>
    </row>
    <row r="199" spans="1:15" x14ac:dyDescent="0.2">
      <c r="A199" s="185"/>
      <c r="B199" s="185" t="s">
        <v>563</v>
      </c>
      <c r="C199" s="187">
        <v>0</v>
      </c>
      <c r="D199" s="187">
        <v>0</v>
      </c>
      <c r="E199" s="183">
        <f t="shared" si="18"/>
        <v>0</v>
      </c>
      <c r="O199" s="182">
        <v>1</v>
      </c>
    </row>
    <row r="200" spans="1:15" x14ac:dyDescent="0.2">
      <c r="A200" s="185"/>
      <c r="B200" s="185" t="s">
        <v>467</v>
      </c>
      <c r="C200" s="190">
        <v>0</v>
      </c>
      <c r="D200" s="190">
        <v>0</v>
      </c>
      <c r="E200" s="183">
        <f t="shared" si="18"/>
        <v>0</v>
      </c>
      <c r="O200" s="182">
        <v>1</v>
      </c>
    </row>
    <row r="201" spans="1:15" x14ac:dyDescent="0.2">
      <c r="A201" s="185"/>
      <c r="B201" s="188" t="s">
        <v>556</v>
      </c>
      <c r="C201" s="187"/>
      <c r="D201" s="187"/>
      <c r="E201" s="183">
        <f t="shared" si="18"/>
        <v>0</v>
      </c>
      <c r="O201" s="182">
        <v>1</v>
      </c>
    </row>
    <row r="202" spans="1:15" x14ac:dyDescent="0.2">
      <c r="A202" s="182" t="str">
        <f>'30'!A2</f>
        <v>74100-G02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Intercompany-EPH                                            </v>
      </c>
      <c r="C202" s="187">
        <f>IFERROR(-INDEX(Lookup!$BH$9:$BH$2401,MATCH($A202,Lookup!$A$9:$A$2401,0)),0)</f>
        <v>0</v>
      </c>
      <c r="D202" s="187">
        <f>IFERROR(-INDEX(Lookup!$BJ$9:$BJ$2401,MATCH($A202,Lookup!$A$9:$A$2401,0)),0)</f>
        <v>0</v>
      </c>
      <c r="E202" s="202">
        <f t="shared" si="18"/>
        <v>0</v>
      </c>
      <c r="O202" s="182">
        <f t="shared" ref="O202:O264" si="25">+IF(A202&gt;0,1,0)</f>
        <v>1</v>
      </c>
    </row>
    <row r="203" spans="1:15" x14ac:dyDescent="0.2">
      <c r="A203" s="182" t="str">
        <f>'30'!A3</f>
        <v>74100-G03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Intercompany-EPI                                            </v>
      </c>
      <c r="C203" s="187">
        <f>IFERROR(-INDEX(Lookup!$BH$9:$BH$2401,MATCH($A203,Lookup!$A$9:$A$2401,0)),0)</f>
        <v>0</v>
      </c>
      <c r="D203" s="187">
        <f>IFERROR(-INDEX(Lookup!$BJ$9:$BJ$2401,MATCH($A203,Lookup!$A$9:$A$2401,0)),0)</f>
        <v>0</v>
      </c>
      <c r="E203" s="202">
        <f t="shared" ref="E203:E220" si="26">+C203-D203</f>
        <v>0</v>
      </c>
      <c r="O203" s="182">
        <f t="shared" si="25"/>
        <v>1</v>
      </c>
    </row>
    <row r="204" spans="1:15" x14ac:dyDescent="0.2">
      <c r="A204" s="182" t="str">
        <f>'30'!A4</f>
        <v>74100-G04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Intercompany-FPP                                            </v>
      </c>
      <c r="C204" s="187">
        <f>IFERROR(-INDEX(Lookup!$BH$9:$BH$2401,MATCH($A204,Lookup!$A$9:$A$2401,0)),0)</f>
        <v>0</v>
      </c>
      <c r="D204" s="187">
        <f>IFERROR(-INDEX(Lookup!$BJ$9:$BJ$2401,MATCH($A204,Lookup!$A$9:$A$2401,0)),0)</f>
        <v>0</v>
      </c>
      <c r="E204" s="202">
        <f t="shared" si="26"/>
        <v>0</v>
      </c>
      <c r="O204" s="182">
        <f t="shared" si="25"/>
        <v>1</v>
      </c>
    </row>
    <row r="205" spans="1:15" x14ac:dyDescent="0.2">
      <c r="A205" s="182" t="str">
        <f>'30'!A5</f>
        <v>74100-G05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Intercompany-GBLT                                           </v>
      </c>
      <c r="C205" s="187">
        <f>IFERROR(-INDEX(Lookup!$BH$9:$BH$2401,MATCH($A205,Lookup!$A$9:$A$2401,0)),0)</f>
        <v>-2893240.54</v>
      </c>
      <c r="D205" s="187">
        <f>IFERROR(-INDEX(Lookup!$BJ$9:$BJ$2401,MATCH($A205,Lookup!$A$9:$A$2401,0)),0)</f>
        <v>-3278793.92</v>
      </c>
      <c r="E205" s="202">
        <f t="shared" si="26"/>
        <v>385553.37999999989</v>
      </c>
      <c r="O205" s="182">
        <f t="shared" si="25"/>
        <v>1</v>
      </c>
    </row>
    <row r="206" spans="1:15" x14ac:dyDescent="0.2">
      <c r="A206" s="182" t="str">
        <f>'30'!A6</f>
        <v>74100-G06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Intercompany-GIP                                            </v>
      </c>
      <c r="C206" s="187">
        <f>IFERROR(-INDEX(Lookup!$BH$9:$BH$2401,MATCH($A206,Lookup!$A$9:$A$2401,0)),0)</f>
        <v>0</v>
      </c>
      <c r="D206" s="187">
        <f>IFERROR(-INDEX(Lookup!$BJ$9:$BJ$2401,MATCH($A206,Lookup!$A$9:$A$2401,0)),0)</f>
        <v>0</v>
      </c>
      <c r="E206" s="202">
        <f t="shared" si="26"/>
        <v>0</v>
      </c>
      <c r="O206" s="182">
        <f t="shared" si="25"/>
        <v>1</v>
      </c>
    </row>
    <row r="207" spans="1:15" x14ac:dyDescent="0.2">
      <c r="A207" s="182" t="str">
        <f>'30'!A7</f>
        <v>74100-G07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Intercompany-GPM                                            </v>
      </c>
      <c r="C207" s="187">
        <f>IFERROR(-INDEX(Lookup!$BH$9:$BH$2401,MATCH($A207,Lookup!$A$9:$A$2401,0)),0)</f>
        <v>-30000</v>
      </c>
      <c r="D207" s="187">
        <f>IFERROR(-INDEX(Lookup!$BJ$9:$BJ$2401,MATCH($A207,Lookup!$A$9:$A$2401,0)),0)</f>
        <v>-42476</v>
      </c>
      <c r="E207" s="202">
        <f t="shared" si="26"/>
        <v>12476</v>
      </c>
      <c r="O207" s="182">
        <f t="shared" si="25"/>
        <v>1</v>
      </c>
    </row>
    <row r="208" spans="1:15" x14ac:dyDescent="0.2">
      <c r="A208" s="182" t="str">
        <f>'30'!A8</f>
        <v>74100-G08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Intercompany-OPC                                            </v>
      </c>
      <c r="C208" s="187">
        <f>IFERROR(-INDEX(Lookup!$BH$9:$BH$2401,MATCH($A208,Lookup!$A$9:$A$2401,0)),0)</f>
        <v>0</v>
      </c>
      <c r="D208" s="187">
        <f>IFERROR(-INDEX(Lookup!$BJ$9:$BJ$2401,MATCH($A208,Lookup!$A$9:$A$2401,0)),0)</f>
        <v>0</v>
      </c>
      <c r="E208" s="202">
        <f t="shared" si="26"/>
        <v>0</v>
      </c>
      <c r="O208" s="182">
        <f t="shared" si="25"/>
        <v>1</v>
      </c>
    </row>
    <row r="209" spans="1:15" x14ac:dyDescent="0.2">
      <c r="A209" s="182" t="str">
        <f>'30'!A9</f>
        <v>74100-G09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Intercompany-RIUP                                           </v>
      </c>
      <c r="C209" s="187">
        <f>IFERROR(-INDEX(Lookup!$BH$9:$BH$2401,MATCH($A209,Lookup!$A$9:$A$2401,0)),0)</f>
        <v>0</v>
      </c>
      <c r="D209" s="187">
        <f>IFERROR(-INDEX(Lookup!$BJ$9:$BJ$2401,MATCH($A209,Lookup!$A$9:$A$2401,0)),0)</f>
        <v>0</v>
      </c>
      <c r="E209" s="202">
        <f t="shared" si="26"/>
        <v>0</v>
      </c>
      <c r="O209" s="182">
        <f t="shared" si="25"/>
        <v>1</v>
      </c>
    </row>
    <row r="210" spans="1:15" x14ac:dyDescent="0.2">
      <c r="A210" s="182" t="str">
        <f>'30'!A10</f>
        <v>74100-G10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Intercompany-ROOTS                                          </v>
      </c>
      <c r="C210" s="187">
        <f>IFERROR(-INDEX(Lookup!$BH$9:$BH$2401,MATCH($A210,Lookup!$A$9:$A$2401,0)),0)</f>
        <v>0</v>
      </c>
      <c r="D210" s="187">
        <f>IFERROR(-INDEX(Lookup!$BJ$9:$BJ$2401,MATCH($A210,Lookup!$A$9:$A$2401,0)),0)</f>
        <v>0</v>
      </c>
      <c r="E210" s="202">
        <f t="shared" si="26"/>
        <v>0</v>
      </c>
      <c r="O210" s="182">
        <f t="shared" si="25"/>
        <v>1</v>
      </c>
    </row>
    <row r="211" spans="1:15" x14ac:dyDescent="0.2">
      <c r="A211" s="182" t="str">
        <f>'30'!A11</f>
        <v>74100-G11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Intercompany-SOLE                                           </v>
      </c>
      <c r="C211" s="187">
        <f>IFERROR(-INDEX(Lookup!$BH$9:$BH$2401,MATCH($A211,Lookup!$A$9:$A$2401,0)),0)</f>
        <v>0</v>
      </c>
      <c r="D211" s="187">
        <f>IFERROR(-INDEX(Lookup!$BJ$9:$BJ$2401,MATCH($A211,Lookup!$A$9:$A$2401,0)),0)</f>
        <v>0</v>
      </c>
      <c r="E211" s="202">
        <f t="shared" si="26"/>
        <v>0</v>
      </c>
      <c r="O211" s="182">
        <f t="shared" si="25"/>
        <v>1</v>
      </c>
    </row>
    <row r="212" spans="1:15" x14ac:dyDescent="0.2">
      <c r="A212" s="182" t="str">
        <f>'30'!A12</f>
        <v>74100-G12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Intercompany-TAR                                            </v>
      </c>
      <c r="C212" s="187">
        <f>IFERROR(-INDEX(Lookup!$BH$9:$BH$2401,MATCH($A212,Lookup!$A$9:$A$2401,0)),0)</f>
        <v>0</v>
      </c>
      <c r="D212" s="187">
        <f>IFERROR(-INDEX(Lookup!$BJ$9:$BJ$2401,MATCH($A212,Lookup!$A$9:$A$2401,0)),0)</f>
        <v>0</v>
      </c>
      <c r="E212" s="202">
        <f t="shared" si="26"/>
        <v>0</v>
      </c>
      <c r="O212" s="182">
        <f t="shared" si="25"/>
        <v>1</v>
      </c>
    </row>
    <row r="213" spans="1:15" x14ac:dyDescent="0.2">
      <c r="A213" s="182" t="str">
        <f>'30'!A13</f>
        <v>74100-G13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 xml:space="preserve">Intercompany-TAT                                            </v>
      </c>
      <c r="C213" s="187">
        <f>IFERROR(-INDEX(Lookup!$BH$9:$BH$2401,MATCH($A213,Lookup!$A$9:$A$2401,0)),0)</f>
        <v>0</v>
      </c>
      <c r="D213" s="187">
        <f>IFERROR(-INDEX(Lookup!$BJ$9:$BJ$2401,MATCH($A213,Lookup!$A$9:$A$2401,0)),0)</f>
        <v>0</v>
      </c>
      <c r="E213" s="202">
        <f t="shared" si="26"/>
        <v>0</v>
      </c>
      <c r="O213" s="182">
        <f t="shared" si="25"/>
        <v>1</v>
      </c>
    </row>
    <row r="214" spans="1:15" x14ac:dyDescent="0.2">
      <c r="A214" s="182" t="str">
        <f>'30'!A14</f>
        <v>74100-G14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 xml:space="preserve">Intercompany-TMV                                            </v>
      </c>
      <c r="C214" s="187">
        <f>IFERROR(-INDEX(Lookup!$BH$9:$BH$2401,MATCH($A214,Lookup!$A$9:$A$2401,0)),0)</f>
        <v>0</v>
      </c>
      <c r="D214" s="187">
        <f>IFERROR(-INDEX(Lookup!$BJ$9:$BJ$2401,MATCH($A214,Lookup!$A$9:$A$2401,0)),0)</f>
        <v>0</v>
      </c>
      <c r="E214" s="202">
        <f t="shared" si="26"/>
        <v>0</v>
      </c>
      <c r="O214" s="182">
        <f t="shared" si="25"/>
        <v>1</v>
      </c>
    </row>
    <row r="215" spans="1:15" hidden="1" x14ac:dyDescent="0.2">
      <c r="A215" s="182">
        <f>'30'!A15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7">
        <f>IFERROR(-INDEX(Lookup!$BH$9:$BH$2401,MATCH($A215,Lookup!$A$9:$A$2401,0)),0)</f>
        <v>0</v>
      </c>
      <c r="D215" s="187">
        <f>IFERROR(-INDEX(Lookup!$BJ$9:$BJ$2401,MATCH($A215,Lookup!$A$9:$A$2401,0)),0)</f>
        <v>0</v>
      </c>
      <c r="E215" s="202">
        <f t="shared" si="26"/>
        <v>0</v>
      </c>
      <c r="O215" s="182">
        <f t="shared" si="25"/>
        <v>0</v>
      </c>
    </row>
    <row r="216" spans="1:15" hidden="1" x14ac:dyDescent="0.2">
      <c r="A216" s="182">
        <f>'30'!A16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7">
        <f>IFERROR(-INDEX(Lookup!$BH$9:$BH$2401,MATCH($A216,Lookup!$A$9:$A$2401,0)),0)</f>
        <v>0</v>
      </c>
      <c r="D216" s="187">
        <f>IFERROR(-INDEX(Lookup!$BJ$9:$BJ$2401,MATCH($A216,Lookup!$A$9:$A$2401,0)),0)</f>
        <v>0</v>
      </c>
      <c r="E216" s="202">
        <f t="shared" si="26"/>
        <v>0</v>
      </c>
      <c r="O216" s="182">
        <f t="shared" si="25"/>
        <v>0</v>
      </c>
    </row>
    <row r="217" spans="1:15" hidden="1" x14ac:dyDescent="0.2">
      <c r="A217" s="182">
        <f>'30'!A17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7">
        <f>IFERROR(-INDEX(Lookup!$BH$9:$BH$2401,MATCH($A217,Lookup!$A$9:$A$2401,0)),0)</f>
        <v>0</v>
      </c>
      <c r="D217" s="187">
        <f>IFERROR(-INDEX(Lookup!$BJ$9:$BJ$2401,MATCH($A217,Lookup!$A$9:$A$2401,0)),0)</f>
        <v>0</v>
      </c>
      <c r="E217" s="202">
        <f t="shared" si="26"/>
        <v>0</v>
      </c>
      <c r="O217" s="182">
        <f t="shared" si="25"/>
        <v>0</v>
      </c>
    </row>
    <row r="218" spans="1:15" hidden="1" x14ac:dyDescent="0.2">
      <c r="A218" s="182">
        <f>'30'!A18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7">
        <f>IFERROR(-INDEX(Lookup!$BH$9:$BH$2401,MATCH($A218,Lookup!$A$9:$A$2401,0)),0)</f>
        <v>0</v>
      </c>
      <c r="D218" s="187">
        <f>IFERROR(-INDEX(Lookup!$BJ$9:$BJ$2401,MATCH($A218,Lookup!$A$9:$A$2401,0)),0)</f>
        <v>0</v>
      </c>
      <c r="E218" s="202">
        <f t="shared" si="26"/>
        <v>0</v>
      </c>
      <c r="O218" s="182">
        <f t="shared" si="25"/>
        <v>0</v>
      </c>
    </row>
    <row r="219" spans="1:15" hidden="1" x14ac:dyDescent="0.2">
      <c r="A219" s="182">
        <f>'30'!A19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7">
        <f>IFERROR(-INDEX(Lookup!$BH$9:$BH$2401,MATCH($A219,Lookup!$A$9:$A$2401,0)),0)</f>
        <v>0</v>
      </c>
      <c r="D219" s="187">
        <f>IFERROR(-INDEX(Lookup!$BJ$9:$BJ$2401,MATCH($A219,Lookup!$A$9:$A$2401,0)),0)</f>
        <v>0</v>
      </c>
      <c r="E219" s="202">
        <f t="shared" si="26"/>
        <v>0</v>
      </c>
      <c r="O219" s="182">
        <f t="shared" si="25"/>
        <v>0</v>
      </c>
    </row>
    <row r="220" spans="1:15" hidden="1" x14ac:dyDescent="0.2">
      <c r="A220" s="182">
        <f>'30'!A20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7">
        <f>IFERROR(-INDEX(Lookup!$BH$9:$BH$2401,MATCH($A220,Lookup!$A$9:$A$2401,0)),0)</f>
        <v>0</v>
      </c>
      <c r="D220" s="187">
        <f>IFERROR(-INDEX(Lookup!$BJ$9:$BJ$2401,MATCH($A220,Lookup!$A$9:$A$2401,0)),0)</f>
        <v>0</v>
      </c>
      <c r="E220" s="202">
        <f t="shared" si="26"/>
        <v>0</v>
      </c>
      <c r="O220" s="182">
        <f t="shared" si="25"/>
        <v>0</v>
      </c>
    </row>
    <row r="221" spans="1:15" x14ac:dyDescent="0.2">
      <c r="B221" s="185" t="s">
        <v>467</v>
      </c>
      <c r="C221" s="187">
        <f>SUM(C202:C220)</f>
        <v>-2923240.54</v>
      </c>
      <c r="D221" s="187">
        <f>SUM(D202:D220)</f>
        <v>-3321269.92</v>
      </c>
      <c r="E221" s="183">
        <f t="shared" si="18"/>
        <v>398029.37999999989</v>
      </c>
      <c r="O221" s="182">
        <v>1</v>
      </c>
    </row>
    <row r="222" spans="1:15" x14ac:dyDescent="0.2">
      <c r="B222" s="188" t="s">
        <v>554</v>
      </c>
      <c r="C222" s="187"/>
      <c r="D222" s="187"/>
      <c r="E222" s="183">
        <f t="shared" ref="E222:E267" si="27">+C222-D222</f>
        <v>0</v>
      </c>
      <c r="O222" s="182">
        <v>1</v>
      </c>
    </row>
    <row r="223" spans="1:15" x14ac:dyDescent="0.2">
      <c r="A223" s="182" t="str">
        <f>'31'!A2</f>
        <v>75200-H01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 xml:space="preserve">Trusts-APT                                                  </v>
      </c>
      <c r="C223" s="187">
        <f>IFERROR(-INDEX(Lookup!$BH$9:$BH$2401,MATCH($A223,Lookup!$A$9:$A$2401,0)),0)</f>
        <v>0</v>
      </c>
      <c r="D223" s="187">
        <f>IFERROR(-INDEX(Lookup!$BJ$9:$BJ$2401,MATCH($A223,Lookup!$A$9:$A$2401,0)),0)</f>
        <v>0</v>
      </c>
      <c r="E223" s="202">
        <f t="shared" si="27"/>
        <v>0</v>
      </c>
      <c r="O223" s="182">
        <f t="shared" si="25"/>
        <v>1</v>
      </c>
    </row>
    <row r="224" spans="1:15" x14ac:dyDescent="0.2">
      <c r="A224" s="182" t="str">
        <f>'31'!A3</f>
        <v>75200-H02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 xml:space="preserve">Trusts-JMFT                                                 </v>
      </c>
      <c r="C224" s="187">
        <f>IFERROR(-INDEX(Lookup!$BH$9:$BH$2401,MATCH($A224,Lookup!$A$9:$A$2401,0)),0)</f>
        <v>0</v>
      </c>
      <c r="D224" s="187">
        <f>IFERROR(-INDEX(Lookup!$BJ$9:$BJ$2401,MATCH($A224,Lookup!$A$9:$A$2401,0)),0)</f>
        <v>0</v>
      </c>
      <c r="E224" s="202">
        <f t="shared" ref="E224:E228" si="28">+C224-D224</f>
        <v>0</v>
      </c>
      <c r="O224" s="182">
        <f t="shared" si="25"/>
        <v>1</v>
      </c>
    </row>
    <row r="225" spans="1:15" hidden="1" x14ac:dyDescent="0.2">
      <c r="A225" s="182">
        <f>'31'!A4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7">
        <f>IFERROR(-INDEX(Lookup!$BH$9:$BH$2401,MATCH($A225,Lookup!$A$9:$A$2401,0)),0)</f>
        <v>0</v>
      </c>
      <c r="D225" s="187">
        <f>IFERROR(-INDEX(Lookup!$BJ$9:$BJ$2401,MATCH($A225,Lookup!$A$9:$A$2401,0)),0)</f>
        <v>0</v>
      </c>
      <c r="E225" s="202">
        <f t="shared" si="28"/>
        <v>0</v>
      </c>
      <c r="O225" s="182">
        <f t="shared" si="25"/>
        <v>0</v>
      </c>
    </row>
    <row r="226" spans="1:15" hidden="1" x14ac:dyDescent="0.2">
      <c r="A226" s="182">
        <f>'31'!A5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7">
        <f>IFERROR(-INDEX(Lookup!$BH$9:$BH$2401,MATCH($A226,Lookup!$A$9:$A$2401,0)),0)</f>
        <v>0</v>
      </c>
      <c r="D226" s="187">
        <f>IFERROR(-INDEX(Lookup!$BJ$9:$BJ$2401,MATCH($A226,Lookup!$A$9:$A$2401,0)),0)</f>
        <v>0</v>
      </c>
      <c r="E226" s="202">
        <f t="shared" si="28"/>
        <v>0</v>
      </c>
      <c r="O226" s="182">
        <f t="shared" si="25"/>
        <v>0</v>
      </c>
    </row>
    <row r="227" spans="1:15" hidden="1" x14ac:dyDescent="0.2">
      <c r="A227" s="182">
        <f>'31'!A6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7">
        <f>IFERROR(-INDEX(Lookup!$BH$9:$BH$2401,MATCH($A227,Lookup!$A$9:$A$2401,0)),0)</f>
        <v>0</v>
      </c>
      <c r="D227" s="187">
        <f>IFERROR(-INDEX(Lookup!$BJ$9:$BJ$2401,MATCH($A227,Lookup!$A$9:$A$2401,0)),0)</f>
        <v>0</v>
      </c>
      <c r="E227" s="202">
        <f t="shared" si="28"/>
        <v>0</v>
      </c>
      <c r="O227" s="182">
        <f t="shared" si="25"/>
        <v>0</v>
      </c>
    </row>
    <row r="228" spans="1:15" hidden="1" x14ac:dyDescent="0.2">
      <c r="A228" s="182">
        <f>'31'!A7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7">
        <f>IFERROR(-INDEX(Lookup!$BH$9:$BH$2401,MATCH($A228,Lookup!$A$9:$A$2401,0)),0)</f>
        <v>0</v>
      </c>
      <c r="D228" s="187">
        <f>IFERROR(-INDEX(Lookup!$BJ$9:$BJ$2401,MATCH($A228,Lookup!$A$9:$A$2401,0)),0)</f>
        <v>0</v>
      </c>
      <c r="E228" s="202">
        <f t="shared" si="28"/>
        <v>0</v>
      </c>
      <c r="O228" s="182">
        <f t="shared" si="25"/>
        <v>0</v>
      </c>
    </row>
    <row r="229" spans="1:15" x14ac:dyDescent="0.2">
      <c r="B229" s="185" t="s">
        <v>467</v>
      </c>
      <c r="C229" s="187">
        <f>SUM(C223:C228)</f>
        <v>0</v>
      </c>
      <c r="D229" s="187">
        <f>SUM(D223:D228)</f>
        <v>0</v>
      </c>
      <c r="E229" s="183">
        <f t="shared" si="27"/>
        <v>0</v>
      </c>
      <c r="O229" s="182">
        <v>1</v>
      </c>
    </row>
    <row r="230" spans="1:15" ht="13.5" thickBot="1" x14ac:dyDescent="0.25">
      <c r="A230" s="207" t="s">
        <v>562</v>
      </c>
      <c r="B230" s="185"/>
      <c r="C230" s="189">
        <f>C221+C200+C184+C173+C162+C229</f>
        <v>-2947160.2600000002</v>
      </c>
      <c r="D230" s="189">
        <f>D221+D200+D184+D173+D162+D229</f>
        <v>-3354978.92</v>
      </c>
      <c r="E230" s="183">
        <f t="shared" si="27"/>
        <v>407818.65999999968</v>
      </c>
      <c r="O230" s="182">
        <v>1</v>
      </c>
    </row>
    <row r="231" spans="1:15" ht="13.5" thickTop="1" x14ac:dyDescent="0.2">
      <c r="B231" s="185"/>
      <c r="C231" s="187"/>
      <c r="D231" s="187"/>
      <c r="E231" s="183"/>
      <c r="O231" s="182">
        <v>1</v>
      </c>
    </row>
    <row r="232" spans="1:15" x14ac:dyDescent="0.2">
      <c r="A232" s="207" t="s">
        <v>561</v>
      </c>
      <c r="B232" s="185"/>
      <c r="C232" s="187">
        <f>C230+C155</f>
        <v>1652374.7799999989</v>
      </c>
      <c r="D232" s="187">
        <f>D230+D155</f>
        <v>1481341.5199999996</v>
      </c>
      <c r="E232" s="183">
        <f t="shared" si="27"/>
        <v>171033.25999999931</v>
      </c>
      <c r="O232" s="182">
        <f t="shared" si="25"/>
        <v>1</v>
      </c>
    </row>
    <row r="233" spans="1:15" x14ac:dyDescent="0.2">
      <c r="B233" s="185"/>
      <c r="C233" s="187"/>
      <c r="D233" s="187"/>
      <c r="E233" s="183"/>
      <c r="O233" s="182">
        <v>1</v>
      </c>
    </row>
    <row r="234" spans="1:15" x14ac:dyDescent="0.2">
      <c r="B234" s="185"/>
      <c r="C234" s="187"/>
      <c r="D234" s="187"/>
      <c r="E234" s="183"/>
      <c r="O234" s="182">
        <v>1</v>
      </c>
    </row>
    <row r="235" spans="1:15" x14ac:dyDescent="0.2">
      <c r="A235" s="188" t="s">
        <v>560</v>
      </c>
      <c r="B235" s="188"/>
      <c r="C235" s="187"/>
      <c r="D235" s="187"/>
      <c r="E235" s="183"/>
      <c r="O235" s="182">
        <f t="shared" si="25"/>
        <v>1</v>
      </c>
    </row>
    <row r="236" spans="1:15" x14ac:dyDescent="0.2">
      <c r="A236" s="188"/>
      <c r="B236" s="188"/>
      <c r="C236" s="187"/>
      <c r="D236" s="187"/>
      <c r="E236" s="183"/>
      <c r="O236" s="182">
        <v>1</v>
      </c>
    </row>
    <row r="237" spans="1:15" x14ac:dyDescent="0.2">
      <c r="A237" s="182" t="str">
        <f>'32'!A2</f>
        <v>90100-G01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Retained Earnings-23F                                       </v>
      </c>
      <c r="C237" s="187">
        <f>IFERROR(INDEX(Lookup!$BH$9:$BH$2401,MATCH($A237,Lookup!$A$9:$A$2401,0)),0)-Sheet7!$F$2</f>
        <v>1481340.52</v>
      </c>
      <c r="D237" s="187">
        <f>IFERROR(INDEX(Lookup!$BJ$9:$BJ$2401,MATCH($A237,Lookup!$A$9:$A$2401,0)),0)-Sheet7!$F$3</f>
        <v>1317166.7</v>
      </c>
      <c r="E237" s="202">
        <f t="shared" ref="E237" si="29">+C237-D237</f>
        <v>164173.82000000007</v>
      </c>
      <c r="O237" s="182">
        <f t="shared" si="25"/>
        <v>1</v>
      </c>
    </row>
    <row r="238" spans="1:15" x14ac:dyDescent="0.2">
      <c r="A238" s="182" t="str">
        <f>'32'!A3</f>
        <v>90120-G01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 xml:space="preserve">Current Earnings-23F                                        </v>
      </c>
      <c r="C238" s="187">
        <f>IFERROR(INDEX(Lookup!$BH$9:$BH$2401,MATCH($A238,Lookup!$A$9:$A$2401,0)),0)</f>
        <v>0</v>
      </c>
      <c r="D238" s="187">
        <f>IFERROR(INDEX(Lookup!$BJ$9:$BJ$2401,MATCH($A238,Lookup!$A$9:$A$2401,0)),0)</f>
        <v>0</v>
      </c>
      <c r="E238" s="202">
        <f t="shared" ref="E238:E265" si="30">+C238-D238</f>
        <v>0</v>
      </c>
      <c r="O238" s="182">
        <f t="shared" si="25"/>
        <v>1</v>
      </c>
    </row>
    <row r="239" spans="1:15" x14ac:dyDescent="0.2">
      <c r="A239" s="182" t="str">
        <f>'32'!A4</f>
        <v>90140-G01</v>
      </c>
      <c r="B239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 xml:space="preserve">Issued Capital-23F                                          </v>
      </c>
      <c r="C239" s="187">
        <f>IFERROR(INDEX(Lookup!$BH$9:$BH$2401,MATCH($A239,Lookup!$A$9:$A$2401,0)),0)</f>
        <v>1</v>
      </c>
      <c r="D239" s="187">
        <f>IFERROR(INDEX(Lookup!$BJ$9:$BJ$2401,MATCH($A268,Lookup!$A$9:$A$2401,0)),0)</f>
        <v>1</v>
      </c>
      <c r="E239" s="202">
        <f t="shared" si="30"/>
        <v>0</v>
      </c>
      <c r="O239" s="182">
        <f>+IF(A268&gt;0,1,0)</f>
        <v>1</v>
      </c>
    </row>
    <row r="240" spans="1:15" hidden="1" x14ac:dyDescent="0.2">
      <c r="A240" s="182">
        <f>'32'!A5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7">
        <f>IFERROR(INDEX(Lookup!$BH$9:$BH$2401,MATCH($A240,Lookup!$A$9:$A$2401,0)),0)</f>
        <v>0</v>
      </c>
      <c r="D240" s="187">
        <f>IFERROR(INDEX(Lookup!$BJ$9:$BJ$2401,MATCH($A240,Lookup!$A$9:$A$2401,0)),0)</f>
        <v>0</v>
      </c>
      <c r="E240" s="202">
        <f t="shared" si="30"/>
        <v>0</v>
      </c>
      <c r="O240" s="182">
        <f t="shared" si="25"/>
        <v>0</v>
      </c>
    </row>
    <row r="241" spans="1:15" hidden="1" x14ac:dyDescent="0.2">
      <c r="A241" s="182">
        <f>'32'!A6</f>
        <v>0</v>
      </c>
      <c r="B241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C241" s="187">
        <f>IFERROR(INDEX(Lookup!$BH$9:$BH$2401,MATCH($A241,Lookup!$A$9:$A$2401,0)),0)</f>
        <v>0</v>
      </c>
      <c r="D241" s="187">
        <f>IFERROR(INDEX(Lookup!$BJ$9:$BJ$2401,MATCH($A241,Lookup!$A$9:$A$2401,0)),0)</f>
        <v>0</v>
      </c>
      <c r="E241" s="202">
        <f t="shared" si="30"/>
        <v>0</v>
      </c>
      <c r="O241" s="182">
        <f t="shared" si="25"/>
        <v>0</v>
      </c>
    </row>
    <row r="242" spans="1:15" hidden="1" x14ac:dyDescent="0.2">
      <c r="A242" s="182">
        <f>'32'!A7</f>
        <v>0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C242" s="187">
        <f>IFERROR(INDEX(Lookup!$BH$9:$BH$2401,MATCH($A242,Lookup!$A$9:$A$2401,0)),0)</f>
        <v>0</v>
      </c>
      <c r="D242" s="187">
        <f>IFERROR(INDEX(Lookup!$BJ$9:$BJ$2401,MATCH($A242,Lookup!$A$9:$A$2401,0)),0)</f>
        <v>0</v>
      </c>
      <c r="E242" s="202">
        <f t="shared" si="30"/>
        <v>0</v>
      </c>
      <c r="O242" s="182">
        <f t="shared" si="25"/>
        <v>0</v>
      </c>
    </row>
    <row r="243" spans="1:15" hidden="1" x14ac:dyDescent="0.2">
      <c r="A243" s="182">
        <f>'32'!A8</f>
        <v>0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C243" s="187">
        <f>IFERROR(INDEX(Lookup!$BH$9:$BH$2401,MATCH($A243,Lookup!$A$9:$A$2401,0)),0)</f>
        <v>0</v>
      </c>
      <c r="D243" s="187">
        <f>IFERROR(INDEX(Lookup!$BJ$9:$BJ$2401,MATCH($A243,Lookup!$A$9:$A$2401,0)),0)</f>
        <v>0</v>
      </c>
      <c r="E243" s="202">
        <f t="shared" si="30"/>
        <v>0</v>
      </c>
      <c r="O243" s="182">
        <f t="shared" si="25"/>
        <v>0</v>
      </c>
    </row>
    <row r="244" spans="1:15" hidden="1" x14ac:dyDescent="0.2">
      <c r="A244" s="182">
        <f>'32'!A9</f>
        <v>0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C244" s="187">
        <f>IFERROR(INDEX(Lookup!$BH$9:$BH$2401,MATCH($A244,Lookup!$A$9:$A$2401,0)),0)</f>
        <v>0</v>
      </c>
      <c r="D244" s="187">
        <f>IFERROR(INDEX(Lookup!$BJ$9:$BJ$2401,MATCH($A244,Lookup!$A$9:$A$2401,0)),0)</f>
        <v>0</v>
      </c>
      <c r="E244" s="202">
        <f t="shared" si="30"/>
        <v>0</v>
      </c>
      <c r="O244" s="182">
        <f t="shared" si="25"/>
        <v>0</v>
      </c>
    </row>
    <row r="245" spans="1:15" hidden="1" x14ac:dyDescent="0.2">
      <c r="A245" s="182">
        <f>'32'!A10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7">
        <f>IFERROR(INDEX(Lookup!$BH$9:$BH$2401,MATCH($A245,Lookup!$A$9:$A$2401,0)),0)</f>
        <v>0</v>
      </c>
      <c r="D245" s="187">
        <f>IFERROR(INDEX(Lookup!$BJ$9:$BJ$2401,MATCH($A245,Lookup!$A$9:$A$2401,0)),0)</f>
        <v>0</v>
      </c>
      <c r="E245" s="202">
        <f t="shared" si="30"/>
        <v>0</v>
      </c>
      <c r="O245" s="182">
        <f t="shared" si="25"/>
        <v>0</v>
      </c>
    </row>
    <row r="246" spans="1:15" hidden="1" x14ac:dyDescent="0.2">
      <c r="A246" s="182">
        <f>'32'!A11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7">
        <f>IFERROR(INDEX(Lookup!$BH$9:$BH$2401,MATCH($A246,Lookup!$A$9:$A$2401,0)),0)</f>
        <v>0</v>
      </c>
      <c r="D246" s="187">
        <f>IFERROR(INDEX(Lookup!$BJ$9:$BJ$2401,MATCH($A246,Lookup!$A$9:$A$2401,0)),0)</f>
        <v>0</v>
      </c>
      <c r="E246" s="202">
        <f t="shared" si="30"/>
        <v>0</v>
      </c>
      <c r="O246" s="182">
        <f t="shared" si="25"/>
        <v>0</v>
      </c>
    </row>
    <row r="247" spans="1:15" hidden="1" x14ac:dyDescent="0.2">
      <c r="A247" s="182">
        <f>'32'!A12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7">
        <f>IFERROR(INDEX(Lookup!$BH$9:$BH$2401,MATCH($A247,Lookup!$A$9:$A$2401,0)),0)</f>
        <v>0</v>
      </c>
      <c r="D247" s="187">
        <f>IFERROR(INDEX(Lookup!$BJ$9:$BJ$2401,MATCH($A247,Lookup!$A$9:$A$2401,0)),0)</f>
        <v>0</v>
      </c>
      <c r="E247" s="202">
        <f t="shared" si="30"/>
        <v>0</v>
      </c>
      <c r="O247" s="182">
        <f t="shared" si="25"/>
        <v>0</v>
      </c>
    </row>
    <row r="248" spans="1:15" hidden="1" x14ac:dyDescent="0.2">
      <c r="A248" s="182">
        <f>'32'!A13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7">
        <f>IFERROR(INDEX(Lookup!$BH$9:$BH$2401,MATCH($A248,Lookup!$A$9:$A$2401,0)),0)</f>
        <v>0</v>
      </c>
      <c r="D248" s="187">
        <f>IFERROR(INDEX(Lookup!$BJ$9:$BJ$2401,MATCH($A248,Lookup!$A$9:$A$2401,0)),0)</f>
        <v>0</v>
      </c>
      <c r="E248" s="202">
        <f t="shared" si="30"/>
        <v>0</v>
      </c>
      <c r="O248" s="182">
        <f t="shared" si="25"/>
        <v>0</v>
      </c>
    </row>
    <row r="249" spans="1:15" hidden="1" x14ac:dyDescent="0.2">
      <c r="A249" s="182">
        <f>'32'!A14</f>
        <v>0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C249" s="187">
        <f>IFERROR(INDEX(Lookup!$BH$9:$BH$2401,MATCH($A249,Lookup!$A$9:$A$2401,0)),0)</f>
        <v>0</v>
      </c>
      <c r="D249" s="187">
        <f>IFERROR(INDEX(Lookup!$BJ$9:$BJ$2401,MATCH($A249,Lookup!$A$9:$A$2401,0)),0)</f>
        <v>0</v>
      </c>
      <c r="E249" s="202">
        <f t="shared" si="30"/>
        <v>0</v>
      </c>
      <c r="O249" s="182">
        <f t="shared" si="25"/>
        <v>0</v>
      </c>
    </row>
    <row r="250" spans="1:15" hidden="1" x14ac:dyDescent="0.2">
      <c r="A250" s="182">
        <f>'32'!A15</f>
        <v>0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C250" s="187">
        <f>IFERROR(INDEX(Lookup!$BH$9:$BH$2401,MATCH($A250,Lookup!$A$9:$A$2401,0)),0)</f>
        <v>0</v>
      </c>
      <c r="D250" s="187">
        <f>IFERROR(INDEX(Lookup!$BJ$9:$BJ$2401,MATCH($A250,Lookup!$A$9:$A$2401,0)),0)</f>
        <v>0</v>
      </c>
      <c r="E250" s="202">
        <f t="shared" si="30"/>
        <v>0</v>
      </c>
      <c r="O250" s="182">
        <f t="shared" si="25"/>
        <v>0</v>
      </c>
    </row>
    <row r="251" spans="1:15" hidden="1" x14ac:dyDescent="0.2">
      <c r="A251" s="182">
        <f>'32'!A16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7">
        <f>IFERROR(INDEX(Lookup!$BH$9:$BH$2401,MATCH($A251,Lookup!$A$9:$A$2401,0)),0)</f>
        <v>0</v>
      </c>
      <c r="D251" s="187">
        <f>IFERROR(INDEX(Lookup!$BJ$9:$BJ$2401,MATCH($A251,Lookup!$A$9:$A$2401,0)),0)</f>
        <v>0</v>
      </c>
      <c r="E251" s="202">
        <f t="shared" si="30"/>
        <v>0</v>
      </c>
      <c r="O251" s="182">
        <f t="shared" si="25"/>
        <v>0</v>
      </c>
    </row>
    <row r="252" spans="1:15" hidden="1" x14ac:dyDescent="0.2">
      <c r="A252" s="182">
        <f>'32'!A17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7">
        <f>IFERROR(INDEX(Lookup!$BH$9:$BH$2401,MATCH($A252,Lookup!$A$9:$A$2401,0)),0)</f>
        <v>0</v>
      </c>
      <c r="D252" s="187">
        <f>IFERROR(INDEX(Lookup!$BJ$9:$BJ$2401,MATCH($A252,Lookup!$A$9:$A$2401,0)),0)</f>
        <v>0</v>
      </c>
      <c r="E252" s="202">
        <f t="shared" si="30"/>
        <v>0</v>
      </c>
      <c r="O252" s="182">
        <f t="shared" si="25"/>
        <v>0</v>
      </c>
    </row>
    <row r="253" spans="1:15" hidden="1" x14ac:dyDescent="0.2">
      <c r="A253" s="182">
        <f>'32'!A18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7">
        <f>IFERROR(INDEX(Lookup!$BH$9:$BH$2401,MATCH($A253,Lookup!$A$9:$A$2401,0)),0)</f>
        <v>0</v>
      </c>
      <c r="D253" s="187">
        <f>IFERROR(INDEX(Lookup!$BJ$9:$BJ$2401,MATCH($A253,Lookup!$A$9:$A$2401,0)),0)</f>
        <v>0</v>
      </c>
      <c r="E253" s="202">
        <f t="shared" si="30"/>
        <v>0</v>
      </c>
      <c r="O253" s="182">
        <f t="shared" si="25"/>
        <v>0</v>
      </c>
    </row>
    <row r="254" spans="1:15" hidden="1" x14ac:dyDescent="0.2">
      <c r="A254" s="182">
        <f>'32'!A19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7">
        <f>IFERROR(INDEX(Lookup!$BH$9:$BH$2401,MATCH($A254,Lookup!$A$9:$A$2401,0)),0)</f>
        <v>0</v>
      </c>
      <c r="D254" s="187">
        <f>IFERROR(INDEX(Lookup!$BJ$9:$BJ$2401,MATCH($A254,Lookup!$A$9:$A$2401,0)),0)</f>
        <v>0</v>
      </c>
      <c r="E254" s="202">
        <f t="shared" si="30"/>
        <v>0</v>
      </c>
      <c r="O254" s="182">
        <f t="shared" si="25"/>
        <v>0</v>
      </c>
    </row>
    <row r="255" spans="1:15" hidden="1" x14ac:dyDescent="0.2">
      <c r="A255" s="182">
        <f>'32'!A20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7">
        <f>IFERROR(INDEX(Lookup!$BH$9:$BH$2401,MATCH($A255,Lookup!$A$9:$A$2401,0)),0)</f>
        <v>0</v>
      </c>
      <c r="D255" s="187">
        <f>IFERROR(INDEX(Lookup!$BJ$9:$BJ$2401,MATCH($A255,Lookup!$A$9:$A$2401,0)),0)</f>
        <v>0</v>
      </c>
      <c r="E255" s="202">
        <f t="shared" si="30"/>
        <v>0</v>
      </c>
      <c r="O255" s="182">
        <f t="shared" si="25"/>
        <v>0</v>
      </c>
    </row>
    <row r="256" spans="1:15" hidden="1" x14ac:dyDescent="0.2">
      <c r="A256" s="182">
        <f>'32'!A21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7">
        <f>IFERROR(INDEX(Lookup!$BH$9:$BH$2401,MATCH($A256,Lookup!$A$9:$A$2401,0)),0)</f>
        <v>0</v>
      </c>
      <c r="D256" s="187">
        <f>IFERROR(INDEX(Lookup!$BJ$9:$BJ$2401,MATCH($A256,Lookup!$A$9:$A$2401,0)),0)</f>
        <v>0</v>
      </c>
      <c r="E256" s="202">
        <f t="shared" si="30"/>
        <v>0</v>
      </c>
      <c r="O256" s="182">
        <f t="shared" si="25"/>
        <v>0</v>
      </c>
    </row>
    <row r="257" spans="1:15" hidden="1" x14ac:dyDescent="0.2">
      <c r="A257" s="182">
        <f>'32'!A22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7">
        <f>IFERROR(INDEX(Lookup!$BH$9:$BH$2401,MATCH($A257,Lookup!$A$9:$A$2401,0)),0)</f>
        <v>0</v>
      </c>
      <c r="D257" s="187">
        <f>IFERROR(INDEX(Lookup!$BJ$9:$BJ$2401,MATCH($A257,Lookup!$A$9:$A$2401,0)),0)</f>
        <v>0</v>
      </c>
      <c r="E257" s="202">
        <f t="shared" si="30"/>
        <v>0</v>
      </c>
      <c r="O257" s="182">
        <f t="shared" si="25"/>
        <v>0</v>
      </c>
    </row>
    <row r="258" spans="1:15" hidden="1" x14ac:dyDescent="0.2">
      <c r="A258" s="182">
        <f>'32'!A23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7">
        <f>IFERROR(INDEX(Lookup!$BH$9:$BH$2401,MATCH($A258,Lookup!$A$9:$A$2401,0)),0)</f>
        <v>0</v>
      </c>
      <c r="D258" s="187">
        <f>IFERROR(INDEX(Lookup!$BJ$9:$BJ$2401,MATCH($A258,Lookup!$A$9:$A$2401,0)),0)</f>
        <v>0</v>
      </c>
      <c r="E258" s="202">
        <f t="shared" si="30"/>
        <v>0</v>
      </c>
      <c r="O258" s="182">
        <f t="shared" si="25"/>
        <v>0</v>
      </c>
    </row>
    <row r="259" spans="1:15" hidden="1" x14ac:dyDescent="0.2">
      <c r="A259" s="182">
        <f>'32'!A24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7">
        <f>IFERROR(INDEX(Lookup!$BH$9:$BH$2401,MATCH($A259,Lookup!$A$9:$A$2401,0)),0)</f>
        <v>0</v>
      </c>
      <c r="D259" s="187">
        <f>IFERROR(INDEX(Lookup!$BJ$9:$BJ$2401,MATCH($A259,Lookup!$A$9:$A$2401,0)),0)</f>
        <v>0</v>
      </c>
      <c r="E259" s="202">
        <f t="shared" si="30"/>
        <v>0</v>
      </c>
      <c r="O259" s="182">
        <f t="shared" si="25"/>
        <v>0</v>
      </c>
    </row>
    <row r="260" spans="1:15" hidden="1" x14ac:dyDescent="0.2">
      <c r="A260" s="182">
        <f>'32'!A25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7">
        <f>IFERROR(INDEX(Lookup!$BH$9:$BH$2401,MATCH($A260,Lookup!$A$9:$A$2401,0)),0)</f>
        <v>0</v>
      </c>
      <c r="D260" s="187">
        <f>IFERROR(INDEX(Lookup!$BJ$9:$BJ$2401,MATCH($A260,Lookup!$A$9:$A$2401,0)),0)</f>
        <v>0</v>
      </c>
      <c r="E260" s="202">
        <f t="shared" si="30"/>
        <v>0</v>
      </c>
      <c r="O260" s="182">
        <f t="shared" si="25"/>
        <v>0</v>
      </c>
    </row>
    <row r="261" spans="1:15" hidden="1" x14ac:dyDescent="0.2">
      <c r="A261" s="182">
        <f>'32'!A26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7">
        <f>IFERROR(INDEX(Lookup!$BH$9:$BH$2401,MATCH($A261,Lookup!$A$9:$A$2401,0)),0)</f>
        <v>0</v>
      </c>
      <c r="D261" s="187">
        <f>IFERROR(INDEX(Lookup!$BJ$9:$BJ$2401,MATCH($A261,Lookup!$A$9:$A$2401,0)),0)</f>
        <v>0</v>
      </c>
      <c r="E261" s="202">
        <f t="shared" si="30"/>
        <v>0</v>
      </c>
      <c r="O261" s="182">
        <f t="shared" si="25"/>
        <v>0</v>
      </c>
    </row>
    <row r="262" spans="1:15" hidden="1" x14ac:dyDescent="0.2">
      <c r="A262" s="182">
        <f>'32'!A27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7">
        <f>IFERROR(INDEX(Lookup!$BH$9:$BH$2401,MATCH($A262,Lookup!$A$9:$A$2401,0)),0)</f>
        <v>0</v>
      </c>
      <c r="D262" s="187">
        <f>IFERROR(INDEX(Lookup!$BJ$9:$BJ$2401,MATCH($A262,Lookup!$A$9:$A$2401,0)),0)</f>
        <v>0</v>
      </c>
      <c r="E262" s="202">
        <f t="shared" si="30"/>
        <v>0</v>
      </c>
      <c r="O262" s="182">
        <f t="shared" si="25"/>
        <v>0</v>
      </c>
    </row>
    <row r="263" spans="1:15" hidden="1" x14ac:dyDescent="0.2">
      <c r="A263" s="182">
        <f>'32'!A28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7">
        <f>IFERROR(INDEX(Lookup!$BH$9:$BH$2401,MATCH($A263,Lookup!$A$9:$A$2401,0)),0)</f>
        <v>0</v>
      </c>
      <c r="D263" s="187">
        <f>IFERROR(INDEX(Lookup!$BJ$9:$BJ$2401,MATCH($A263,Lookup!$A$9:$A$2401,0)),0)</f>
        <v>0</v>
      </c>
      <c r="E263" s="202">
        <f t="shared" si="30"/>
        <v>0</v>
      </c>
      <c r="O263" s="182">
        <f t="shared" si="25"/>
        <v>0</v>
      </c>
    </row>
    <row r="264" spans="1:15" hidden="1" x14ac:dyDescent="0.2">
      <c r="A264" s="182">
        <f>'32'!A29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7">
        <f>IFERROR(INDEX(Lookup!$BH$9:$BH$2401,MATCH($A264,Lookup!$A$9:$A$2401,0)),0)</f>
        <v>0</v>
      </c>
      <c r="D264" s="187">
        <f>IFERROR(INDEX(Lookup!$BJ$9:$BJ$2401,MATCH($A264,Lookup!$A$9:$A$2401,0)),0)</f>
        <v>0</v>
      </c>
      <c r="E264" s="202">
        <f t="shared" si="30"/>
        <v>0</v>
      </c>
      <c r="O264" s="182">
        <f t="shared" si="25"/>
        <v>0</v>
      </c>
    </row>
    <row r="265" spans="1:15" hidden="1" x14ac:dyDescent="0.2">
      <c r="A265" s="182">
        <f>'32'!A30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7">
        <f>IFERROR(INDEX(Lookup!$BH$9:$BH$2401,MATCH($A265,Lookup!$A$9:$A$2401,0)),0)</f>
        <v>0</v>
      </c>
      <c r="D265" s="187">
        <f>IFERROR(INDEX(Lookup!$BJ$9:$BJ$2401,MATCH($A265,Lookup!$A$9:$A$2401,0)),0)</f>
        <v>0</v>
      </c>
      <c r="E265" s="202">
        <f t="shared" si="30"/>
        <v>0</v>
      </c>
      <c r="O265" s="182">
        <f t="shared" ref="O265" si="31">+IF(A265&gt;0,1,0)</f>
        <v>0</v>
      </c>
    </row>
    <row r="266" spans="1:15" x14ac:dyDescent="0.2">
      <c r="B266" s="185" t="s">
        <v>559</v>
      </c>
      <c r="C266" s="186">
        <f>-(SUM(C240:C265)+C237)</f>
        <v>-1481340.52</v>
      </c>
      <c r="D266" s="186">
        <f>-(SUM(D240:D265)+D237)</f>
        <v>-1317166.7</v>
      </c>
      <c r="E266" s="183">
        <f t="shared" si="27"/>
        <v>-164173.82000000007</v>
      </c>
      <c r="O266" s="182">
        <v>1</v>
      </c>
    </row>
    <row r="267" spans="1:15" x14ac:dyDescent="0.2">
      <c r="C267" s="184">
        <f>C232</f>
        <v>1652374.7799999989</v>
      </c>
      <c r="D267" s="184">
        <f>D232</f>
        <v>1481341.5199999996</v>
      </c>
      <c r="E267" s="183">
        <f t="shared" si="27"/>
        <v>171033.25999999931</v>
      </c>
      <c r="O267" s="182">
        <f>+IF(A268&gt;0,1,0)</f>
        <v>1</v>
      </c>
    </row>
    <row r="268" spans="1:15" x14ac:dyDescent="0.2">
      <c r="A268" s="182" t="str">
        <f>'32'!A4</f>
        <v>90140-G01</v>
      </c>
      <c r="C268" s="187">
        <f>IFERROR(-INDEX(Lookup!$BH$9:$BH$2401,MATCH($A268,Lookup!$A$9:$A$2401,0)),0)</f>
        <v>-1</v>
      </c>
      <c r="D268" s="187">
        <f>IFERROR(-INDEX(Lookup!$BH$9:$BH$2401,MATCH($A268,Lookup!$A$9:$A$2401,0)),0)</f>
        <v>-1</v>
      </c>
      <c r="E268" s="183"/>
    </row>
    <row r="269" spans="1:15" x14ac:dyDescent="0.2">
      <c r="B269" s="185" t="s">
        <v>467</v>
      </c>
      <c r="C269" s="243">
        <f>SUM(C266:C268)</f>
        <v>171033.25999999885</v>
      </c>
      <c r="D269" s="243">
        <f>SUM(D266:D268)</f>
        <v>164173.8199999996</v>
      </c>
    </row>
    <row r="270" spans="1:15" x14ac:dyDescent="0.2">
      <c r="C270" s="184"/>
      <c r="D270" s="184"/>
    </row>
    <row r="271" spans="1:15" x14ac:dyDescent="0.2">
      <c r="C271" s="184"/>
      <c r="D271" s="184"/>
    </row>
    <row r="273" spans="2:4" x14ac:dyDescent="0.2">
      <c r="B273" s="241" t="s">
        <v>591</v>
      </c>
      <c r="C273" s="242">
        <f>'Detail Income'!K1254</f>
        <v>171033.26</v>
      </c>
      <c r="D273" s="242">
        <f>'Detail Income'!I1254</f>
        <v>164173.82</v>
      </c>
    </row>
    <row r="274" spans="2:4" x14ac:dyDescent="0.2">
      <c r="B274" s="241" t="s">
        <v>592</v>
      </c>
      <c r="C274" s="242">
        <f>C273-C269</f>
        <v>1.1641532182693481E-9</v>
      </c>
      <c r="D274" s="242">
        <f>D273-D269</f>
        <v>4.0745362639427185E-10</v>
      </c>
    </row>
    <row r="277" spans="2:4" x14ac:dyDescent="0.2">
      <c r="C277" s="239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2" manualBreakCount="2">
    <brk id="50" max="4" man="1"/>
    <brk id="148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topLeftCell="A13" workbookViewId="0">
      <selection activeCell="F31" sqref="F31"/>
    </sheetView>
  </sheetViews>
  <sheetFormatPr defaultRowHeight="12.75" x14ac:dyDescent="0.2"/>
  <cols>
    <col min="1" max="1" width="21.7109375" bestFit="1" customWidth="1"/>
    <col min="2" max="2" width="26.7109375" bestFit="1" customWidth="1"/>
    <col min="3" max="3" width="8.85546875" bestFit="1" customWidth="1"/>
  </cols>
  <sheetData>
    <row r="7" spans="1:4" x14ac:dyDescent="0.2">
      <c r="A7" s="256"/>
      <c r="B7" s="257"/>
      <c r="C7" s="258" t="s">
        <v>642</v>
      </c>
      <c r="D7" s="259" t="s">
        <v>450</v>
      </c>
    </row>
    <row r="8" spans="1:4" x14ac:dyDescent="0.2">
      <c r="A8" s="260" t="s">
        <v>578</v>
      </c>
      <c r="B8" s="261"/>
      <c r="C8" s="262"/>
      <c r="D8" s="262"/>
    </row>
    <row r="9" spans="1:4" x14ac:dyDescent="0.2">
      <c r="A9" s="261"/>
      <c r="B9" s="260" t="s">
        <v>577</v>
      </c>
      <c r="C9" s="251">
        <f>+'Accpac BS'!C25</f>
        <v>19572.050000000003</v>
      </c>
      <c r="D9" s="251">
        <f>+'Accpac BS'!D25</f>
        <v>23607.09</v>
      </c>
    </row>
    <row r="10" spans="1:4" x14ac:dyDescent="0.2">
      <c r="A10" s="261"/>
      <c r="B10" s="260" t="s">
        <v>553</v>
      </c>
      <c r="C10" s="251">
        <f>+'Accpac BS'!C31</f>
        <v>0</v>
      </c>
      <c r="D10" s="251">
        <f>+'Accpac BS'!D31</f>
        <v>0</v>
      </c>
    </row>
    <row r="11" spans="1:4" x14ac:dyDescent="0.2">
      <c r="A11" s="261"/>
      <c r="B11" s="260" t="s">
        <v>643</v>
      </c>
      <c r="C11" s="251">
        <v>0</v>
      </c>
      <c r="D11" s="251">
        <v>0</v>
      </c>
    </row>
    <row r="12" spans="1:4" x14ac:dyDescent="0.2">
      <c r="A12" s="261"/>
      <c r="B12" s="260" t="s">
        <v>554</v>
      </c>
      <c r="C12" s="251">
        <f>+'Accpac BS'!C72</f>
        <v>-2879.9999999999973</v>
      </c>
      <c r="D12" s="251">
        <f>+'Accpac BS'!D72</f>
        <v>19830.109999999997</v>
      </c>
    </row>
    <row r="13" spans="1:4" x14ac:dyDescent="0.2">
      <c r="A13" s="260" t="s">
        <v>644</v>
      </c>
      <c r="B13" s="260"/>
      <c r="C13" s="251"/>
      <c r="D13" s="251"/>
    </row>
    <row r="14" spans="1:4" x14ac:dyDescent="0.2">
      <c r="A14" s="260"/>
      <c r="B14" s="260" t="s">
        <v>553</v>
      </c>
      <c r="C14" s="251">
        <v>0</v>
      </c>
      <c r="D14" s="251">
        <v>0</v>
      </c>
    </row>
    <row r="15" spans="1:4" x14ac:dyDescent="0.2">
      <c r="A15" s="261"/>
      <c r="B15" s="260" t="s">
        <v>555</v>
      </c>
      <c r="C15" s="251">
        <f>+'Accpac BS'!C56</f>
        <v>4582842.9899999993</v>
      </c>
      <c r="D15" s="251">
        <f>+'Accpac BS'!D56</f>
        <v>4583806.6399999997</v>
      </c>
    </row>
    <row r="16" spans="1:4" x14ac:dyDescent="0.2">
      <c r="A16" s="261"/>
      <c r="B16" s="260" t="s">
        <v>645</v>
      </c>
      <c r="C16" s="251">
        <v>0</v>
      </c>
      <c r="D16" s="251">
        <v>0</v>
      </c>
    </row>
    <row r="17" spans="1:4" x14ac:dyDescent="0.2">
      <c r="A17" s="261"/>
      <c r="B17" s="260" t="s">
        <v>556</v>
      </c>
      <c r="C17" s="251">
        <f>+'Accpac BS'!C95</f>
        <v>0</v>
      </c>
      <c r="D17" s="251">
        <f>+'Accpac BS'!D95</f>
        <v>209076.6</v>
      </c>
    </row>
    <row r="18" spans="1:4" x14ac:dyDescent="0.2">
      <c r="A18" s="261"/>
      <c r="B18" s="260" t="s">
        <v>554</v>
      </c>
      <c r="C18" s="251">
        <f>+'Accpac BS'!C154</f>
        <v>0</v>
      </c>
      <c r="D18" s="251">
        <f>+'Accpac BS'!D154</f>
        <v>0</v>
      </c>
    </row>
    <row r="19" spans="1:4" x14ac:dyDescent="0.2">
      <c r="A19" s="260" t="s">
        <v>576</v>
      </c>
      <c r="B19" s="261"/>
      <c r="C19" s="252">
        <f>SUM(C9:C18)</f>
        <v>4599535.0399999991</v>
      </c>
      <c r="D19" s="252">
        <f>SUM(D9:D18)</f>
        <v>4836320.4399999995</v>
      </c>
    </row>
    <row r="20" spans="1:4" x14ac:dyDescent="0.2">
      <c r="A20" s="260" t="s">
        <v>227</v>
      </c>
      <c r="B20" s="261"/>
      <c r="C20" s="263"/>
      <c r="D20" s="263"/>
    </row>
    <row r="21" spans="1:4" x14ac:dyDescent="0.2">
      <c r="A21" s="261"/>
      <c r="B21" s="260" t="s">
        <v>557</v>
      </c>
      <c r="C21" s="251">
        <f>+'Accpac BS'!C162</f>
        <v>0</v>
      </c>
      <c r="D21" s="251">
        <f>+'Accpac BS'!D162</f>
        <v>-34159</v>
      </c>
    </row>
    <row r="22" spans="1:4" x14ac:dyDescent="0.2">
      <c r="A22" s="261"/>
      <c r="B22" s="260" t="s">
        <v>558</v>
      </c>
      <c r="C22" s="251">
        <f>+'Accpac BS'!C173</f>
        <v>-23919.719999999998</v>
      </c>
      <c r="D22" s="251">
        <f>+'Accpac BS'!D173</f>
        <v>450</v>
      </c>
    </row>
    <row r="23" spans="1:4" x14ac:dyDescent="0.2">
      <c r="A23" s="261"/>
      <c r="B23" s="260" t="s">
        <v>554</v>
      </c>
      <c r="C23" s="251">
        <f>+'Accpac BS'!C184</f>
        <v>0</v>
      </c>
      <c r="D23" s="251">
        <f>+'Accpac BS'!D184</f>
        <v>0</v>
      </c>
    </row>
    <row r="24" spans="1:4" x14ac:dyDescent="0.2">
      <c r="A24" s="260" t="s">
        <v>575</v>
      </c>
      <c r="B24" s="260"/>
      <c r="C24" s="263"/>
      <c r="D24" s="263"/>
    </row>
    <row r="25" spans="1:4" x14ac:dyDescent="0.2">
      <c r="A25" s="261"/>
      <c r="B25" s="260" t="s">
        <v>557</v>
      </c>
      <c r="C25" s="251">
        <v>0</v>
      </c>
      <c r="D25" s="251">
        <v>0</v>
      </c>
    </row>
    <row r="26" spans="1:4" x14ac:dyDescent="0.2">
      <c r="A26" s="261"/>
      <c r="B26" s="260" t="s">
        <v>558</v>
      </c>
      <c r="C26" s="251">
        <v>0</v>
      </c>
      <c r="D26" s="251">
        <v>0</v>
      </c>
    </row>
    <row r="27" spans="1:4" x14ac:dyDescent="0.2">
      <c r="A27" s="261"/>
      <c r="B27" s="260" t="s">
        <v>556</v>
      </c>
      <c r="C27" s="251">
        <f>+'Accpac BS'!C221</f>
        <v>-2923240.54</v>
      </c>
      <c r="D27" s="251">
        <f>+'Accpac BS'!D221</f>
        <v>-3321269.92</v>
      </c>
    </row>
    <row r="28" spans="1:4" x14ac:dyDescent="0.2">
      <c r="A28" s="261"/>
      <c r="B28" s="260" t="s">
        <v>554</v>
      </c>
      <c r="C28" s="251">
        <f>+'Accpac BS'!C229</f>
        <v>0</v>
      </c>
      <c r="D28" s="251">
        <f>+'Accpac BS'!D229</f>
        <v>0</v>
      </c>
    </row>
    <row r="29" spans="1:4" x14ac:dyDescent="0.2">
      <c r="A29" s="260" t="s">
        <v>562</v>
      </c>
      <c r="B29" s="261"/>
      <c r="C29" s="252">
        <f>SUM(C21:C28)</f>
        <v>-2947160.2600000002</v>
      </c>
      <c r="D29" s="252">
        <f>SUM(D21:D28)</f>
        <v>-3354978.92</v>
      </c>
    </row>
    <row r="30" spans="1:4" x14ac:dyDescent="0.2">
      <c r="A30" s="261"/>
      <c r="B30" s="261"/>
      <c r="C30" s="251"/>
      <c r="D30" s="251"/>
    </row>
    <row r="31" spans="1:4" ht="13.5" thickBot="1" x14ac:dyDescent="0.25">
      <c r="A31" s="260" t="s">
        <v>561</v>
      </c>
      <c r="B31" s="261"/>
      <c r="C31" s="254">
        <f>+C29+C19</f>
        <v>1652374.7799999989</v>
      </c>
      <c r="D31" s="254">
        <f>+D29+D19</f>
        <v>1481341.5199999996</v>
      </c>
    </row>
    <row r="32" spans="1:4" ht="13.5" thickTop="1" x14ac:dyDescent="0.2">
      <c r="A32" s="261"/>
      <c r="B32" s="261"/>
      <c r="C32" s="251"/>
      <c r="D32" s="251"/>
    </row>
    <row r="33" spans="1:4" x14ac:dyDescent="0.2">
      <c r="A33" s="260" t="s">
        <v>560</v>
      </c>
      <c r="B33" s="261"/>
      <c r="C33" s="251"/>
      <c r="D33" s="251"/>
    </row>
    <row r="34" spans="1:4" x14ac:dyDescent="0.2">
      <c r="A34" s="261"/>
      <c r="B34" s="260" t="s">
        <v>636</v>
      </c>
      <c r="C34" s="264">
        <f>+'Accpac BS'!C237</f>
        <v>1481340.52</v>
      </c>
      <c r="D34" s="264">
        <f>+'Accpac BS'!D237</f>
        <v>1317166.7</v>
      </c>
    </row>
    <row r="35" spans="1:4" x14ac:dyDescent="0.2">
      <c r="A35" s="261"/>
      <c r="B35" s="260" t="s">
        <v>637</v>
      </c>
      <c r="C35" s="264">
        <f>+'Accpac BS'!C267+'Accpac BS'!C266</f>
        <v>171034.25999999885</v>
      </c>
      <c r="D35" s="264">
        <f>+'Accpac BS'!D267+'Accpac BS'!D266</f>
        <v>164174.8199999996</v>
      </c>
    </row>
    <row r="36" spans="1:4" x14ac:dyDescent="0.2">
      <c r="B36" s="260" t="s">
        <v>638</v>
      </c>
      <c r="C36" s="9">
        <f>+'Accpac BS'!C239</f>
        <v>1</v>
      </c>
      <c r="D36" s="9">
        <f>+'Accpac BS'!D239</f>
        <v>1</v>
      </c>
    </row>
    <row r="37" spans="1:4" x14ac:dyDescent="0.2">
      <c r="B37" s="260" t="s">
        <v>559</v>
      </c>
      <c r="C37" s="9"/>
      <c r="D37" s="9"/>
    </row>
    <row r="38" spans="1:4" x14ac:dyDescent="0.2">
      <c r="B38" s="260" t="s">
        <v>467</v>
      </c>
      <c r="C38" s="264">
        <f>SUM(C34:C37)</f>
        <v>1652375.7799999989</v>
      </c>
      <c r="D38" s="264">
        <f>SUM(D34:D37)</f>
        <v>1481342.5199999996</v>
      </c>
    </row>
    <row r="40" spans="1:4" x14ac:dyDescent="0.2">
      <c r="B40" s="260" t="s">
        <v>452</v>
      </c>
      <c r="C40" s="265">
        <f>+C38-C31-C36</f>
        <v>0</v>
      </c>
      <c r="D40" s="265">
        <f>+D38-D31-D36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F001_20210118_13_24_11_2424.xls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2021-01-18T02:55:39Z</dcterms:modified>
</cp:coreProperties>
</file>