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ben.TFG\Downloads\2019 SMSF - OWR Family Superannuation Fund\"/>
    </mc:Choice>
  </mc:AlternateContent>
  <xr:revisionPtr revIDLastSave="0" documentId="13_ncr:1_{09917BE2-B3B6-4365-B507-6AE299BDC025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Loan - Bee &amp; Noy Investment PCT" sheetId="3" r:id="rId1"/>
    <sheet name="Loan Bee &amp; Noy Investment PCT 2" sheetId="4" r:id="rId2"/>
    <sheet name="Loan Bee &amp; Noy Investment PCT 3" sheetId="5" r:id="rId3"/>
    <sheet name="Loan Bee &amp; Noy Investment PCT 4" sheetId="6" r:id="rId4"/>
    <sheet name="Loan Bee &amp; Noy Investment PCT 5" sheetId="7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4" i="5" l="1"/>
  <c r="E24" i="5"/>
  <c r="E28" i="5"/>
  <c r="E26" i="5"/>
  <c r="E6" i="5"/>
  <c r="E8" i="5" l="1"/>
  <c r="E22" i="5" s="1"/>
  <c r="E16" i="4" l="1"/>
  <c r="E14" i="4"/>
  <c r="E8" i="4"/>
  <c r="E10" i="4" s="1"/>
  <c r="E41" i="3"/>
  <c r="E32" i="3"/>
  <c r="E31" i="3"/>
  <c r="E37" i="3" s="1"/>
  <c r="E20" i="3"/>
  <c r="E21" i="3" s="1"/>
  <c r="E27" i="3" s="1"/>
  <c r="E7" i="3"/>
  <c r="B5" i="3"/>
  <c r="E28" i="4" l="1"/>
  <c r="E32" i="4" s="1"/>
  <c r="E39" i="3"/>
  <c r="E43" i="3" s="1"/>
  <c r="E8" i="3"/>
  <c r="E16" i="3" l="1"/>
  <c r="E9" i="3"/>
  <c r="E6" i="6"/>
  <c r="E8" i="6" s="1"/>
  <c r="E22" i="6" s="1"/>
</calcChain>
</file>

<file path=xl/sharedStrings.xml><?xml version="1.0" encoding="utf-8"?>
<sst xmlns="http://schemas.openxmlformats.org/spreadsheetml/2006/main" count="77" uniqueCount="30">
  <si>
    <t>Repayment</t>
  </si>
  <si>
    <t>Days</t>
  </si>
  <si>
    <t>Interest</t>
  </si>
  <si>
    <t>Balance as 30/06/2014</t>
  </si>
  <si>
    <t>01/07/2013 - 30/06/2014</t>
  </si>
  <si>
    <t>Opening Balance 01/07/2013</t>
  </si>
  <si>
    <t>Balance as 30/06/2012</t>
  </si>
  <si>
    <t>04/01/2011 - 03/01/2012</t>
  </si>
  <si>
    <t>Interest amount</t>
  </si>
  <si>
    <t>p.a</t>
  </si>
  <si>
    <t>Interest Rate</t>
  </si>
  <si>
    <t>Principal</t>
  </si>
  <si>
    <t>days</t>
  </si>
  <si>
    <t>Balance as at 30/06/2014</t>
  </si>
  <si>
    <t>Opening Balance 01/07/2015</t>
  </si>
  <si>
    <t>Balance as 30/06/2016</t>
  </si>
  <si>
    <t>01/07/2015 - 30/06/2016</t>
  </si>
  <si>
    <t>Loan - Bee &amp; Noy Investment PCT Pty Ltd 3</t>
  </si>
  <si>
    <t>Loan - Bee &amp; Noy Investment PCT Pty Ltd 2 - Paid - Off</t>
  </si>
  <si>
    <t>Loan - Bee &amp; Noy Investment PCT Pty Ltd 1 - Paid - Off</t>
  </si>
  <si>
    <t>Balance as 30/06/2018</t>
  </si>
  <si>
    <t>Loan - Bee &amp; Noy Investment PCT Pty Ltd 4</t>
  </si>
  <si>
    <t>01/07/2018 - 30/06/2019</t>
  </si>
  <si>
    <t>Balance as 30/06/2019</t>
  </si>
  <si>
    <t>Opening Balance as at 01/07/2018</t>
  </si>
  <si>
    <t>Balance as 30/06/2017</t>
  </si>
  <si>
    <t>Opening Balance as at 01/07/2016</t>
  </si>
  <si>
    <t>01/07/2016 - 30/06/2017</t>
  </si>
  <si>
    <t>1/07/2017 - 30/06/2018</t>
  </si>
  <si>
    <t>Loan - Bee &amp; Noy Investment PCT Pty Ltd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</si>
</sst>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(#,##0.00\)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164" fontId="0" fillId="0" borderId="0" xfId="1" applyNumberFormat="1" applyFont="1"/>
    <xf numFmtId="43" fontId="0" fillId="0" borderId="1" xfId="1" applyFont="1" applyBorder="1"/>
    <xf numFmtId="14" fontId="0" fillId="0" borderId="0" xfId="0" applyNumberFormat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2" xfId="1" applyFont="1" applyBorder="1"/>
    <xf numFmtId="43" fontId="0" fillId="0" borderId="3" xfId="1" applyFont="1" applyBorder="1"/>
    <xf numFmtId="43" fontId="0" fillId="0" borderId="0" xfId="1" applyFont="1" applyAlignment="1">
      <alignment horizontal="right"/>
    </xf>
    <xf numFmtId="10" fontId="0" fillId="0" borderId="0" xfId="2" applyNumberFormat="1" applyFont="1" applyAlignment="1">
      <alignment horizontal="right"/>
    </xf>
    <xf numFmtId="43" fontId="0" fillId="0" borderId="0" xfId="0" applyNumberFormat="1"/>
    <xf numFmtId="164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.TFG/Downloads/OWR%20Superannuation%20Fund/Loan%20balance%20calculation%203006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- Bee &amp; Noy Investment PCT"/>
      <sheetName val="Loan Bee &amp; Noy Investment PCT 2"/>
      <sheetName val="Sheet3"/>
    </sheetNames>
    <sheetDataSet>
      <sheetData sheetId="0" refreshError="1">
        <row r="37">
          <cell r="E37">
            <v>-115.03564999999981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43C9-E509-4284-8715-D5208B1DAA78}">
  <dimension ref="A1:I44"/>
  <sheetViews>
    <sheetView workbookViewId="0">
      <selection sqref="A1:E44"/>
    </sheetView>
  </sheetViews>
  <sheetFormatPr defaultRowHeight="14.4" x14ac:dyDescent="0.3"/>
  <cols>
    <col min="1" max="1" width="26.33203125" customWidth="1"/>
    <col min="2" max="2" width="22.44140625" bestFit="1" customWidth="1"/>
    <col min="5" max="5" width="14.33203125" style="1" bestFit="1" customWidth="1"/>
    <col min="9" max="9" width="9.33203125" bestFit="1" customWidth="1"/>
  </cols>
  <sheetData>
    <row r="1" spans="1:5" x14ac:dyDescent="0.3">
      <c r="A1" t="s">
        <v>19</v>
      </c>
    </row>
    <row r="3" spans="1:5" x14ac:dyDescent="0.3">
      <c r="A3" t="s">
        <v>11</v>
      </c>
      <c r="B3" s="4">
        <v>40547</v>
      </c>
      <c r="E3" s="1">
        <v>17600</v>
      </c>
    </row>
    <row r="4" spans="1:5" x14ac:dyDescent="0.3">
      <c r="A4" t="s">
        <v>10</v>
      </c>
      <c r="B4" s="10">
        <v>7.3999999999999996E-2</v>
      </c>
      <c r="C4" t="s">
        <v>9</v>
      </c>
    </row>
    <row r="5" spans="1:5" hidden="1" x14ac:dyDescent="0.3">
      <c r="A5" t="s">
        <v>8</v>
      </c>
      <c r="B5" s="9">
        <f>E3*B4/365</f>
        <v>3.5682191780821912</v>
      </c>
    </row>
    <row r="6" spans="1:5" hidden="1" x14ac:dyDescent="0.3"/>
    <row r="7" spans="1:5" hidden="1" x14ac:dyDescent="0.3">
      <c r="A7" t="s">
        <v>2</v>
      </c>
      <c r="B7" t="s">
        <v>7</v>
      </c>
      <c r="E7" s="6">
        <f>E3*B4</f>
        <v>1302.3999999999999</v>
      </c>
    </row>
    <row r="8" spans="1:5" ht="4.5" hidden="1" customHeight="1" x14ac:dyDescent="0.3">
      <c r="E8" s="8">
        <f>E7/365*C8</f>
        <v>0</v>
      </c>
    </row>
    <row r="9" spans="1:5" hidden="1" x14ac:dyDescent="0.3">
      <c r="E9" s="1">
        <f>SUM(E3:E8)</f>
        <v>18902.400000000001</v>
      </c>
    </row>
    <row r="10" spans="1:5" ht="4.5" hidden="1" customHeight="1" x14ac:dyDescent="0.3"/>
    <row r="11" spans="1:5" hidden="1" x14ac:dyDescent="0.3">
      <c r="A11" t="s">
        <v>0</v>
      </c>
      <c r="B11" s="4">
        <v>40914</v>
      </c>
      <c r="E11" s="1">
        <v>-350</v>
      </c>
    </row>
    <row r="12" spans="1:5" hidden="1" x14ac:dyDescent="0.3">
      <c r="B12" s="4">
        <v>40935</v>
      </c>
      <c r="E12" s="1">
        <v>-320</v>
      </c>
    </row>
    <row r="13" spans="1:5" hidden="1" x14ac:dyDescent="0.3">
      <c r="B13" s="4">
        <v>40976</v>
      </c>
      <c r="E13" s="1">
        <v>-350</v>
      </c>
    </row>
    <row r="14" spans="1:5" hidden="1" x14ac:dyDescent="0.3">
      <c r="B14" s="4">
        <v>41061</v>
      </c>
      <c r="E14" s="1">
        <v>-350</v>
      </c>
    </row>
    <row r="15" spans="1:5" ht="6" hidden="1" customHeight="1" x14ac:dyDescent="0.3"/>
    <row r="16" spans="1:5" hidden="1" x14ac:dyDescent="0.3">
      <c r="A16" t="s">
        <v>6</v>
      </c>
      <c r="E16" s="7">
        <f>SUM(E8:E14)</f>
        <v>17532.400000000001</v>
      </c>
    </row>
    <row r="17" spans="1:5" ht="9" hidden="1" customHeight="1" x14ac:dyDescent="0.3"/>
    <row r="18" spans="1:5" hidden="1" x14ac:dyDescent="0.3">
      <c r="A18" t="s">
        <v>5</v>
      </c>
      <c r="E18" s="1">
        <v>15962.5</v>
      </c>
    </row>
    <row r="19" spans="1:5" ht="7.5" hidden="1" customHeight="1" x14ac:dyDescent="0.3"/>
    <row r="20" spans="1:5" hidden="1" x14ac:dyDescent="0.3">
      <c r="A20" t="s">
        <v>2</v>
      </c>
      <c r="B20" t="s">
        <v>4</v>
      </c>
      <c r="C20">
        <v>365</v>
      </c>
      <c r="D20" t="s">
        <v>1</v>
      </c>
      <c r="E20" s="1">
        <f>E18*B4</f>
        <v>1181.2249999999999</v>
      </c>
    </row>
    <row r="21" spans="1:5" hidden="1" x14ac:dyDescent="0.3">
      <c r="E21" s="1">
        <f>SUM(E18:E20)</f>
        <v>17143.724999999999</v>
      </c>
    </row>
    <row r="22" spans="1:5" hidden="1" x14ac:dyDescent="0.3"/>
    <row r="23" spans="1:5" hidden="1" x14ac:dyDescent="0.3">
      <c r="A23" t="s">
        <v>0</v>
      </c>
      <c r="B23" s="4">
        <v>41485</v>
      </c>
      <c r="E23" s="2">
        <v>-350</v>
      </c>
    </row>
    <row r="24" spans="1:5" hidden="1" x14ac:dyDescent="0.3">
      <c r="B24" s="4">
        <v>41571</v>
      </c>
      <c r="E24" s="2">
        <v>-350</v>
      </c>
    </row>
    <row r="25" spans="1:5" ht="15" hidden="1" customHeight="1" x14ac:dyDescent="0.3">
      <c r="B25" s="4">
        <v>41820</v>
      </c>
      <c r="E25" s="5">
        <v>-700</v>
      </c>
    </row>
    <row r="26" spans="1:5" ht="15" hidden="1" customHeight="1" x14ac:dyDescent="0.3">
      <c r="E26" s="6"/>
    </row>
    <row r="27" spans="1:5" ht="15" hidden="1" thickBot="1" x14ac:dyDescent="0.35">
      <c r="A27" t="s">
        <v>3</v>
      </c>
      <c r="E27" s="3">
        <f>SUM(E21:E25)</f>
        <v>15743.724999999999</v>
      </c>
    </row>
    <row r="29" spans="1:5" x14ac:dyDescent="0.3">
      <c r="A29" t="s">
        <v>14</v>
      </c>
      <c r="E29" s="1">
        <v>15743.73</v>
      </c>
    </row>
    <row r="31" spans="1:5" x14ac:dyDescent="0.3">
      <c r="A31" t="s">
        <v>2</v>
      </c>
      <c r="B31" t="s">
        <v>16</v>
      </c>
      <c r="C31">
        <v>365</v>
      </c>
      <c r="D31" t="s">
        <v>1</v>
      </c>
      <c r="E31" s="1">
        <f>E29*$B$4</f>
        <v>1165.03602</v>
      </c>
    </row>
    <row r="32" spans="1:5" x14ac:dyDescent="0.3">
      <c r="E32" s="1">
        <f>SUM(E29:E31)</f>
        <v>16908.766019999999</v>
      </c>
    </row>
    <row r="34" spans="1:9" x14ac:dyDescent="0.3">
      <c r="A34" t="s">
        <v>0</v>
      </c>
      <c r="B34" s="4"/>
      <c r="E34" s="2">
        <v>-350</v>
      </c>
    </row>
    <row r="35" spans="1:9" x14ac:dyDescent="0.3">
      <c r="B35" s="4"/>
      <c r="E35" s="2">
        <v>-350</v>
      </c>
    </row>
    <row r="36" spans="1:9" x14ac:dyDescent="0.3">
      <c r="B36" s="4"/>
      <c r="E36" s="5">
        <v>-350</v>
      </c>
    </row>
    <row r="37" spans="1:9" x14ac:dyDescent="0.3">
      <c r="B37" s="4"/>
      <c r="E37" s="2">
        <f>-(E36+E35+E34+E31)</f>
        <v>-115.03602000000001</v>
      </c>
      <c r="I37" s="12"/>
    </row>
    <row r="38" spans="1:9" x14ac:dyDescent="0.3">
      <c r="B38" s="4"/>
      <c r="E38" s="2"/>
    </row>
    <row r="39" spans="1:9" ht="15" thickBot="1" x14ac:dyDescent="0.35">
      <c r="A39" t="s">
        <v>15</v>
      </c>
      <c r="E39" s="3">
        <f>SUM(E32:E37)</f>
        <v>15743.73</v>
      </c>
    </row>
    <row r="40" spans="1:9" ht="15" thickTop="1" x14ac:dyDescent="0.3">
      <c r="E40" s="2"/>
    </row>
    <row r="41" spans="1:9" x14ac:dyDescent="0.3">
      <c r="A41" t="s">
        <v>0</v>
      </c>
      <c r="E41" s="2">
        <f>-15743.73</f>
        <v>-15743.73</v>
      </c>
    </row>
    <row r="43" spans="1:9" ht="15" thickBot="1" x14ac:dyDescent="0.35">
      <c r="A43" t="s">
        <v>25</v>
      </c>
      <c r="E43" s="3">
        <f>SUM(E39:E42)</f>
        <v>0</v>
      </c>
    </row>
    <row r="44" spans="1:9" ht="15" thickTop="1" x14ac:dyDescent="0.3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8534-DF6C-49A8-9EED-272CA3B23BC3}">
  <dimension ref="A1:H33"/>
  <sheetViews>
    <sheetView workbookViewId="0">
      <selection activeCell="J24" sqref="J24"/>
    </sheetView>
  </sheetViews>
  <sheetFormatPr defaultRowHeight="14.4" x14ac:dyDescent="0.3"/>
  <cols>
    <col min="1" max="1" width="26.33203125" customWidth="1"/>
    <col min="2" max="2" width="22.44140625" bestFit="1" customWidth="1"/>
    <col min="5" max="5" width="14.33203125" style="1" bestFit="1" customWidth="1"/>
    <col min="6" max="6" width="9.5546875" bestFit="1" customWidth="1"/>
    <col min="8" max="8" width="9.33203125" bestFit="1" customWidth="1"/>
  </cols>
  <sheetData>
    <row r="1" spans="1:5" x14ac:dyDescent="0.3">
      <c r="A1" t="s">
        <v>18</v>
      </c>
    </row>
    <row r="3" spans="1:5" x14ac:dyDescent="0.3">
      <c r="A3" t="s">
        <v>11</v>
      </c>
      <c r="B3" s="4">
        <v>40868</v>
      </c>
      <c r="E3" s="1">
        <v>60000</v>
      </c>
    </row>
    <row r="4" spans="1:5" x14ac:dyDescent="0.3">
      <c r="A4" t="s">
        <v>10</v>
      </c>
      <c r="B4" s="10">
        <v>7.3999999999999996E-2</v>
      </c>
      <c r="C4" t="s">
        <v>9</v>
      </c>
    </row>
    <row r="5" spans="1:5" hidden="1" x14ac:dyDescent="0.3"/>
    <row r="6" spans="1:5" hidden="1" x14ac:dyDescent="0.3">
      <c r="A6" t="s">
        <v>5</v>
      </c>
      <c r="E6" s="1">
        <v>67128.33</v>
      </c>
    </row>
    <row r="7" spans="1:5" hidden="1" x14ac:dyDescent="0.3"/>
    <row r="8" spans="1:5" hidden="1" x14ac:dyDescent="0.3">
      <c r="A8" t="s">
        <v>2</v>
      </c>
      <c r="B8" t="s">
        <v>4</v>
      </c>
      <c r="C8">
        <v>365</v>
      </c>
      <c r="D8" t="s">
        <v>12</v>
      </c>
      <c r="E8" s="6">
        <f>E6*B4</f>
        <v>4967.4964199999995</v>
      </c>
    </row>
    <row r="9" spans="1:5" ht="5.25" hidden="1" customHeight="1" x14ac:dyDescent="0.3"/>
    <row r="10" spans="1:5" ht="15" hidden="1" thickBot="1" x14ac:dyDescent="0.35">
      <c r="A10" t="s">
        <v>13</v>
      </c>
      <c r="E10" s="3">
        <f>SUM(E6:E8)</f>
        <v>72095.826419999998</v>
      </c>
    </row>
    <row r="11" spans="1:5" ht="7.5" customHeight="1" x14ac:dyDescent="0.3"/>
    <row r="12" spans="1:5" x14ac:dyDescent="0.3">
      <c r="A12" t="s">
        <v>14</v>
      </c>
      <c r="E12" s="1">
        <v>75849.960000000006</v>
      </c>
    </row>
    <row r="14" spans="1:5" x14ac:dyDescent="0.3">
      <c r="A14" t="s">
        <v>2</v>
      </c>
      <c r="B14" t="s">
        <v>16</v>
      </c>
      <c r="C14">
        <v>365</v>
      </c>
      <c r="D14" t="s">
        <v>12</v>
      </c>
      <c r="E14" s="6">
        <f>E12*$B$4</f>
        <v>5612.8970399999998</v>
      </c>
    </row>
    <row r="16" spans="1:5" x14ac:dyDescent="0.3">
      <c r="A16" t="s">
        <v>0</v>
      </c>
      <c r="B16" s="4"/>
      <c r="E16" s="2">
        <f>-(350+'[1]Loan - Bee &amp; Noy Investment PCT'!E37)</f>
        <v>-234.96435000000019</v>
      </c>
    </row>
    <row r="17" spans="1:8" x14ac:dyDescent="0.3">
      <c r="B17" s="4"/>
      <c r="E17" s="2">
        <v>-300</v>
      </c>
    </row>
    <row r="18" spans="1:8" x14ac:dyDescent="0.3">
      <c r="B18" s="4"/>
      <c r="E18" s="5">
        <v>-350</v>
      </c>
    </row>
    <row r="19" spans="1:8" x14ac:dyDescent="0.3">
      <c r="B19" s="4"/>
      <c r="E19" s="2">
        <v>-350</v>
      </c>
    </row>
    <row r="20" spans="1:8" x14ac:dyDescent="0.3">
      <c r="B20" s="4"/>
      <c r="E20" s="2">
        <v>-212</v>
      </c>
      <c r="H20" s="12"/>
    </row>
    <row r="21" spans="1:8" x14ac:dyDescent="0.3">
      <c r="B21" s="4"/>
      <c r="E21" s="2"/>
    </row>
    <row r="22" spans="1:8" x14ac:dyDescent="0.3">
      <c r="E22" s="2"/>
    </row>
    <row r="23" spans="1:8" x14ac:dyDescent="0.3">
      <c r="E23" s="2"/>
      <c r="H23" s="11"/>
    </row>
    <row r="24" spans="1:8" x14ac:dyDescent="0.3">
      <c r="E24" s="2"/>
    </row>
    <row r="25" spans="1:8" x14ac:dyDescent="0.3">
      <c r="E25" s="2"/>
    </row>
    <row r="26" spans="1:8" x14ac:dyDescent="0.3">
      <c r="E26" s="2"/>
    </row>
    <row r="28" spans="1:8" ht="15" thickBot="1" x14ac:dyDescent="0.35">
      <c r="A28" t="s">
        <v>15</v>
      </c>
      <c r="E28" s="3">
        <f>SUM(E12:E27)+0.04</f>
        <v>80015.932690000001</v>
      </c>
    </row>
    <row r="29" spans="1:8" ht="15" thickTop="1" x14ac:dyDescent="0.3"/>
    <row r="30" spans="1:8" x14ac:dyDescent="0.3">
      <c r="A30" t="s">
        <v>0</v>
      </c>
      <c r="E30" s="2">
        <v>-80015.929999999993</v>
      </c>
    </row>
    <row r="32" spans="1:8" ht="15" thickBot="1" x14ac:dyDescent="0.35">
      <c r="A32" t="s">
        <v>25</v>
      </c>
      <c r="E32" s="3">
        <f>SUM(E28:E31)</f>
        <v>2.6900000084424391E-3</v>
      </c>
    </row>
    <row r="33" ht="15" thickTop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4DF0B-92EC-4B09-94F8-2D66911B1B8F}">
  <dimension ref="A1:E35"/>
  <sheetViews>
    <sheetView tabSelected="1" topLeftCell="A19" workbookViewId="0">
      <selection activeCell="A34" sqref="A34"/>
    </sheetView>
  </sheetViews>
  <sheetFormatPr defaultRowHeight="14.4" x14ac:dyDescent="0.3"/>
  <cols>
    <col min="1" max="1" width="38" bestFit="1" customWidth="1"/>
    <col min="2" max="2" width="22" bestFit="1" customWidth="1"/>
    <col min="5" max="5" width="11.33203125" bestFit="1" customWidth="1"/>
    <col min="8" max="8" width="10" bestFit="1" customWidth="1"/>
  </cols>
  <sheetData>
    <row r="1" spans="1:5" x14ac:dyDescent="0.3">
      <c r="A1" t="s">
        <v>17</v>
      </c>
      <c r="E1" s="1"/>
    </row>
    <row r="2" spans="1:5" x14ac:dyDescent="0.3">
      <c r="E2" s="1"/>
    </row>
    <row r="3" spans="1:5" x14ac:dyDescent="0.3">
      <c r="A3" t="s">
        <v>11</v>
      </c>
      <c r="B3" s="4">
        <v>42552</v>
      </c>
      <c r="E3" s="1">
        <v>95834.93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26</v>
      </c>
      <c r="E6" s="1">
        <f>E3</f>
        <v>95834.93</v>
      </c>
    </row>
    <row r="7" spans="1:5" x14ac:dyDescent="0.3">
      <c r="E7" s="1"/>
    </row>
    <row r="8" spans="1:5" x14ac:dyDescent="0.3">
      <c r="A8" t="s">
        <v>2</v>
      </c>
      <c r="B8" t="s">
        <v>27</v>
      </c>
      <c r="C8">
        <v>365</v>
      </c>
      <c r="D8" t="s">
        <v>12</v>
      </c>
      <c r="E8" s="6">
        <f>E6*B4</f>
        <v>7091.7848199999989</v>
      </c>
    </row>
    <row r="9" spans="1:5" x14ac:dyDescent="0.3">
      <c r="E9" s="1"/>
    </row>
    <row r="10" spans="1:5" x14ac:dyDescent="0.3">
      <c r="A10" t="s">
        <v>0</v>
      </c>
      <c r="B10" s="4"/>
      <c r="E10" s="2">
        <v>-350</v>
      </c>
    </row>
    <row r="11" spans="1:5" x14ac:dyDescent="0.3">
      <c r="B11" s="4"/>
      <c r="E11" s="2">
        <v>-350</v>
      </c>
    </row>
    <row r="12" spans="1:5" x14ac:dyDescent="0.3">
      <c r="B12" s="4"/>
      <c r="E12" s="5">
        <v>-350</v>
      </c>
    </row>
    <row r="13" spans="1:5" x14ac:dyDescent="0.3">
      <c r="B13" s="4"/>
      <c r="E13" s="2">
        <v>-93</v>
      </c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25</v>
      </c>
      <c r="E22" s="3">
        <f>SUM(E6:E21)</f>
        <v>101783.71481999999</v>
      </c>
    </row>
    <row r="23" spans="1:5" ht="15" thickTop="1" x14ac:dyDescent="0.3"/>
    <row r="24" spans="1:5" x14ac:dyDescent="0.3">
      <c r="A24" t="s">
        <v>2</v>
      </c>
      <c r="B24" s="4" t="s">
        <v>28</v>
      </c>
      <c r="C24">
        <v>365</v>
      </c>
      <c r="D24" t="s">
        <v>12</v>
      </c>
      <c r="E24" s="11">
        <f>E22*B4</f>
        <v>7531.9948966799993</v>
      </c>
    </row>
    <row r="26" spans="1:5" x14ac:dyDescent="0.3">
      <c r="A26" t="s">
        <v>0</v>
      </c>
      <c r="E26" s="2">
        <f>-7531.99</f>
        <v>-7531.99</v>
      </c>
    </row>
    <row r="28" spans="1:5" ht="15" thickBot="1" x14ac:dyDescent="0.35">
      <c r="A28" t="s">
        <v>20</v>
      </c>
      <c r="E28" s="3">
        <f>SUM(E22:E27)</f>
        <v>101783.71971667999</v>
      </c>
    </row>
    <row r="29" spans="1:5" ht="15" thickTop="1" x14ac:dyDescent="0.3"/>
    <row r="30" spans="1:5" x14ac:dyDescent="0.3">
      <c r="A30" t="s">
        <v>2</v>
      </c>
      <c r="B30" t="s">
        <v>22</v>
      </c>
      <c r="C30">
        <v>365</v>
      </c>
      <c r="D30" t="s">
        <v>12</v>
      </c>
      <c r="E30" s="11">
        <v>7531.99</v>
      </c>
    </row>
    <row r="32" spans="1:5" x14ac:dyDescent="0.3">
      <c r="A32" t="s">
        <v>0</v>
      </c>
      <c r="E32" s="2">
        <v>-7531.99</v>
      </c>
    </row>
    <row r="34" spans="1:5" ht="15" thickBot="1" x14ac:dyDescent="0.35">
      <c r="A34" t="s">
        <v>23</v>
      </c>
      <c r="E34" s="3">
        <f>SUM(E28:E33)</f>
        <v>101783.71971667999</v>
      </c>
    </row>
    <row r="35" spans="1:5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6445A-9036-4384-949F-C2AC9E01F43D}">
  <dimension ref="A1:E23"/>
  <sheetViews>
    <sheetView workbookViewId="0">
      <selection activeCell="I27" sqref="I27"/>
    </sheetView>
  </sheetViews>
  <sheetFormatPr defaultRowHeight="14.4" x14ac:dyDescent="0.3"/>
  <cols>
    <col min="1" max="1" width="38" bestFit="1" customWidth="1"/>
    <col min="2" max="2" width="22" bestFit="1" customWidth="1"/>
    <col min="5" max="5" width="11.33203125" bestFit="1" customWidth="1"/>
    <col min="8" max="8" width="10" bestFit="1" customWidth="1"/>
  </cols>
  <sheetData>
    <row r="1" spans="1:5" x14ac:dyDescent="0.3">
      <c r="A1" t="s">
        <v>21</v>
      </c>
      <c r="E1" s="1"/>
    </row>
    <row r="2" spans="1:5" x14ac:dyDescent="0.3">
      <c r="E2" s="1"/>
    </row>
    <row r="3" spans="1:5" x14ac:dyDescent="0.3">
      <c r="A3" t="s">
        <v>11</v>
      </c>
      <c r="B3" s="4">
        <v>43282</v>
      </c>
      <c r="E3" s="1">
        <v>9301.99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24</v>
      </c>
      <c r="E6" s="1">
        <f>E3</f>
        <v>9301.99</v>
      </c>
    </row>
    <row r="7" spans="1:5" x14ac:dyDescent="0.3">
      <c r="E7" s="1"/>
    </row>
    <row r="8" spans="1:5" x14ac:dyDescent="0.3">
      <c r="A8" t="s">
        <v>2</v>
      </c>
      <c r="B8" t="s">
        <v>22</v>
      </c>
      <c r="C8">
        <v>365</v>
      </c>
      <c r="D8" t="s">
        <v>12</v>
      </c>
      <c r="E8" s="6">
        <f>E6*B4</f>
        <v>688.34726000000001</v>
      </c>
    </row>
    <row r="9" spans="1:5" x14ac:dyDescent="0.3">
      <c r="E9" s="1"/>
    </row>
    <row r="10" spans="1:5" x14ac:dyDescent="0.3">
      <c r="A10" t="s">
        <v>0</v>
      </c>
      <c r="B10" s="4"/>
      <c r="E10" s="2">
        <v>-688.35</v>
      </c>
    </row>
    <row r="11" spans="1:5" x14ac:dyDescent="0.3">
      <c r="B11" s="4"/>
      <c r="E11" s="2"/>
    </row>
    <row r="12" spans="1:5" x14ac:dyDescent="0.3">
      <c r="B12" s="4"/>
      <c r="E12" s="5"/>
    </row>
    <row r="13" spans="1:5" x14ac:dyDescent="0.3">
      <c r="B13" s="4"/>
      <c r="E13" s="2"/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23</v>
      </c>
      <c r="E22" s="3">
        <f>SUM(E6:E21)</f>
        <v>9301.9872599999999</v>
      </c>
    </row>
    <row r="23" spans="1:5" ht="15" thickTop="1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4BAAE-DAFB-40E4-9B24-BB47382740E3}">
  <dimension ref="A1:E23"/>
  <sheetViews>
    <sheetView workbookViewId="0">
      <selection activeCell="D19" sqref="D19"/>
    </sheetView>
  </sheetViews>
  <sheetFormatPr defaultRowHeight="14.4" x14ac:dyDescent="0.3"/>
  <cols>
    <col min="1" max="1" width="38" bestFit="1" customWidth="1"/>
    <col min="2" max="2" width="22" bestFit="1" customWidth="1"/>
    <col min="5" max="5" width="9.33203125" bestFit="1" customWidth="1"/>
  </cols>
  <sheetData>
    <row r="1" spans="1:5" x14ac:dyDescent="0.3">
      <c r="A1" t="s">
        <v>29</v>
      </c>
      <c r="E1" s="1"/>
    </row>
    <row r="2" spans="1:5" x14ac:dyDescent="0.3">
      <c r="E2" s="1"/>
    </row>
    <row r="3" spans="1:5" x14ac:dyDescent="0.3">
      <c r="A3" t="s">
        <v>11</v>
      </c>
      <c r="B3" s="4">
        <v>43282</v>
      </c>
      <c r="E3" s="1">
        <v>8522.34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24</v>
      </c>
      <c r="E6" s="1">
        <v>8522.34</v>
      </c>
    </row>
    <row r="7" spans="1:5" x14ac:dyDescent="0.3">
      <c r="E7" s="1"/>
    </row>
    <row r="8" spans="1:5" x14ac:dyDescent="0.3">
      <c r="E8" s="6"/>
    </row>
    <row r="9" spans="1:5" x14ac:dyDescent="0.3">
      <c r="E9" s="1"/>
    </row>
    <row r="10" spans="1:5" x14ac:dyDescent="0.3">
      <c r="A10" t="s">
        <v>0</v>
      </c>
      <c r="B10" s="4"/>
      <c r="E10" s="2"/>
    </row>
    <row r="11" spans="1:5" x14ac:dyDescent="0.3">
      <c r="B11" s="4"/>
      <c r="E11" s="2"/>
    </row>
    <row r="12" spans="1:5" x14ac:dyDescent="0.3">
      <c r="B12" s="4"/>
      <c r="E12" s="5"/>
    </row>
    <row r="13" spans="1:5" x14ac:dyDescent="0.3">
      <c r="B13" s="4"/>
      <c r="E13" s="2"/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23</v>
      </c>
      <c r="E22" s="3">
        <v>8522.34</v>
      </c>
    </row>
    <row r="23" spans="1:5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Loan - Bee &amp; Noy Investment PCT</vt:lpstr>
      <vt:lpstr>Loan Bee &amp; Noy Investment PCT 2</vt:lpstr>
      <vt:lpstr>Loan Bee &amp; Noy Investment PCT 3</vt:lpstr>
      <vt:lpstr>Loan Bee &amp; Noy Investment PCT 4</vt:lpstr>
      <vt:lpstr>Loan Bee &amp; Noy Investment PCT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Liu</dc:creator>
  <cp:lastModifiedBy>Ben Liu</cp:lastModifiedBy>
  <dcterms:created xsi:type="dcterms:W3CDTF">2015-06-05T18:17:20Z</dcterms:created>
  <dcterms:modified xsi:type="dcterms:W3CDTF">2022-09-26T05:32:35Z</dcterms:modified>
</cp:coreProperties>
</file>