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ONJ\2020\Workpapers\8. Income\Disposals\"/>
    </mc:Choice>
  </mc:AlternateContent>
  <xr:revisionPtr revIDLastSave="0" documentId="13_ncr:1_{EF908CC8-DB44-490A-8140-4CC7AE28F660}" xr6:coauthVersionLast="45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H49" i="2" s="1"/>
  <c r="H50" i="2" s="1"/>
  <c r="H39" i="2"/>
  <c r="G43" i="2"/>
  <c r="E26" i="2" l="1"/>
  <c r="E27" i="2" s="1"/>
  <c r="F24" i="2"/>
  <c r="G25" i="2"/>
  <c r="H16" i="2"/>
  <c r="G16" i="2"/>
  <c r="F16" i="2"/>
  <c r="E16" i="2"/>
  <c r="D16" i="2"/>
  <c r="H33" i="2" s="1"/>
  <c r="H34" i="2" s="1"/>
  <c r="D26" i="2" l="1"/>
  <c r="D27" i="2" s="1"/>
  <c r="F15" i="1"/>
  <c r="H26" i="2" l="1"/>
  <c r="I3" i="1"/>
</calcChain>
</file>

<file path=xl/sharedStrings.xml><?xml version="1.0" encoding="utf-8"?>
<sst xmlns="http://schemas.openxmlformats.org/spreadsheetml/2006/main" count="64" uniqueCount="47">
  <si>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</si>
  <si>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</si>
  <si>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</si>
  <si>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</si>
  <si>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</si>
  <si>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</si>
  <si>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</si>
  <si>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</si>
  <si>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</si>
  <si>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</si>
  <si>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</si>
  <si>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</si>
  <si>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Loney Family Super Fund</t>
  </si>
  <si>
    <t>Sundry Creditors</t>
  </si>
  <si>
    <t>June 2019 adviser fees payable</t>
  </si>
  <si>
    <t>June 2019 management fees payable</t>
  </si>
  <si>
    <t>SUNDRY CREDITORS</t>
  </si>
  <si>
    <t>REALISED CG CALCS</t>
  </si>
  <si>
    <t>Aust Shares</t>
  </si>
  <si>
    <t>Aust Real Estate</t>
  </si>
  <si>
    <t>Int Shares</t>
  </si>
  <si>
    <t>Aust FI</t>
  </si>
  <si>
    <t>Int FI</t>
  </si>
  <si>
    <t>Other</t>
  </si>
  <si>
    <t>Consideration</t>
  </si>
  <si>
    <t>Original Cost</t>
  </si>
  <si>
    <t>Disc CG</t>
  </si>
  <si>
    <t>Other CG</t>
  </si>
  <si>
    <t>Losses</t>
  </si>
  <si>
    <t xml:space="preserve">Other </t>
  </si>
  <si>
    <t xml:space="preserve">Allocation of </t>
  </si>
  <si>
    <t>Sales income per BT cash flow summary report</t>
  </si>
  <si>
    <t>Consideration per BT Realised CG report</t>
  </si>
  <si>
    <t>Withdrawals from Pendal Managed Cash Fund</t>
  </si>
  <si>
    <t>Per the BT portfolio transactions report:</t>
  </si>
  <si>
    <t>ALD/CTX</t>
  </si>
  <si>
    <t>Corporate Action - placement to Ord</t>
  </si>
  <si>
    <t>Corporate Actions - code changes</t>
  </si>
  <si>
    <t>ALX</t>
  </si>
  <si>
    <t>MTS</t>
  </si>
  <si>
    <t>NAB</t>
  </si>
  <si>
    <t>OSH</t>
  </si>
  <si>
    <t>RHC</t>
  </si>
  <si>
    <t>SUN</t>
  </si>
  <si>
    <t>SUNDC</t>
  </si>
  <si>
    <t xml:space="preserve">This amount represents: </t>
  </si>
  <si>
    <t>Variance - coded back to 74700 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</si>
</sst>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 applyBorder="1"/>
    <xf numFmtId="14" fontId="0" fillId="0" borderId="0" xfId="0" applyNumberFormat="1" applyBorder="1"/>
    <xf numFmtId="0" fontId="3" fillId="0" borderId="0" xfId="0" applyFont="1" applyBorder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3" fontId="0" fillId="0" borderId="0" xfId="3" applyFont="1" applyBorder="1"/>
    <xf numFmtId="43" fontId="0" fillId="0" borderId="0" xfId="3" applyFont="1"/>
    <xf numFmtId="43" fontId="0" fillId="0" borderId="0" xfId="3" applyFont="1" applyFill="1" applyBorder="1"/>
    <xf numFmtId="43" fontId="0" fillId="0" borderId="6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0" xfId="0" applyFont="1" applyBorder="1"/>
    <xf numFmtId="43" fontId="0" fillId="0" borderId="7" xfId="0" applyNumberFormat="1" applyBorder="1"/>
    <xf numFmtId="43" fontId="0" fillId="0" borderId="7" xfId="3" applyFont="1" applyBorder="1"/>
    <xf numFmtId="43" fontId="0" fillId="0" borderId="4" xfId="0" applyNumberFormat="1" applyBorder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9305C-D41F-4B85-A7A3-29D1FA94E480}">
  <dimension ref="A1:J50"/>
  <sheetViews>
    <sheetView tabSelected="1" topLeftCell="A18" workbookViewId="0">
      <selection activeCell="C34" sqref="C3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17</v>
      </c>
      <c r="C3" s="12"/>
      <c r="G3" s="14" t="s">
        <v>4</v>
      </c>
      <c r="H3" s="15" t="s">
        <v>11</v>
      </c>
      <c r="I3" s="16">
        <v>44259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0" x14ac:dyDescent="0.25">
      <c r="A8" s="26"/>
    </row>
    <row r="9" spans="1:10" x14ac:dyDescent="0.25">
      <c r="A9" s="26"/>
      <c r="D9" s="33" t="s">
        <v>24</v>
      </c>
      <c r="E9" s="33" t="s">
        <v>25</v>
      </c>
      <c r="F9" s="34" t="s">
        <v>26</v>
      </c>
      <c r="G9" s="35" t="s">
        <v>27</v>
      </c>
      <c r="H9" s="36" t="s">
        <v>28</v>
      </c>
      <c r="I9" s="26"/>
      <c r="J9" s="26"/>
    </row>
    <row r="10" spans="1:10" x14ac:dyDescent="0.25">
      <c r="A10" s="32"/>
      <c r="B10" s="32"/>
      <c r="C10" s="26" t="s">
        <v>18</v>
      </c>
      <c r="D10" s="37">
        <v>1331675.53</v>
      </c>
      <c r="E10" s="37">
        <v>1288673.57</v>
      </c>
      <c r="F10" s="37">
        <v>185695.11</v>
      </c>
      <c r="G10" s="37">
        <v>21320.05</v>
      </c>
      <c r="H10" s="38">
        <v>161704</v>
      </c>
    </row>
    <row r="11" spans="1:10" x14ac:dyDescent="0.25">
      <c r="A11" s="32"/>
      <c r="B11" s="32"/>
      <c r="C11" s="26" t="s">
        <v>19</v>
      </c>
      <c r="D11" s="37">
        <v>47397.65</v>
      </c>
      <c r="E11" s="37">
        <v>62949.72</v>
      </c>
      <c r="F11" s="37"/>
      <c r="G11" s="37">
        <v>1349.38</v>
      </c>
      <c r="H11" s="38">
        <v>17419.259999999998</v>
      </c>
    </row>
    <row r="12" spans="1:10" x14ac:dyDescent="0.25">
      <c r="A12" s="26"/>
      <c r="B12" s="26"/>
      <c r="C12" s="26" t="s">
        <v>20</v>
      </c>
      <c r="D12" s="37">
        <v>562090.23</v>
      </c>
      <c r="E12" s="37">
        <v>683179.49</v>
      </c>
      <c r="F12" s="37"/>
      <c r="G12" s="37">
        <v>2778.8</v>
      </c>
      <c r="H12" s="38">
        <v>123863.45</v>
      </c>
    </row>
    <row r="13" spans="1:10" x14ac:dyDescent="0.25">
      <c r="A13" s="26"/>
      <c r="B13" s="26"/>
      <c r="C13" s="21" t="s">
        <v>21</v>
      </c>
      <c r="D13" s="39">
        <v>28420.7</v>
      </c>
      <c r="E13" s="37">
        <v>30573.59</v>
      </c>
      <c r="F13" s="37"/>
      <c r="G13" s="37"/>
      <c r="H13" s="38">
        <v>2106.9</v>
      </c>
    </row>
    <row r="14" spans="1:10" x14ac:dyDescent="0.25">
      <c r="A14" s="26"/>
      <c r="B14" s="26"/>
      <c r="C14" s="21" t="s">
        <v>22</v>
      </c>
      <c r="D14" s="39">
        <v>258538.56</v>
      </c>
      <c r="E14" s="37">
        <v>250309.92</v>
      </c>
      <c r="F14" s="37">
        <v>8228.64</v>
      </c>
      <c r="G14" s="37"/>
      <c r="H14" s="38"/>
    </row>
    <row r="15" spans="1:10" x14ac:dyDescent="0.25">
      <c r="A15" s="26"/>
      <c r="B15" s="26"/>
      <c r="C15" s="21" t="s">
        <v>23</v>
      </c>
      <c r="D15" s="39">
        <v>352607.6</v>
      </c>
      <c r="E15" s="37">
        <v>427083.65</v>
      </c>
      <c r="F15" s="37"/>
      <c r="G15" s="37"/>
      <c r="H15" s="38">
        <v>74476.05</v>
      </c>
    </row>
    <row r="16" spans="1:10" ht="15.75" thickBot="1" x14ac:dyDescent="0.3">
      <c r="A16" s="26"/>
      <c r="B16" s="26"/>
      <c r="C16" s="26"/>
      <c r="D16" s="40">
        <f>SUM(D10:D15)</f>
        <v>2580730.27</v>
      </c>
      <c r="E16" s="40">
        <f>SUM(E10:E15)</f>
        <v>2742769.94</v>
      </c>
      <c r="F16" s="40">
        <f>SUM(F10:F15)</f>
        <v>193923.75</v>
      </c>
      <c r="G16" s="40">
        <f>SUM(G10:G15)</f>
        <v>25448.23</v>
      </c>
      <c r="H16" s="40">
        <f>SUM(H10:H15)</f>
        <v>379569.66000000003</v>
      </c>
    </row>
    <row r="17" spans="1:8" x14ac:dyDescent="0.25">
      <c r="A17" s="32"/>
      <c r="B17" s="32"/>
      <c r="C17" s="32"/>
      <c r="D17" s="37"/>
      <c r="E17" s="37"/>
      <c r="F17" s="37"/>
      <c r="G17" s="37"/>
      <c r="H17" s="38"/>
    </row>
    <row r="18" spans="1:8" x14ac:dyDescent="0.25">
      <c r="D18" s="38"/>
      <c r="E18" s="38"/>
      <c r="F18" s="38"/>
      <c r="G18" s="38"/>
      <c r="H18" s="38"/>
    </row>
    <row r="19" spans="1:8" x14ac:dyDescent="0.25">
      <c r="A19" s="26"/>
      <c r="B19" s="26"/>
      <c r="C19" s="30"/>
      <c r="D19" s="37"/>
      <c r="E19" s="37"/>
      <c r="F19" s="37"/>
      <c r="G19" s="37"/>
      <c r="H19" s="37"/>
    </row>
    <row r="20" spans="1:8" x14ac:dyDescent="0.25">
      <c r="A20" s="26"/>
      <c r="B20" s="26"/>
      <c r="C20" s="26"/>
      <c r="D20" s="26"/>
      <c r="E20" s="31"/>
      <c r="F20" s="27"/>
      <c r="G20" s="26"/>
      <c r="H20" s="26"/>
    </row>
    <row r="21" spans="1:8" x14ac:dyDescent="0.25">
      <c r="A21" s="26"/>
      <c r="B21" s="26"/>
      <c r="C21" s="26"/>
      <c r="D21" s="26"/>
      <c r="E21" s="26"/>
      <c r="F21" s="27"/>
      <c r="G21" s="26"/>
      <c r="H21" s="26"/>
    </row>
    <row r="22" spans="1:8" x14ac:dyDescent="0.25">
      <c r="A22" s="26"/>
      <c r="B22" s="26"/>
      <c r="C22" s="26"/>
      <c r="D22" s="47" t="s">
        <v>30</v>
      </c>
      <c r="E22" s="47"/>
      <c r="F22" s="27"/>
      <c r="G22" s="26"/>
      <c r="H22" s="26"/>
    </row>
    <row r="23" spans="1:8" x14ac:dyDescent="0.25">
      <c r="A23" s="26"/>
      <c r="B23" s="26"/>
      <c r="C23" s="26"/>
      <c r="D23" s="35" t="s">
        <v>24</v>
      </c>
      <c r="E23" s="35" t="s">
        <v>25</v>
      </c>
      <c r="F23" s="27"/>
      <c r="G23" s="26"/>
      <c r="H23" s="26"/>
    </row>
    <row r="24" spans="1:8" x14ac:dyDescent="0.25">
      <c r="A24" s="26"/>
      <c r="B24" s="26"/>
      <c r="C24" s="26" t="s">
        <v>26</v>
      </c>
      <c r="D24" s="37">
        <v>193923.75</v>
      </c>
      <c r="E24" s="37">
        <v>0</v>
      </c>
      <c r="F24" s="27">
        <f>+D24-E24</f>
        <v>193923.75</v>
      </c>
      <c r="G24" s="26"/>
      <c r="H24" s="26"/>
    </row>
    <row r="25" spans="1:8" x14ac:dyDescent="0.25">
      <c r="A25" s="26"/>
      <c r="B25" s="26"/>
      <c r="C25" s="26" t="s">
        <v>29</v>
      </c>
      <c r="D25" s="37">
        <v>25448.23</v>
      </c>
      <c r="E25" s="37">
        <v>0</v>
      </c>
      <c r="F25" s="27"/>
      <c r="G25" s="41">
        <f>+D25-E25</f>
        <v>25448.23</v>
      </c>
      <c r="H25" s="26"/>
    </row>
    <row r="26" spans="1:8" x14ac:dyDescent="0.25">
      <c r="A26" s="26"/>
      <c r="B26" s="26"/>
      <c r="C26" s="26" t="s">
        <v>28</v>
      </c>
      <c r="D26" s="37">
        <f>+D16-D24-D25</f>
        <v>2361358.29</v>
      </c>
      <c r="E26" s="37">
        <f>2742769.94-1841.99</f>
        <v>2740927.9499999997</v>
      </c>
      <c r="F26" s="27"/>
      <c r="G26" s="26"/>
      <c r="H26" s="41">
        <f>+E26-D26</f>
        <v>379569.65999999968</v>
      </c>
    </row>
    <row r="27" spans="1:8" ht="15.75" thickBot="1" x14ac:dyDescent="0.3">
      <c r="A27" s="26"/>
      <c r="B27" s="26"/>
      <c r="C27" s="26"/>
      <c r="D27" s="40">
        <f>SUM(D24:D26)</f>
        <v>2580730.27</v>
      </c>
      <c r="E27" s="40">
        <f>SUM(E24:E26)</f>
        <v>2740927.9499999997</v>
      </c>
      <c r="F27" s="27"/>
      <c r="G27" s="26"/>
      <c r="H27" s="26"/>
    </row>
    <row r="28" spans="1:8" x14ac:dyDescent="0.25">
      <c r="A28" s="26"/>
      <c r="B28" s="26"/>
      <c r="C28" s="26"/>
      <c r="D28" s="26"/>
      <c r="E28" s="26"/>
      <c r="F28" s="27"/>
      <c r="G28" s="26"/>
      <c r="H28" s="26"/>
    </row>
    <row r="29" spans="1:8" x14ac:dyDescent="0.25">
      <c r="A29" s="26"/>
      <c r="B29" s="26"/>
      <c r="C29" s="26"/>
      <c r="D29" s="26"/>
      <c r="E29" s="26"/>
      <c r="F29" s="27"/>
      <c r="G29" s="26"/>
      <c r="H29" s="26"/>
    </row>
    <row r="30" spans="1:8" x14ac:dyDescent="0.25">
      <c r="A30" s="26"/>
      <c r="B30" s="26"/>
      <c r="C30" s="26"/>
      <c r="D30" s="26"/>
      <c r="E30" s="26"/>
      <c r="F30" s="27"/>
      <c r="G30" s="26"/>
      <c r="H30" s="26"/>
    </row>
    <row r="31" spans="1:8" x14ac:dyDescent="0.25">
      <c r="A31" s="26"/>
      <c r="B31" s="26"/>
      <c r="C31" s="26"/>
      <c r="D31" s="26"/>
      <c r="E31" s="26"/>
      <c r="F31" s="27"/>
      <c r="G31" s="26"/>
      <c r="H31" s="26"/>
    </row>
    <row r="32" spans="1:8" x14ac:dyDescent="0.25">
      <c r="A32" s="26"/>
      <c r="B32" s="26"/>
      <c r="C32" s="26" t="s">
        <v>31</v>
      </c>
      <c r="D32" s="26"/>
      <c r="E32" s="26"/>
      <c r="F32" s="27"/>
      <c r="G32" s="26"/>
      <c r="H32" s="37">
        <v>4576534.67</v>
      </c>
    </row>
    <row r="33" spans="1:8" x14ac:dyDescent="0.25">
      <c r="A33" s="26"/>
      <c r="B33" s="26"/>
      <c r="C33" s="48" t="s">
        <v>32</v>
      </c>
      <c r="D33" s="26"/>
      <c r="E33" s="26"/>
      <c r="F33" s="27"/>
      <c r="G33" s="26"/>
      <c r="H33" s="49">
        <f>+D16</f>
        <v>2580730.27</v>
      </c>
    </row>
    <row r="34" spans="1:8" x14ac:dyDescent="0.25">
      <c r="A34" s="26"/>
      <c r="B34" s="26"/>
      <c r="C34" s="26" t="s">
        <v>46</v>
      </c>
      <c r="D34" s="26"/>
      <c r="E34" s="26"/>
      <c r="F34" s="27"/>
      <c r="G34" s="26"/>
      <c r="H34" s="51">
        <f>+H32-H33</f>
        <v>1995804.4</v>
      </c>
    </row>
    <row r="35" spans="1:8" x14ac:dyDescent="0.25">
      <c r="A35" s="26"/>
      <c r="B35" s="26"/>
      <c r="C35" s="26"/>
      <c r="D35" s="26"/>
      <c r="E35" s="26"/>
      <c r="F35" s="27"/>
      <c r="G35" s="26"/>
      <c r="H35" s="26"/>
    </row>
    <row r="36" spans="1:8" x14ac:dyDescent="0.25">
      <c r="A36" s="26"/>
      <c r="B36" s="26"/>
      <c r="C36" s="26"/>
      <c r="D36" s="26"/>
      <c r="E36" s="26"/>
      <c r="F36" s="27"/>
      <c r="G36" s="26"/>
      <c r="H36" s="26"/>
    </row>
    <row r="37" spans="1:8" x14ac:dyDescent="0.25">
      <c r="A37" s="26"/>
      <c r="B37" s="26"/>
      <c r="C37" s="21" t="s">
        <v>45</v>
      </c>
      <c r="D37" s="26"/>
      <c r="E37" s="26"/>
      <c r="F37" s="27"/>
      <c r="G37" s="26"/>
      <c r="H37" s="26"/>
    </row>
    <row r="38" spans="1:8" x14ac:dyDescent="0.25">
      <c r="A38" s="26"/>
      <c r="B38" s="26"/>
      <c r="C38" s="21" t="s">
        <v>34</v>
      </c>
      <c r="D38" s="26"/>
      <c r="E38" s="26"/>
      <c r="F38" s="27"/>
      <c r="G38" s="26"/>
      <c r="H38" s="26"/>
    </row>
    <row r="39" spans="1:8" x14ac:dyDescent="0.25">
      <c r="A39" s="26"/>
      <c r="B39" s="26"/>
      <c r="C39" s="21" t="s">
        <v>33</v>
      </c>
      <c r="D39" s="26"/>
      <c r="E39" s="26"/>
      <c r="F39" s="27"/>
      <c r="G39" s="37"/>
      <c r="H39" s="37">
        <f>6000+62000+73000+44000+1000+31000+11000+1000+20000+66000+5000+16000+2000+9000+1073000+157000+2000+190000+15000+21000+3000+1000+6000+19000+44000+15000+2000+6000</f>
        <v>1901000</v>
      </c>
    </row>
    <row r="40" spans="1:8" x14ac:dyDescent="0.25">
      <c r="A40" s="26"/>
      <c r="B40" s="26"/>
      <c r="C40" s="21" t="s">
        <v>37</v>
      </c>
      <c r="D40" s="26"/>
      <c r="E40" s="26"/>
      <c r="F40" s="27"/>
      <c r="G40" s="37"/>
      <c r="H40" s="37"/>
    </row>
    <row r="41" spans="1:8" x14ac:dyDescent="0.25">
      <c r="A41" s="26"/>
      <c r="B41" s="26"/>
      <c r="C41" s="26"/>
      <c r="D41" s="26" t="s">
        <v>35</v>
      </c>
      <c r="E41" s="26"/>
      <c r="F41" s="27"/>
      <c r="H41" s="37">
        <v>30350.13</v>
      </c>
    </row>
    <row r="42" spans="1:8" x14ac:dyDescent="0.25">
      <c r="A42" s="26"/>
      <c r="B42" s="26"/>
      <c r="C42" s="48" t="s">
        <v>36</v>
      </c>
      <c r="D42" s="26"/>
      <c r="E42" s="26"/>
      <c r="F42" s="27"/>
      <c r="G42" s="37"/>
      <c r="H42" s="37"/>
    </row>
    <row r="43" spans="1:8" x14ac:dyDescent="0.25">
      <c r="A43" s="26"/>
      <c r="B43" s="26"/>
      <c r="C43" s="26"/>
      <c r="D43" s="26" t="s">
        <v>38</v>
      </c>
      <c r="E43" s="26"/>
      <c r="F43" s="27"/>
      <c r="G43" s="37">
        <f>8625+5877.6</f>
        <v>14502.6</v>
      </c>
      <c r="H43" s="37"/>
    </row>
    <row r="44" spans="1:8" x14ac:dyDescent="0.25">
      <c r="A44" s="26"/>
      <c r="B44" s="26"/>
      <c r="C44" s="26"/>
      <c r="D44" s="26" t="s">
        <v>39</v>
      </c>
      <c r="E44" s="26"/>
      <c r="F44" s="27"/>
      <c r="G44" s="37">
        <v>6580</v>
      </c>
      <c r="H44" s="37"/>
    </row>
    <row r="45" spans="1:8" x14ac:dyDescent="0.25">
      <c r="D45" t="s">
        <v>40</v>
      </c>
      <c r="G45" s="38">
        <v>2815.85</v>
      </c>
      <c r="H45" s="38"/>
    </row>
    <row r="46" spans="1:8" x14ac:dyDescent="0.25">
      <c r="D46" t="s">
        <v>41</v>
      </c>
      <c r="G46" s="38">
        <v>1497.3</v>
      </c>
      <c r="H46" s="38"/>
    </row>
    <row r="47" spans="1:8" x14ac:dyDescent="0.25">
      <c r="D47" t="s">
        <v>42</v>
      </c>
      <c r="G47" s="38">
        <v>3584</v>
      </c>
      <c r="H47" s="38"/>
    </row>
    <row r="48" spans="1:8" x14ac:dyDescent="0.25">
      <c r="D48" t="s">
        <v>43</v>
      </c>
      <c r="G48" s="38">
        <f>17503.26+468</f>
        <v>17971.259999999998</v>
      </c>
      <c r="H48" s="38"/>
    </row>
    <row r="49" spans="4:8" x14ac:dyDescent="0.25">
      <c r="D49" t="s">
        <v>44</v>
      </c>
      <c r="G49" s="50">
        <v>17503.259999999998</v>
      </c>
      <c r="H49" s="50">
        <f>SUM(G43:G49)</f>
        <v>64454.26999999999</v>
      </c>
    </row>
    <row r="50" spans="4:8" x14ac:dyDescent="0.25">
      <c r="H50" s="51">
        <f>SUM(H39:H49)</f>
        <v>1995804.4</v>
      </c>
    </row>
  </sheetData>
  <mergeCells count="3">
    <mergeCell ref="B7:E7"/>
    <mergeCell ref="G7:I7"/>
    <mergeCell ref="D22:E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5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16</v>
      </c>
      <c r="C3" s="12"/>
      <c r="G3" s="14" t="s">
        <v>4</v>
      </c>
      <c r="H3" s="15" t="s">
        <v>11</v>
      </c>
      <c r="I3" s="16">
        <f ca="1">TODAY()</f>
        <v>44263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88000</v>
      </c>
      <c r="B10" s="28"/>
      <c r="C10" s="28" t="s">
        <v>13</v>
      </c>
    </row>
    <row r="11" spans="1:10" x14ac:dyDescent="0.25">
      <c r="A11" s="28"/>
      <c r="B11" s="28"/>
      <c r="C11" t="s">
        <v>14</v>
      </c>
      <c r="F11" s="13">
        <v>5505.13</v>
      </c>
    </row>
    <row r="12" spans="1:10" x14ac:dyDescent="0.25">
      <c r="C12" t="s">
        <v>15</v>
      </c>
      <c r="F12" s="13">
        <v>4626.6899999999996</v>
      </c>
    </row>
    <row r="15" spans="1:10" ht="15.75" thickBot="1" x14ac:dyDescent="0.3">
      <c r="F15" s="29">
        <f>SUM(F11:F12)</f>
        <v>10131.82</v>
      </c>
    </row>
    <row r="17" spans="1:8" x14ac:dyDescent="0.25">
      <c r="A17" s="28"/>
      <c r="B17" s="28"/>
      <c r="C17" s="28"/>
    </row>
    <row r="19" spans="1:8" x14ac:dyDescent="0.25">
      <c r="A19" s="26"/>
      <c r="B19" s="26"/>
      <c r="C19" s="30"/>
      <c r="D19" s="26"/>
      <c r="E19" s="26"/>
      <c r="F19" s="27"/>
      <c r="G19" s="26"/>
      <c r="H19" s="26"/>
    </row>
    <row r="20" spans="1:8" x14ac:dyDescent="0.25">
      <c r="A20" s="26"/>
      <c r="B20" s="26"/>
      <c r="C20" s="26"/>
      <c r="D20" s="26"/>
      <c r="E20" s="31"/>
      <c r="F20" s="27"/>
      <c r="G20" s="26"/>
      <c r="H20" s="26"/>
    </row>
    <row r="21" spans="1:8" x14ac:dyDescent="0.25">
      <c r="A21" s="26"/>
      <c r="B21" s="26"/>
      <c r="C21" s="26"/>
      <c r="D21" s="26"/>
      <c r="E21" s="26"/>
      <c r="F21" s="27"/>
      <c r="G21" s="26"/>
      <c r="H21" s="26"/>
    </row>
    <row r="22" spans="1:8" x14ac:dyDescent="0.25">
      <c r="A22" s="26"/>
      <c r="B22" s="26"/>
      <c r="C22" s="26"/>
      <c r="D22" s="26"/>
      <c r="E22" s="26"/>
      <c r="F22" s="27"/>
      <c r="G22" s="26"/>
      <c r="H22" s="26"/>
    </row>
    <row r="23" spans="1:8" x14ac:dyDescent="0.25">
      <c r="A23" s="26"/>
      <c r="B23" s="26"/>
      <c r="C23" s="26"/>
      <c r="D23" s="26"/>
      <c r="E23" s="26"/>
      <c r="F23" s="27"/>
      <c r="G23" s="26"/>
      <c r="H23" s="26"/>
    </row>
    <row r="24" spans="1:8" x14ac:dyDescent="0.25">
      <c r="A24" s="26"/>
      <c r="B24" s="26"/>
      <c r="C24" s="26"/>
      <c r="D24" s="26"/>
      <c r="E24" s="26"/>
      <c r="F24" s="27"/>
      <c r="G24" s="26"/>
      <c r="H24" s="26"/>
    </row>
    <row r="25" spans="1:8" x14ac:dyDescent="0.25">
      <c r="A25" s="26"/>
      <c r="B25" s="26"/>
      <c r="C25" s="26"/>
      <c r="D25" s="26"/>
      <c r="E25" s="26"/>
      <c r="F25" s="27"/>
      <c r="G25" s="26"/>
      <c r="H25" s="26"/>
    </row>
    <row r="26" spans="1:8" x14ac:dyDescent="0.25">
      <c r="A26" s="26"/>
      <c r="B26" s="26"/>
      <c r="C26" s="26"/>
      <c r="D26" s="26"/>
      <c r="E26" s="26"/>
      <c r="F26" s="27"/>
      <c r="G26" s="26"/>
      <c r="H26" s="26"/>
    </row>
    <row r="27" spans="1:8" x14ac:dyDescent="0.25">
      <c r="A27" s="26"/>
      <c r="B27" s="26"/>
      <c r="C27" s="26"/>
      <c r="D27" s="26"/>
      <c r="E27" s="26"/>
      <c r="F27" s="27"/>
      <c r="G27" s="26"/>
      <c r="H27" s="26"/>
    </row>
    <row r="28" spans="1:8" x14ac:dyDescent="0.25">
      <c r="A28" s="26"/>
      <c r="B28" s="26"/>
      <c r="C28" s="26"/>
      <c r="D28" s="26"/>
      <c r="E28" s="26"/>
      <c r="F28" s="27"/>
      <c r="G28" s="26"/>
      <c r="H28" s="26"/>
    </row>
    <row r="29" spans="1:8" x14ac:dyDescent="0.25">
      <c r="A29" s="26"/>
      <c r="B29" s="26"/>
      <c r="C29" s="26"/>
      <c r="D29" s="26"/>
      <c r="E29" s="26"/>
      <c r="F29" s="27"/>
      <c r="G29" s="26"/>
      <c r="H29" s="26"/>
    </row>
    <row r="30" spans="1:8" x14ac:dyDescent="0.25">
      <c r="A30" s="26"/>
      <c r="B30" s="26"/>
      <c r="C30" s="26"/>
      <c r="D30" s="26"/>
      <c r="E30" s="26"/>
      <c r="F30" s="27"/>
      <c r="G30" s="26"/>
      <c r="H30" s="26"/>
    </row>
    <row r="31" spans="1:8" x14ac:dyDescent="0.25">
      <c r="A31" s="26"/>
      <c r="B31" s="26"/>
      <c r="C31" s="26"/>
      <c r="D31" s="26"/>
      <c r="E31" s="26"/>
      <c r="F31" s="27"/>
      <c r="G31" s="26"/>
      <c r="H31" s="26"/>
    </row>
    <row r="32" spans="1:8" x14ac:dyDescent="0.25">
      <c r="A32" s="26"/>
      <c r="B32" s="26"/>
      <c r="C32" s="26"/>
      <c r="D32" s="26"/>
      <c r="E32" s="26"/>
      <c r="F32" s="27"/>
      <c r="G32" s="26"/>
      <c r="H32" s="26"/>
    </row>
    <row r="33" spans="1:8" x14ac:dyDescent="0.25">
      <c r="A33" s="26"/>
      <c r="B33" s="26"/>
      <c r="C33" s="30"/>
      <c r="D33" s="26"/>
      <c r="E33" s="26"/>
      <c r="F33" s="27"/>
      <c r="G33" s="26"/>
      <c r="H33" s="26"/>
    </row>
    <row r="34" spans="1:8" x14ac:dyDescent="0.25">
      <c r="A34" s="26"/>
      <c r="B34" s="26"/>
      <c r="C34" s="26"/>
      <c r="D34" s="26"/>
      <c r="E34" s="26"/>
      <c r="F34" s="27"/>
      <c r="G34" s="26"/>
      <c r="H34" s="26"/>
    </row>
    <row r="35" spans="1:8" x14ac:dyDescent="0.25">
      <c r="A35" s="26"/>
      <c r="B35" s="26"/>
      <c r="C35" s="26"/>
      <c r="D35" s="26"/>
      <c r="E35" s="26"/>
      <c r="F35" s="27"/>
      <c r="G35" s="26"/>
      <c r="H35" s="26"/>
    </row>
    <row r="36" spans="1:8" x14ac:dyDescent="0.25">
      <c r="A36" s="26"/>
      <c r="B36" s="26"/>
      <c r="C36" s="26"/>
      <c r="D36" s="26"/>
      <c r="E36" s="26"/>
      <c r="F36" s="27"/>
      <c r="G36" s="26"/>
      <c r="H36" s="26"/>
    </row>
    <row r="37" spans="1:8" x14ac:dyDescent="0.25">
      <c r="A37" s="26"/>
      <c r="B37" s="26"/>
      <c r="C37" s="26"/>
      <c r="D37" s="26"/>
      <c r="E37" s="26"/>
      <c r="F37" s="27"/>
      <c r="G37" s="26"/>
      <c r="H37" s="26"/>
    </row>
    <row r="38" spans="1:8" x14ac:dyDescent="0.25">
      <c r="A38" s="26"/>
      <c r="B38" s="26"/>
      <c r="C38" s="26"/>
      <c r="D38" s="26"/>
      <c r="E38" s="26"/>
      <c r="F38" s="27"/>
      <c r="G38" s="26"/>
      <c r="H38" s="26"/>
    </row>
    <row r="39" spans="1:8" x14ac:dyDescent="0.25">
      <c r="A39" s="26"/>
      <c r="B39" s="26"/>
      <c r="C39" s="26"/>
      <c r="D39" s="26"/>
      <c r="E39" s="26"/>
      <c r="F39" s="27"/>
      <c r="G39" s="26"/>
      <c r="H39" s="26"/>
    </row>
    <row r="40" spans="1:8" x14ac:dyDescent="0.25">
      <c r="A40" s="26"/>
      <c r="B40" s="26"/>
      <c r="C40" s="26"/>
      <c r="D40" s="26"/>
      <c r="E40" s="26"/>
      <c r="F40" s="27"/>
      <c r="G40" s="26"/>
      <c r="H40" s="26"/>
    </row>
    <row r="41" spans="1:8" x14ac:dyDescent="0.25">
      <c r="A41" s="26"/>
      <c r="B41" s="26"/>
      <c r="C41" s="26"/>
      <c r="D41" s="26"/>
      <c r="E41" s="26"/>
      <c r="F41" s="27"/>
      <c r="G41" s="26"/>
      <c r="H41" s="26"/>
    </row>
    <row r="42" spans="1:8" x14ac:dyDescent="0.25">
      <c r="A42" s="26"/>
      <c r="B42" s="26"/>
      <c r="C42" s="26"/>
      <c r="D42" s="26"/>
      <c r="E42" s="26"/>
      <c r="F42" s="27"/>
      <c r="G42" s="26"/>
      <c r="H42" s="26"/>
    </row>
    <row r="43" spans="1:8" x14ac:dyDescent="0.25">
      <c r="A43" s="26"/>
      <c r="B43" s="26"/>
      <c r="C43" s="30"/>
      <c r="D43" s="26"/>
      <c r="E43" s="26"/>
      <c r="F43" s="27"/>
      <c r="G43" s="26"/>
      <c r="H43" s="26"/>
    </row>
    <row r="44" spans="1:8" x14ac:dyDescent="0.25">
      <c r="A44" s="26"/>
      <c r="B44" s="26"/>
      <c r="C44" s="26"/>
      <c r="D44" s="26"/>
      <c r="E44" s="26"/>
      <c r="F44" s="27"/>
      <c r="G44" s="26"/>
      <c r="H44" s="26"/>
    </row>
    <row r="45" spans="1:8" x14ac:dyDescent="0.25">
      <c r="A45" s="26"/>
      <c r="B45" s="26"/>
      <c r="C45" s="26"/>
      <c r="D45" s="26"/>
      <c r="E45" s="26"/>
      <c r="F45" s="27"/>
      <c r="G45" s="26"/>
      <c r="H45" s="26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2021-03-07T23:46:36Z</dcterms:modified>
</cp:coreProperties>
</file>