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5700" yWindow="120" windowWidth="45700" windowHeight="23620" tabRatio="746"/>
  </bookViews>
  <sheets>
    <sheet name="SMSF Structure" sheetId="8" r:id="rId1"/>
    <sheet name="Comm Bank Acct 10931713" sheetId="14" r:id="rId2"/>
    <sheet name="Halifax Acct U1877600" sheetId="18" r:id="rId3"/>
    <sheet name="IB Acct U7746386" sheetId="27" r:id="rId4"/>
    <sheet name="Additional SMSF Expenses" sheetId="2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26" l="1"/>
  <c r="P26" i="14"/>
  <c r="Q26" i="14"/>
  <c r="R26" i="14"/>
  <c r="S26" i="14"/>
  <c r="T26" i="14"/>
  <c r="U26" i="14"/>
  <c r="V26" i="14"/>
  <c r="O26" i="14"/>
  <c r="V21" i="14"/>
  <c r="V15" i="14"/>
  <c r="V12" i="14"/>
  <c r="V9" i="14"/>
  <c r="V3" i="14"/>
  <c r="P5" i="14"/>
  <c r="P7" i="14"/>
  <c r="P8" i="14"/>
  <c r="P10" i="14"/>
  <c r="P11" i="14"/>
  <c r="P13" i="14"/>
  <c r="P14" i="14"/>
  <c r="P16" i="14"/>
  <c r="P17" i="14"/>
  <c r="P19" i="14"/>
  <c r="P20" i="14"/>
  <c r="P22" i="14"/>
  <c r="P4" i="14"/>
  <c r="O18" i="14"/>
  <c r="O6" i="14"/>
</calcChain>
</file>

<file path=xl/sharedStrings.xml><?xml version="1.0" encoding="utf-8"?>
<sst xmlns="http://schemas.openxmlformats.org/spreadsheetml/2006/main" count="89" uniqueCount="69">
  <si>
    <t>Date</t>
  </si>
  <si>
    <t>Balance</t>
  </si>
  <si>
    <t>Transaction</t>
  </si>
  <si>
    <t>Peter - Contributions</t>
  </si>
  <si>
    <t>Lyn - Contributions</t>
  </si>
  <si>
    <t>Preserved</t>
  </si>
  <si>
    <t>Concessional</t>
  </si>
  <si>
    <t>Non Concessional</t>
  </si>
  <si>
    <t>Income</t>
  </si>
  <si>
    <t>Expenses</t>
  </si>
  <si>
    <t>Tax</t>
  </si>
  <si>
    <t>Comments</t>
  </si>
  <si>
    <t xml:space="preserve">Total contributions 2011/2012 </t>
  </si>
  <si>
    <t>Total contributions 2012/2013</t>
  </si>
  <si>
    <t>Total contributions 2010/2011</t>
  </si>
  <si>
    <t>PT &amp; LJ Vicary Pty Ltd ITF PT &amp; LJ Vicary Super Fund</t>
  </si>
  <si>
    <t>Account Name</t>
  </si>
  <si>
    <t>Institution</t>
  </si>
  <si>
    <t>Halifax</t>
  </si>
  <si>
    <t>Account/Member Number</t>
  </si>
  <si>
    <t>Comm Bank</t>
  </si>
  <si>
    <t>Total contributions 2013/2014</t>
  </si>
  <si>
    <t>Total contributions 2014/2015</t>
  </si>
  <si>
    <t>Total Contributions 2015/2016</t>
  </si>
  <si>
    <t>Crestone 302145016</t>
  </si>
  <si>
    <t>Crestone 19432465</t>
  </si>
  <si>
    <t>Total Contributions 2016/2017</t>
  </si>
  <si>
    <t>Halifax U1877600</t>
  </si>
  <si>
    <t>U1877600</t>
  </si>
  <si>
    <t>Expense</t>
  </si>
  <si>
    <t>Comment</t>
  </si>
  <si>
    <t>Additional SMSF Expenses</t>
  </si>
  <si>
    <t>Pension</t>
  </si>
  <si>
    <t>Total Contributions 2017/2018</t>
  </si>
  <si>
    <t>Refer to separate reports:</t>
  </si>
  <si>
    <t>Total Contributions 2018/2019</t>
  </si>
  <si>
    <t>CLOSED</t>
  </si>
  <si>
    <t>Holding Account</t>
  </si>
  <si>
    <t>Investment Accounts</t>
  </si>
  <si>
    <t>Pays pension</t>
  </si>
  <si>
    <t>Total Contributions 2019/2020</t>
  </si>
  <si>
    <t>U7746386</t>
  </si>
  <si>
    <t xml:space="preserve">was AMH1-U2746386. Australian Mutual Holdings lost their licence to represent Interactive Brokers. Account is now managed by Interactive Brokers Australia </t>
  </si>
  <si>
    <t>IB
U7746386</t>
  </si>
  <si>
    <t>Account has been frozen since Nov 2018 when Halifax Investment Services went into Administration. Final distribution from liquidation expected mid 2022</t>
  </si>
  <si>
    <t>IB Australia</t>
  </si>
  <si>
    <t>Total Contributions 2020/2021</t>
  </si>
  <si>
    <t xml:space="preserve"> 1/PT LJ VICARY PTY LTD ATF PT REF 2021070200016276 /RFB/WITHDRAWAL </t>
  </si>
  <si>
    <t xml:space="preserve"> Transfer to xx2816 NetBank </t>
  </si>
  <si>
    <t xml:space="preserve"> Credit Interest </t>
  </si>
  <si>
    <t xml:space="preserve"> 28 Aug 2021</t>
  </si>
  <si>
    <t xml:space="preserve"> Transfer to xx2816 NetBank</t>
  </si>
  <si>
    <t xml:space="preserve"> Transfer to xx2816 CommBank app </t>
  </si>
  <si>
    <t xml:space="preserve"> 24 Sep 2021</t>
  </si>
  <si>
    <t xml:space="preserve"> 1/PT LJ VICARY PTY LTD ATF PT REF 2021092400013388 /RFB/WITHDRAWAL </t>
  </si>
  <si>
    <t xml:space="preserve"> 26 Nov 2021</t>
  </si>
  <si>
    <t xml:space="preserve"> 1/PT LJ VICARY PTY LTD ATF PT REF 2021112600028253 /RFB/WITHDRAWAL </t>
  </si>
  <si>
    <t xml:space="preserve"> 28 Nov 2021</t>
  </si>
  <si>
    <t xml:space="preserve"> Transfer to xx2816 CB TabletApp </t>
  </si>
  <si>
    <t xml:space="preserve"> 1/PT LJ VICARY PTY LTD ATF PT REF 2021122300022295 /RFB/WITHDRAWAL </t>
  </si>
  <si>
    <t xml:space="preserve"> 1/PT LJ VICARY PTY LTD ATF PT REF 2022022400021339 /RFB/WITHDRAWAL </t>
  </si>
  <si>
    <t xml:space="preserve"> 28 Feb 2022</t>
  </si>
  <si>
    <t>Total Contributions 2021/2022</t>
  </si>
  <si>
    <t>U7746386_20210701_20220630.csv</t>
  </si>
  <si>
    <t>U7746386_20210701_20220630.pdf</t>
  </si>
  <si>
    <t>U1877600_20210701_20220630.pdf</t>
  </si>
  <si>
    <t>U1877600_20210701_20220630.csv</t>
  </si>
  <si>
    <t>August 2021 - Trident Confidential - Income &amp; Yield Report</t>
  </si>
  <si>
    <t>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</si>
</sst>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409]* #,##0.00_ ;_-[$$-409]* \-#,##0.00\ ;_-[$$-409]* &quot;-&quot;??_ ;_-@_ 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b/>
      <sz val="12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67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40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6" fillId="0" borderId="0" xfId="0" applyFont="1" applyFill="1" applyAlignment="1">
      <alignment horizontal="center" wrapText="1"/>
    </xf>
    <xf numFmtId="40" fontId="6" fillId="0" borderId="0" xfId="0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 wrapText="1"/>
    </xf>
    <xf numFmtId="43" fontId="6" fillId="0" borderId="0" xfId="1" applyFont="1" applyFill="1" applyAlignment="1">
      <alignment horizontal="center" wrapText="1"/>
    </xf>
    <xf numFmtId="164" fontId="0" fillId="0" borderId="0" xfId="1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164" fontId="6" fillId="0" borderId="0" xfId="1" applyNumberFormat="1" applyFont="1" applyFill="1"/>
    <xf numFmtId="43" fontId="6" fillId="0" borderId="0" xfId="1" applyFont="1" applyFill="1" applyAlignment="1">
      <alignment horizontal="center"/>
    </xf>
    <xf numFmtId="14" fontId="0" fillId="0" borderId="0" xfId="0" applyNumberFormat="1" applyFill="1"/>
    <xf numFmtId="43" fontId="0" fillId="0" borderId="0" xfId="1" applyFont="1" applyFill="1"/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1" applyNumberFormat="1" applyFont="1" applyFill="1" applyBorder="1"/>
    <xf numFmtId="43" fontId="0" fillId="0" borderId="0" xfId="1" applyFont="1" applyFill="1" applyBorder="1"/>
    <xf numFmtId="4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4" fontId="0" fillId="0" borderId="0" xfId="0" applyNumberFormat="1"/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 wrapText="1"/>
    </xf>
    <xf numFmtId="43" fontId="6" fillId="0" borderId="0" xfId="1" applyFont="1" applyFill="1" applyBorder="1" applyAlignment="1">
      <alignment horizontal="center" wrapText="1"/>
    </xf>
    <xf numFmtId="4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/>
    </xf>
    <xf numFmtId="14" fontId="0" fillId="0" borderId="0" xfId="0" applyNumberFormat="1" applyFill="1" applyBorder="1"/>
    <xf numFmtId="164" fontId="6" fillId="3" borderId="0" xfId="1" applyNumberFormat="1" applyFont="1" applyFill="1" applyAlignment="1">
      <alignment horizontal="center" wrapText="1"/>
    </xf>
    <xf numFmtId="164" fontId="9" fillId="0" borderId="0" xfId="1" applyNumberFormat="1" applyFont="1" applyFill="1" applyAlignment="1">
      <alignment horizontal="center"/>
    </xf>
    <xf numFmtId="44" fontId="0" fillId="0" borderId="0" xfId="302" applyFont="1" applyFill="1"/>
    <xf numFmtId="44" fontId="0" fillId="0" borderId="0" xfId="0" applyNumberFormat="1" applyFill="1"/>
    <xf numFmtId="0" fontId="0" fillId="0" borderId="2" xfId="0" applyFill="1" applyBorder="1"/>
    <xf numFmtId="164" fontId="0" fillId="0" borderId="0" xfId="0" applyNumberForma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center"/>
    </xf>
    <xf numFmtId="14" fontId="6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4" fontId="6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/>
    <xf numFmtId="0" fontId="0" fillId="0" borderId="0" xfId="0" applyFont="1"/>
    <xf numFmtId="14" fontId="6" fillId="0" borderId="0" xfId="0" applyNumberFormat="1" applyFont="1" applyBorder="1"/>
    <xf numFmtId="164" fontId="6" fillId="0" borderId="0" xfId="0" applyNumberFormat="1" applyFont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Border="1"/>
    <xf numFmtId="14" fontId="0" fillId="0" borderId="0" xfId="0" applyNumberFormat="1" applyFont="1" applyBorder="1"/>
    <xf numFmtId="164" fontId="0" fillId="0" borderId="0" xfId="0" applyNumberFormat="1" applyFont="1" applyBorder="1"/>
    <xf numFmtId="0" fontId="0" fillId="0" borderId="0" xfId="0" applyFont="1" applyBorder="1"/>
    <xf numFmtId="164" fontId="6" fillId="0" borderId="0" xfId="1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5" fontId="0" fillId="0" borderId="0" xfId="0" applyNumberFormat="1" applyFill="1"/>
  </cellXfs>
  <cellStyles count="367">
    <cellStyle name="Comma" xfId="1" builtinId="3"/>
    <cellStyle name="Currency" xfId="302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6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L29"/>
  <sheetViews>
    <sheetView tabSelected="1" workbookViewId="0">
      <selection activeCell="B33" sqref="B33"/>
    </sheetView>
  </sheetViews>
  <sheetFormatPr baseColWidth="10" defaultRowHeight="15" x14ac:dyDescent="0"/>
  <cols>
    <col min="1" max="1" width="21.1640625" customWidth="1"/>
    <col min="2" max="2" width="45.33203125" customWidth="1"/>
    <col min="3" max="3" width="23.6640625" style="2" customWidth="1"/>
    <col min="4" max="4" width="26" style="2" customWidth="1"/>
    <col min="5" max="5" width="26" customWidth="1"/>
    <col min="6" max="7" width="26" style="5" customWidth="1"/>
    <col min="8" max="8" width="26.1640625" customWidth="1"/>
    <col min="10" max="10" width="21.6640625" customWidth="1"/>
  </cols>
  <sheetData>
    <row r="1" spans="1:12" s="3" customFormat="1">
      <c r="B1" s="3" t="s">
        <v>16</v>
      </c>
      <c r="C1" s="4" t="s">
        <v>17</v>
      </c>
      <c r="D1" s="4" t="s">
        <v>19</v>
      </c>
      <c r="E1" s="4" t="s">
        <v>11</v>
      </c>
      <c r="F1" s="4"/>
      <c r="G1" s="4"/>
    </row>
    <row r="2" spans="1:12" s="3" customFormat="1">
      <c r="C2" s="4"/>
      <c r="D2" s="4"/>
    </row>
    <row r="3" spans="1:12">
      <c r="A3" t="s">
        <v>37</v>
      </c>
      <c r="B3" t="s">
        <v>15</v>
      </c>
      <c r="C3" s="2" t="s">
        <v>20</v>
      </c>
      <c r="D3" s="8">
        <v>10931713</v>
      </c>
      <c r="E3" s="7" t="s">
        <v>39</v>
      </c>
    </row>
    <row r="4" spans="1:12" s="5" customFormat="1">
      <c r="C4" s="9"/>
      <c r="D4" s="9"/>
      <c r="E4" s="6"/>
    </row>
    <row r="6" spans="1:12">
      <c r="A6" t="s">
        <v>38</v>
      </c>
      <c r="B6" s="5" t="s">
        <v>15</v>
      </c>
      <c r="C6" s="8" t="s">
        <v>18</v>
      </c>
      <c r="D6" s="8" t="s">
        <v>28</v>
      </c>
      <c r="E6" s="58" t="s">
        <v>44</v>
      </c>
      <c r="F6" s="10"/>
      <c r="G6" s="10"/>
      <c r="H6" s="10"/>
      <c r="I6" s="10"/>
      <c r="J6" s="10"/>
      <c r="K6" s="10"/>
      <c r="L6" s="10"/>
    </row>
    <row r="7" spans="1:12" s="5" customFormat="1">
      <c r="B7" s="7"/>
      <c r="C7" s="2" t="s">
        <v>45</v>
      </c>
      <c r="D7" s="57" t="s">
        <v>41</v>
      </c>
      <c r="E7" s="58" t="s">
        <v>42</v>
      </c>
      <c r="F7" s="10"/>
      <c r="G7" s="10"/>
      <c r="H7" s="10"/>
      <c r="I7" s="10"/>
      <c r="J7" s="10"/>
    </row>
    <row r="14" spans="1:12">
      <c r="A14" s="5"/>
      <c r="B14" s="5"/>
    </row>
    <row r="15" spans="1:12">
      <c r="A15" s="5"/>
      <c r="B15" s="5"/>
    </row>
    <row r="16" spans="1:12">
      <c r="A16" s="5"/>
      <c r="B16" s="5"/>
    </row>
    <row r="17" spans="1:2">
      <c r="A17" s="5"/>
      <c r="B17" s="5"/>
    </row>
    <row r="18" spans="1:2">
      <c r="A18" s="5"/>
      <c r="B18" s="5"/>
    </row>
    <row r="19" spans="1:2">
      <c r="A19" s="5"/>
      <c r="B19" s="5"/>
    </row>
    <row r="20" spans="1:2">
      <c r="A20" s="5"/>
      <c r="B20" s="5"/>
    </row>
    <row r="21" spans="1:2">
      <c r="A21" s="5"/>
      <c r="B21" s="5"/>
    </row>
    <row r="22" spans="1:2">
      <c r="A22" s="5"/>
      <c r="B22" s="5"/>
    </row>
    <row r="23" spans="1:2">
      <c r="A23" s="5"/>
      <c r="B23" s="5"/>
    </row>
    <row r="24" spans="1:2">
      <c r="A24" s="5"/>
      <c r="B24" s="5"/>
    </row>
    <row r="25" spans="1:2">
      <c r="A25" s="5"/>
      <c r="B25" s="5"/>
    </row>
    <row r="26" spans="1:2">
      <c r="A26" s="5"/>
      <c r="B26" s="5"/>
    </row>
    <row r="27" spans="1:2">
      <c r="A27" s="5"/>
      <c r="B27" s="5"/>
    </row>
    <row r="28" spans="1:2">
      <c r="A28" s="5"/>
      <c r="B28" s="5"/>
    </row>
    <row r="29" spans="1:2">
      <c r="A29" s="5"/>
      <c r="B2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V48"/>
  <sheetViews>
    <sheetView workbookViewId="0">
      <pane ySplit="2" topLeftCell="A3" activePane="bottomLeft" state="frozen"/>
      <selection pane="bottomLeft" activeCell="C50" sqref="C50"/>
    </sheetView>
  </sheetViews>
  <sheetFormatPr baseColWidth="10" defaultRowHeight="15" x14ac:dyDescent="0"/>
  <cols>
    <col min="1" max="1" width="10.83203125" style="10" customWidth="1"/>
    <col min="2" max="2" width="12.33203125" style="11" customWidth="1"/>
    <col min="3" max="3" width="76.1640625" style="10" customWidth="1"/>
    <col min="4" max="4" width="13.1640625" style="16" customWidth="1"/>
    <col min="5" max="5" width="1.5" style="10" customWidth="1"/>
    <col min="6" max="6" width="12.33203125" style="16" bestFit="1" customWidth="1"/>
    <col min="7" max="7" width="13.1640625" style="16" bestFit="1" customWidth="1"/>
    <col min="8" max="8" width="12.33203125" style="16" bestFit="1" customWidth="1"/>
    <col min="9" max="9" width="1.1640625" style="22" customWidth="1"/>
    <col min="10" max="10" width="12" style="16" customWidth="1"/>
    <col min="11" max="11" width="11.6640625" style="16" customWidth="1"/>
    <col min="12" max="12" width="12.1640625" style="16" customWidth="1"/>
    <col min="13" max="13" width="1.1640625" style="10" customWidth="1"/>
    <col min="14" max="14" width="40" style="10" customWidth="1"/>
    <col min="15" max="15" width="11.33203125" style="16" bestFit="1" customWidth="1"/>
    <col min="16" max="16" width="14.5" style="10" customWidth="1"/>
    <col min="17" max="17" width="11.33203125" style="16" bestFit="1" customWidth="1"/>
    <col min="18" max="18" width="12.33203125" style="16" customWidth="1"/>
    <col min="19" max="19" width="13.1640625" style="16" bestFit="1" customWidth="1"/>
    <col min="20" max="21" width="13.6640625" style="16" customWidth="1"/>
    <col min="22" max="22" width="13.6640625" style="10" customWidth="1"/>
    <col min="23" max="16384" width="10.83203125" style="10"/>
  </cols>
  <sheetData>
    <row r="1" spans="1:22" s="17" customFormat="1">
      <c r="A1" s="17" t="s">
        <v>15</v>
      </c>
      <c r="B1" s="18"/>
      <c r="D1" s="19"/>
      <c r="F1" s="67" t="s">
        <v>3</v>
      </c>
      <c r="G1" s="67"/>
      <c r="H1" s="67"/>
      <c r="I1" s="20"/>
      <c r="J1" s="67" t="s">
        <v>4</v>
      </c>
      <c r="K1" s="67"/>
      <c r="L1" s="67"/>
      <c r="M1" s="27"/>
      <c r="O1" s="19"/>
      <c r="P1" s="68" t="s">
        <v>32</v>
      </c>
      <c r="Q1" s="68"/>
      <c r="R1" s="68"/>
      <c r="S1" s="43" t="s">
        <v>36</v>
      </c>
      <c r="T1" s="43" t="s">
        <v>36</v>
      </c>
      <c r="U1" s="19"/>
    </row>
    <row r="2" spans="1:22" s="28" customFormat="1" ht="30">
      <c r="A2" s="28" t="s">
        <v>0</v>
      </c>
      <c r="B2" s="29" t="s">
        <v>2</v>
      </c>
      <c r="D2" s="30" t="s">
        <v>1</v>
      </c>
      <c r="F2" s="30" t="s">
        <v>5</v>
      </c>
      <c r="G2" s="30" t="s">
        <v>6</v>
      </c>
      <c r="H2" s="14" t="s">
        <v>7</v>
      </c>
      <c r="I2" s="15"/>
      <c r="J2" s="30" t="s">
        <v>5</v>
      </c>
      <c r="K2" s="30" t="s">
        <v>6</v>
      </c>
      <c r="L2" s="14" t="s">
        <v>7</v>
      </c>
      <c r="M2" s="13"/>
      <c r="N2" s="28" t="s">
        <v>11</v>
      </c>
      <c r="O2" s="30" t="s">
        <v>8</v>
      </c>
      <c r="P2" s="12" t="s">
        <v>32</v>
      </c>
      <c r="Q2" s="14" t="s">
        <v>9</v>
      </c>
      <c r="R2" s="14" t="s">
        <v>10</v>
      </c>
      <c r="S2" s="42" t="s">
        <v>24</v>
      </c>
      <c r="T2" s="42" t="s">
        <v>25</v>
      </c>
      <c r="U2" s="14" t="s">
        <v>27</v>
      </c>
      <c r="V2" s="12" t="s">
        <v>43</v>
      </c>
    </row>
    <row r="3" spans="1:22">
      <c r="A3" s="69">
        <v>44379</v>
      </c>
      <c r="B3" s="11">
        <v>13000</v>
      </c>
      <c r="C3" s="10" t="s">
        <v>47</v>
      </c>
      <c r="D3" s="16">
        <v>13713.96</v>
      </c>
      <c r="V3" s="11">
        <f>B3</f>
        <v>13000</v>
      </c>
    </row>
    <row r="4" spans="1:22">
      <c r="A4" s="69">
        <v>44379</v>
      </c>
      <c r="B4" s="11">
        <v>-3000</v>
      </c>
      <c r="C4" s="10" t="s">
        <v>48</v>
      </c>
      <c r="D4" s="16">
        <v>10713.96</v>
      </c>
      <c r="P4" s="11">
        <f>B4</f>
        <v>-3000</v>
      </c>
    </row>
    <row r="5" spans="1:22">
      <c r="A5" s="69">
        <v>44405</v>
      </c>
      <c r="B5" s="11">
        <v>-4000</v>
      </c>
      <c r="C5" s="10" t="s">
        <v>48</v>
      </c>
      <c r="D5" s="16">
        <v>6713.96</v>
      </c>
      <c r="P5" s="11">
        <f t="shared" ref="P5:P22" si="0">B5</f>
        <v>-4000</v>
      </c>
    </row>
    <row r="6" spans="1:22">
      <c r="A6" s="69">
        <v>44409</v>
      </c>
      <c r="B6" s="11">
        <v>0.38</v>
      </c>
      <c r="C6" s="10" t="s">
        <v>49</v>
      </c>
      <c r="D6" s="16">
        <v>6714.34</v>
      </c>
      <c r="O6" s="16">
        <f>B6</f>
        <v>0.38</v>
      </c>
      <c r="P6" s="11"/>
    </row>
    <row r="7" spans="1:22">
      <c r="A7" s="10" t="s">
        <v>50</v>
      </c>
      <c r="B7" s="11">
        <v>-4000</v>
      </c>
      <c r="C7" s="10" t="s">
        <v>51</v>
      </c>
      <c r="D7" s="16">
        <v>2714.34</v>
      </c>
      <c r="P7" s="11">
        <f t="shared" si="0"/>
        <v>-4000</v>
      </c>
    </row>
    <row r="8" spans="1:22">
      <c r="A8" s="69">
        <v>44457</v>
      </c>
      <c r="B8" s="11">
        <v>-2000</v>
      </c>
      <c r="C8" s="10" t="s">
        <v>52</v>
      </c>
      <c r="D8" s="16">
        <v>714.34</v>
      </c>
      <c r="P8" s="11">
        <f t="shared" si="0"/>
        <v>-2000</v>
      </c>
    </row>
    <row r="9" spans="1:22">
      <c r="A9" s="10" t="s">
        <v>53</v>
      </c>
      <c r="B9" s="11">
        <v>7800</v>
      </c>
      <c r="C9" s="10" t="s">
        <v>54</v>
      </c>
      <c r="D9" s="16">
        <v>8514.34</v>
      </c>
      <c r="P9" s="11"/>
      <c r="V9" s="11">
        <f>B9</f>
        <v>7800</v>
      </c>
    </row>
    <row r="10" spans="1:22">
      <c r="A10" s="69">
        <v>44467</v>
      </c>
      <c r="B10" s="11">
        <v>-4000</v>
      </c>
      <c r="C10" s="10" t="s">
        <v>48</v>
      </c>
      <c r="D10" s="16">
        <v>4514.34</v>
      </c>
      <c r="P10" s="11">
        <f t="shared" si="0"/>
        <v>-4000</v>
      </c>
    </row>
    <row r="11" spans="1:22">
      <c r="A11" s="69">
        <v>44497</v>
      </c>
      <c r="B11" s="11">
        <v>-4000</v>
      </c>
      <c r="C11" s="10" t="s">
        <v>48</v>
      </c>
      <c r="D11" s="16">
        <v>514.34</v>
      </c>
      <c r="P11" s="11">
        <f t="shared" si="0"/>
        <v>-4000</v>
      </c>
    </row>
    <row r="12" spans="1:22">
      <c r="A12" s="10" t="s">
        <v>55</v>
      </c>
      <c r="B12" s="11">
        <v>7200</v>
      </c>
      <c r="C12" s="10" t="s">
        <v>56</v>
      </c>
      <c r="D12" s="16">
        <v>7714.34</v>
      </c>
      <c r="P12" s="11"/>
      <c r="V12" s="11">
        <f>B12</f>
        <v>7200</v>
      </c>
    </row>
    <row r="13" spans="1:22">
      <c r="A13" s="10" t="s">
        <v>57</v>
      </c>
      <c r="B13" s="11">
        <v>-4000</v>
      </c>
      <c r="C13" s="10" t="s">
        <v>48</v>
      </c>
      <c r="D13" s="16">
        <v>3714.34</v>
      </c>
      <c r="P13" s="11">
        <f t="shared" si="0"/>
        <v>-4000</v>
      </c>
    </row>
    <row r="14" spans="1:22">
      <c r="A14" s="69">
        <v>44546</v>
      </c>
      <c r="B14" s="11">
        <v>-3000</v>
      </c>
      <c r="C14" s="10" t="s">
        <v>58</v>
      </c>
      <c r="D14" s="16">
        <v>714.34</v>
      </c>
      <c r="P14" s="11">
        <f t="shared" si="0"/>
        <v>-3000</v>
      </c>
    </row>
    <row r="15" spans="1:22">
      <c r="A15" s="69">
        <v>44553</v>
      </c>
      <c r="B15" s="11">
        <v>13000</v>
      </c>
      <c r="C15" s="10" t="s">
        <v>59</v>
      </c>
      <c r="D15" s="16">
        <v>13714.34</v>
      </c>
      <c r="P15" s="11"/>
      <c r="V15" s="11">
        <f>B15</f>
        <v>13000</v>
      </c>
    </row>
    <row r="16" spans="1:22">
      <c r="A16" s="69">
        <v>44556</v>
      </c>
      <c r="B16" s="11">
        <v>-5000</v>
      </c>
      <c r="C16" s="10" t="s">
        <v>52</v>
      </c>
      <c r="D16" s="16">
        <v>8714.34</v>
      </c>
      <c r="P16" s="11">
        <f t="shared" si="0"/>
        <v>-5000</v>
      </c>
    </row>
    <row r="17" spans="1:22">
      <c r="A17" s="69">
        <v>44558</v>
      </c>
      <c r="B17" s="11">
        <v>-4000</v>
      </c>
      <c r="C17" s="10" t="s">
        <v>48</v>
      </c>
      <c r="D17" s="16">
        <v>4714.34</v>
      </c>
      <c r="P17" s="11">
        <f t="shared" si="0"/>
        <v>-4000</v>
      </c>
    </row>
    <row r="18" spans="1:22">
      <c r="A18" s="69">
        <v>44562</v>
      </c>
      <c r="B18" s="11">
        <v>0.06</v>
      </c>
      <c r="C18" s="10" t="s">
        <v>49</v>
      </c>
      <c r="D18" s="16">
        <v>4714.3999999999996</v>
      </c>
      <c r="O18" s="16">
        <f>B18</f>
        <v>0.06</v>
      </c>
      <c r="P18" s="11"/>
    </row>
    <row r="19" spans="1:22">
      <c r="A19" s="69">
        <v>44580</v>
      </c>
      <c r="B19" s="11">
        <v>-700</v>
      </c>
      <c r="C19" s="10" t="s">
        <v>48</v>
      </c>
      <c r="D19" s="16">
        <v>4014.4</v>
      </c>
      <c r="P19" s="11">
        <f t="shared" si="0"/>
        <v>-700</v>
      </c>
    </row>
    <row r="20" spans="1:22">
      <c r="A20" s="69">
        <v>44589</v>
      </c>
      <c r="B20" s="11">
        <v>-4000</v>
      </c>
      <c r="C20" s="10" t="s">
        <v>48</v>
      </c>
      <c r="D20" s="16">
        <v>14.4</v>
      </c>
      <c r="P20" s="11">
        <f t="shared" si="0"/>
        <v>-4000</v>
      </c>
    </row>
    <row r="21" spans="1:22">
      <c r="A21" s="69">
        <v>44616</v>
      </c>
      <c r="B21" s="11">
        <v>5500</v>
      </c>
      <c r="C21" s="10" t="s">
        <v>60</v>
      </c>
      <c r="D21" s="16">
        <v>5514.4</v>
      </c>
      <c r="P21" s="11"/>
      <c r="V21" s="11">
        <f>B21</f>
        <v>5500</v>
      </c>
    </row>
    <row r="22" spans="1:22">
      <c r="A22" s="10" t="s">
        <v>61</v>
      </c>
      <c r="B22" s="11">
        <v>-4000</v>
      </c>
      <c r="C22" s="10" t="s">
        <v>48</v>
      </c>
      <c r="D22" s="16">
        <v>1514.4</v>
      </c>
      <c r="P22" s="11">
        <f t="shared" si="0"/>
        <v>-4000</v>
      </c>
    </row>
    <row r="23" spans="1:22" s="28" customFormat="1">
      <c r="B23" s="29"/>
      <c r="D23" s="56"/>
      <c r="F23" s="56"/>
      <c r="G23" s="56"/>
      <c r="H23" s="14"/>
      <c r="I23" s="15"/>
      <c r="J23" s="56"/>
      <c r="K23" s="56"/>
      <c r="L23" s="14"/>
      <c r="M23" s="13"/>
      <c r="O23" s="56"/>
      <c r="P23" s="12"/>
      <c r="Q23" s="14"/>
      <c r="R23" s="14"/>
      <c r="S23" s="5"/>
      <c r="T23" s="5"/>
      <c r="U23" s="14"/>
      <c r="V23" s="12"/>
    </row>
    <row r="24" spans="1:22" s="28" customFormat="1">
      <c r="B24" s="29"/>
      <c r="D24" s="56"/>
      <c r="F24" s="56"/>
      <c r="G24" s="56"/>
      <c r="H24" s="14"/>
      <c r="I24" s="15"/>
      <c r="J24" s="56"/>
      <c r="K24" s="56"/>
      <c r="L24" s="14"/>
      <c r="M24" s="13"/>
      <c r="O24" s="56"/>
      <c r="P24" s="12"/>
      <c r="Q24" s="14"/>
      <c r="R24" s="14"/>
      <c r="S24" s="5"/>
      <c r="T24" s="5"/>
      <c r="U24" s="14"/>
      <c r="V24" s="12"/>
    </row>
    <row r="25" spans="1:22" s="28" customFormat="1">
      <c r="B25" s="29"/>
      <c r="D25" s="56"/>
      <c r="F25" s="56"/>
      <c r="G25" s="56"/>
      <c r="H25" s="14"/>
      <c r="I25" s="15"/>
      <c r="J25" s="56"/>
      <c r="K25" s="56"/>
      <c r="L25" s="14"/>
      <c r="M25" s="13"/>
      <c r="O25" s="56"/>
      <c r="P25" s="12"/>
      <c r="Q25" s="14"/>
      <c r="R25" s="14"/>
      <c r="S25" s="5"/>
      <c r="T25" s="5"/>
      <c r="U25" s="14"/>
      <c r="V25" s="12"/>
    </row>
    <row r="26" spans="1:22" s="5" customFormat="1">
      <c r="A26" s="53"/>
      <c r="B26" s="54"/>
      <c r="C26" s="40" t="s">
        <v>62</v>
      </c>
      <c r="D26" s="54"/>
      <c r="E26" s="55"/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/>
      <c r="O26" s="54">
        <f>SUM(O3:O22)</f>
        <v>0.44</v>
      </c>
      <c r="P26" s="54">
        <f t="shared" ref="P26:V26" si="1">SUM(P3:P22)</f>
        <v>-45700</v>
      </c>
      <c r="Q26" s="54">
        <f t="shared" si="1"/>
        <v>0</v>
      </c>
      <c r="R26" s="54">
        <f t="shared" si="1"/>
        <v>0</v>
      </c>
      <c r="S26" s="54">
        <f t="shared" si="1"/>
        <v>0</v>
      </c>
      <c r="T26" s="54">
        <f t="shared" si="1"/>
        <v>0</v>
      </c>
      <c r="U26" s="54">
        <f t="shared" si="1"/>
        <v>0</v>
      </c>
      <c r="V26" s="54">
        <f t="shared" si="1"/>
        <v>46500</v>
      </c>
    </row>
    <row r="27" spans="1:22" s="5" customFormat="1">
      <c r="A27" s="32"/>
      <c r="B27" s="47"/>
      <c r="D27" s="47"/>
      <c r="O27" s="47"/>
    </row>
    <row r="28" spans="1:22" s="66" customFormat="1">
      <c r="A28" s="64"/>
      <c r="B28" s="65"/>
      <c r="C28" s="51" t="s">
        <v>46</v>
      </c>
      <c r="D28" s="65"/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/>
      <c r="O28" s="65">
        <v>21.639999999999997</v>
      </c>
      <c r="P28" s="65">
        <v>-78000</v>
      </c>
      <c r="Q28" s="65">
        <v>-6523</v>
      </c>
      <c r="R28" s="65">
        <v>3381.29</v>
      </c>
      <c r="S28" s="65">
        <v>0</v>
      </c>
      <c r="T28" s="65">
        <v>0</v>
      </c>
      <c r="U28" s="65">
        <v>0</v>
      </c>
      <c r="V28" s="65">
        <v>48000</v>
      </c>
    </row>
    <row r="29" spans="1:22" s="5" customFormat="1">
      <c r="A29" s="60"/>
      <c r="B29" s="61"/>
      <c r="C29" s="62"/>
      <c r="D29" s="61"/>
      <c r="E29" s="63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</row>
    <row r="30" spans="1:22" s="59" customFormat="1">
      <c r="A30" s="64"/>
      <c r="B30" s="65"/>
      <c r="C30" s="51" t="s">
        <v>40</v>
      </c>
      <c r="D30" s="65"/>
      <c r="E30" s="66"/>
      <c r="F30" s="65">
        <v>0</v>
      </c>
      <c r="G30" s="65">
        <v>0</v>
      </c>
      <c r="H30" s="65">
        <v>0</v>
      </c>
      <c r="I30" s="65"/>
      <c r="J30" s="65">
        <v>0</v>
      </c>
      <c r="K30" s="65">
        <v>0</v>
      </c>
      <c r="L30" s="65">
        <v>0</v>
      </c>
      <c r="M30" s="65"/>
      <c r="N30" s="65"/>
      <c r="O30" s="65">
        <v>4507.920000000001</v>
      </c>
      <c r="P30" s="65">
        <v>-102040</v>
      </c>
      <c r="Q30" s="65">
        <v>-6302</v>
      </c>
      <c r="R30" s="65">
        <v>0</v>
      </c>
      <c r="S30" s="65">
        <v>0</v>
      </c>
      <c r="T30" s="65">
        <v>0</v>
      </c>
      <c r="U30" s="65">
        <v>0</v>
      </c>
      <c r="V30" s="65">
        <v>-20000</v>
      </c>
    </row>
    <row r="31" spans="1:22" s="28" customFormat="1">
      <c r="B31" s="29"/>
      <c r="C31" s="51"/>
      <c r="D31" s="31"/>
      <c r="F31" s="31"/>
      <c r="G31" s="31"/>
      <c r="H31" s="14"/>
      <c r="I31" s="15"/>
      <c r="J31" s="31"/>
      <c r="K31" s="31"/>
      <c r="L31" s="14"/>
      <c r="M31" s="13"/>
      <c r="O31" s="31"/>
      <c r="P31" s="12"/>
      <c r="Q31" s="14"/>
      <c r="R31" s="14"/>
      <c r="S31" s="14"/>
      <c r="T31" s="14"/>
      <c r="U31" s="14"/>
    </row>
    <row r="32" spans="1:22" s="48" customFormat="1">
      <c r="A32" s="49"/>
      <c r="B32" s="50"/>
      <c r="C32" s="51" t="s">
        <v>35</v>
      </c>
      <c r="D32" s="52"/>
      <c r="E32" s="49"/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/>
      <c r="O32" s="52">
        <v>11728.729999999998</v>
      </c>
      <c r="P32" s="52">
        <v>-96960</v>
      </c>
      <c r="Q32" s="52">
        <v>-6070</v>
      </c>
      <c r="R32" s="52">
        <v>0</v>
      </c>
      <c r="S32" s="52">
        <v>0</v>
      </c>
      <c r="T32" s="52">
        <v>0</v>
      </c>
      <c r="U32" s="52">
        <v>-200000</v>
      </c>
      <c r="V32" s="52">
        <v>-50000</v>
      </c>
    </row>
    <row r="33" spans="1:22" s="28" customFormat="1">
      <c r="B33" s="33"/>
      <c r="C33" s="34"/>
      <c r="D33" s="35"/>
      <c r="E33" s="34"/>
      <c r="F33" s="35"/>
      <c r="G33" s="35"/>
      <c r="H33" s="36"/>
      <c r="I33" s="37"/>
      <c r="J33" s="35"/>
      <c r="K33" s="35"/>
      <c r="L33" s="36"/>
      <c r="M33" s="38"/>
      <c r="N33" s="34"/>
      <c r="O33" s="35"/>
      <c r="P33" s="39"/>
      <c r="Q33" s="36"/>
      <c r="R33" s="36"/>
      <c r="S33" s="36"/>
      <c r="T33" s="36"/>
      <c r="U33" s="36"/>
      <c r="V33" s="34"/>
    </row>
    <row r="34" spans="1:22">
      <c r="A34" s="41"/>
      <c r="B34" s="24"/>
      <c r="C34" s="23" t="s">
        <v>33</v>
      </c>
      <c r="D34" s="25"/>
      <c r="E34" s="23"/>
      <c r="F34" s="25">
        <v>0</v>
      </c>
      <c r="G34" s="25">
        <v>0</v>
      </c>
      <c r="H34" s="25">
        <v>150000</v>
      </c>
      <c r="I34" s="25">
        <v>0</v>
      </c>
      <c r="J34" s="25">
        <v>0</v>
      </c>
      <c r="K34" s="25">
        <v>958.16</v>
      </c>
      <c r="L34" s="25">
        <v>300000</v>
      </c>
      <c r="M34" s="25">
        <v>0</v>
      </c>
      <c r="N34" s="24"/>
      <c r="O34" s="25">
        <v>702.26</v>
      </c>
      <c r="P34" s="25">
        <v>-70000</v>
      </c>
      <c r="Q34" s="25">
        <v>-224</v>
      </c>
      <c r="R34" s="25">
        <v>-6445.27</v>
      </c>
      <c r="S34" s="25">
        <v>0</v>
      </c>
      <c r="T34" s="25">
        <v>583203.6</v>
      </c>
      <c r="U34" s="25">
        <v>-501524</v>
      </c>
      <c r="V34" s="25">
        <v>0</v>
      </c>
    </row>
    <row r="35" spans="1:22">
      <c r="A35" s="23"/>
      <c r="N35" s="11"/>
    </row>
    <row r="36" spans="1:22">
      <c r="B36" s="24"/>
      <c r="C36" s="23" t="s">
        <v>26</v>
      </c>
      <c r="D36" s="25"/>
      <c r="E36" s="23"/>
      <c r="F36" s="25">
        <v>19824.75</v>
      </c>
      <c r="G36" s="25">
        <v>36756.089999999997</v>
      </c>
      <c r="H36" s="25">
        <v>0</v>
      </c>
      <c r="I36" s="26">
        <v>0</v>
      </c>
      <c r="J36" s="25">
        <v>0</v>
      </c>
      <c r="K36" s="25">
        <v>4502.76</v>
      </c>
      <c r="L36" s="25">
        <v>0</v>
      </c>
      <c r="M36" s="26">
        <v>0</v>
      </c>
      <c r="N36" s="11"/>
      <c r="O36" s="25">
        <v>1.4100000000000004</v>
      </c>
      <c r="P36" s="26">
        <v>0</v>
      </c>
      <c r="Q36" s="25">
        <v>-5082</v>
      </c>
      <c r="R36" s="25">
        <v>-12081.02</v>
      </c>
      <c r="S36" s="25">
        <v>0</v>
      </c>
      <c r="T36" s="25">
        <v>-10000</v>
      </c>
      <c r="U36" s="25">
        <v>0</v>
      </c>
      <c r="V36" s="25">
        <v>0</v>
      </c>
    </row>
    <row r="37" spans="1:22">
      <c r="A37" s="23"/>
      <c r="B37" s="24"/>
      <c r="C37" s="23"/>
      <c r="D37" s="25"/>
      <c r="E37" s="23"/>
      <c r="F37" s="25"/>
      <c r="G37" s="25"/>
      <c r="H37" s="25"/>
      <c r="I37" s="26"/>
      <c r="J37" s="25"/>
      <c r="K37" s="25"/>
      <c r="L37" s="25"/>
      <c r="M37" s="23"/>
      <c r="N37" s="11"/>
      <c r="O37" s="25"/>
      <c r="P37" s="23"/>
      <c r="Q37" s="25"/>
      <c r="R37" s="25"/>
      <c r="S37" s="25"/>
      <c r="T37" s="25"/>
      <c r="U37" s="25"/>
      <c r="V37" s="23"/>
    </row>
    <row r="38" spans="1:22">
      <c r="A38" s="23"/>
      <c r="B38" s="24"/>
      <c r="C38" s="23" t="s">
        <v>23</v>
      </c>
      <c r="D38" s="25"/>
      <c r="E38" s="23"/>
      <c r="F38" s="25">
        <v>0</v>
      </c>
      <c r="G38" s="25">
        <v>33820.159999999996</v>
      </c>
      <c r="H38" s="25">
        <v>15250</v>
      </c>
      <c r="I38" s="25">
        <v>0</v>
      </c>
      <c r="J38" s="25">
        <v>0</v>
      </c>
      <c r="K38" s="25">
        <v>4203.9399999999996</v>
      </c>
      <c r="L38" s="25">
        <v>5591.2</v>
      </c>
      <c r="M38" s="25">
        <v>0</v>
      </c>
      <c r="N38" s="11"/>
      <c r="O38" s="25">
        <v>0.03</v>
      </c>
      <c r="P38" s="25">
        <v>0</v>
      </c>
      <c r="Q38" s="25">
        <v>-5184.5</v>
      </c>
      <c r="R38" s="25">
        <v>-9138.33</v>
      </c>
      <c r="S38" s="25">
        <v>0</v>
      </c>
      <c r="T38" s="25">
        <v>0</v>
      </c>
      <c r="U38" s="25">
        <v>-40000</v>
      </c>
      <c r="V38" s="23"/>
    </row>
    <row r="39" spans="1:22">
      <c r="A39" s="23"/>
      <c r="B39" s="24"/>
      <c r="C39" s="23"/>
      <c r="D39" s="25"/>
      <c r="E39" s="23"/>
      <c r="F39" s="25"/>
      <c r="G39" s="25"/>
      <c r="H39" s="25"/>
      <c r="I39" s="25"/>
      <c r="J39" s="25"/>
      <c r="K39" s="25"/>
      <c r="L39" s="25"/>
      <c r="M39" s="24"/>
      <c r="N39" s="11"/>
      <c r="O39" s="25"/>
      <c r="P39" s="24"/>
      <c r="Q39" s="25"/>
      <c r="R39" s="25"/>
      <c r="S39" s="25"/>
      <c r="T39" s="25"/>
      <c r="U39" s="25"/>
      <c r="V39" s="23"/>
    </row>
    <row r="40" spans="1:22">
      <c r="A40" s="23"/>
      <c r="B40" s="16"/>
      <c r="C40" s="10" t="s">
        <v>22</v>
      </c>
      <c r="F40" s="16">
        <v>0</v>
      </c>
      <c r="G40" s="16">
        <v>35422.51</v>
      </c>
      <c r="H40" s="16">
        <v>130000</v>
      </c>
      <c r="I40" s="16">
        <v>0</v>
      </c>
      <c r="J40" s="16">
        <v>0</v>
      </c>
      <c r="K40" s="16">
        <v>6076.24</v>
      </c>
      <c r="L40" s="16">
        <v>372.4</v>
      </c>
      <c r="M40" s="11">
        <v>0</v>
      </c>
      <c r="N40" s="11"/>
      <c r="O40" s="16">
        <v>0.41000000000000003</v>
      </c>
      <c r="P40" s="11">
        <v>0</v>
      </c>
      <c r="Q40" s="16">
        <v>-7473</v>
      </c>
      <c r="R40" s="16">
        <v>-961.7</v>
      </c>
      <c r="S40" s="16">
        <v>-110000</v>
      </c>
      <c r="T40" s="16">
        <v>0</v>
      </c>
      <c r="U40" s="16">
        <v>-60000</v>
      </c>
      <c r="V40" s="10">
        <v>0</v>
      </c>
    </row>
    <row r="41" spans="1:22">
      <c r="I41" s="16"/>
      <c r="M41" s="11"/>
      <c r="N41" s="11"/>
      <c r="P41" s="11"/>
    </row>
    <row r="42" spans="1:22">
      <c r="C42" s="10" t="s">
        <v>21</v>
      </c>
      <c r="F42" s="16">
        <v>0</v>
      </c>
      <c r="G42" s="16">
        <v>24999.960000000006</v>
      </c>
      <c r="H42" s="16">
        <v>52000</v>
      </c>
      <c r="I42" s="16"/>
      <c r="J42" s="16">
        <v>0</v>
      </c>
      <c r="K42" s="16">
        <v>2712.1400000000003</v>
      </c>
      <c r="L42" s="16">
        <v>1706.8</v>
      </c>
      <c r="M42" s="11"/>
      <c r="N42" s="11"/>
      <c r="O42" s="16">
        <v>0.15</v>
      </c>
      <c r="P42" s="11"/>
      <c r="Q42" s="16">
        <v>-372</v>
      </c>
      <c r="R42" s="16">
        <v>-7534</v>
      </c>
      <c r="S42" s="16">
        <v>-40000</v>
      </c>
      <c r="T42" s="16">
        <v>0</v>
      </c>
      <c r="U42" s="16">
        <v>-52500</v>
      </c>
    </row>
    <row r="43" spans="1:22">
      <c r="I43" s="16"/>
      <c r="M43" s="11"/>
      <c r="N43" s="11"/>
      <c r="P43" s="11"/>
    </row>
    <row r="44" spans="1:22">
      <c r="C44" s="10" t="s">
        <v>13</v>
      </c>
      <c r="F44" s="16">
        <v>259908.99</v>
      </c>
      <c r="G44" s="16">
        <v>25000</v>
      </c>
      <c r="H44" s="16">
        <v>24574</v>
      </c>
      <c r="I44" s="16"/>
      <c r="J44" s="16">
        <v>0</v>
      </c>
      <c r="K44" s="16">
        <v>1541.48</v>
      </c>
      <c r="L44" s="16">
        <v>642.24</v>
      </c>
      <c r="M44" s="11"/>
      <c r="N44" s="11"/>
      <c r="P44" s="11"/>
    </row>
    <row r="45" spans="1:22">
      <c r="I45" s="16"/>
      <c r="M45" s="11"/>
      <c r="N45" s="11"/>
      <c r="P45" s="11"/>
    </row>
    <row r="46" spans="1:22">
      <c r="C46" s="10" t="s">
        <v>12</v>
      </c>
      <c r="F46" s="16">
        <v>126439.49</v>
      </c>
      <c r="G46" s="16">
        <v>50000</v>
      </c>
      <c r="H46" s="16">
        <v>2000</v>
      </c>
      <c r="I46" s="16"/>
      <c r="J46" s="16">
        <v>52779.59</v>
      </c>
      <c r="K46" s="16">
        <v>0</v>
      </c>
      <c r="L46" s="16">
        <v>233558.8</v>
      </c>
      <c r="M46" s="11"/>
      <c r="N46" s="11"/>
      <c r="P46" s="11"/>
    </row>
    <row r="48" spans="1:22">
      <c r="C48" s="10" t="s">
        <v>14</v>
      </c>
      <c r="H48" s="16">
        <v>0</v>
      </c>
      <c r="L48" s="16">
        <v>0</v>
      </c>
    </row>
  </sheetData>
  <mergeCells count="3">
    <mergeCell ref="F1:H1"/>
    <mergeCell ref="J1:L1"/>
    <mergeCell ref="P1:R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2:D5"/>
  <sheetViews>
    <sheetView workbookViewId="0">
      <selection activeCell="B32" sqref="B32"/>
    </sheetView>
  </sheetViews>
  <sheetFormatPr baseColWidth="10" defaultRowHeight="15" x14ac:dyDescent="0"/>
  <cols>
    <col min="2" max="2" width="32.5" customWidth="1"/>
    <col min="4" max="4" width="10.83203125" style="1"/>
  </cols>
  <sheetData>
    <row r="2" spans="1:2">
      <c r="A2" s="3" t="s">
        <v>34</v>
      </c>
    </row>
    <row r="4" spans="1:2">
      <c r="B4" s="10" t="s">
        <v>65</v>
      </c>
    </row>
    <row r="5" spans="1:2">
      <c r="B5" s="10" t="s">
        <v>66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D5"/>
  <sheetViews>
    <sheetView topLeftCell="B1" workbookViewId="0">
      <selection activeCell="B4" sqref="B4"/>
    </sheetView>
  </sheetViews>
  <sheetFormatPr baseColWidth="10" defaultRowHeight="15" x14ac:dyDescent="0"/>
  <sheetData>
    <row r="1" spans="1:4" s="5" customFormat="1"/>
    <row r="2" spans="1:4" s="5" customFormat="1">
      <c r="A2" s="3" t="s">
        <v>34</v>
      </c>
      <c r="D2" s="1"/>
    </row>
    <row r="3" spans="1:4" s="5" customFormat="1">
      <c r="D3" s="1"/>
    </row>
    <row r="4" spans="1:4" s="5" customFormat="1">
      <c r="B4" s="10" t="s">
        <v>64</v>
      </c>
      <c r="D4" s="1"/>
    </row>
    <row r="5" spans="1:4" s="5" customFormat="1">
      <c r="B5" s="10" t="s">
        <v>63</v>
      </c>
      <c r="D5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2:C9"/>
  <sheetViews>
    <sheetView topLeftCell="A3" workbookViewId="0">
      <selection activeCell="B10" sqref="B10"/>
    </sheetView>
  </sheetViews>
  <sheetFormatPr baseColWidth="10" defaultRowHeight="15" x14ac:dyDescent="0"/>
  <cols>
    <col min="1" max="2" width="10.83203125" style="10"/>
    <col min="3" max="3" width="76.33203125" style="10" customWidth="1"/>
    <col min="4" max="16384" width="10.83203125" style="10"/>
  </cols>
  <sheetData>
    <row r="2" spans="1:3" s="17" customFormat="1">
      <c r="A2" s="17" t="s">
        <v>31</v>
      </c>
    </row>
    <row r="3" spans="1:3" s="17" customFormat="1"/>
    <row r="4" spans="1:3" s="17" customFormat="1">
      <c r="A4" s="17" t="s">
        <v>0</v>
      </c>
      <c r="B4" s="17" t="s">
        <v>29</v>
      </c>
      <c r="C4" s="17" t="s">
        <v>30</v>
      </c>
    </row>
    <row r="5" spans="1:3">
      <c r="B5" s="11"/>
    </row>
    <row r="6" spans="1:3">
      <c r="A6" s="21">
        <v>44416</v>
      </c>
      <c r="B6" s="44">
        <v>39.5</v>
      </c>
      <c r="C6" s="10" t="s">
        <v>67</v>
      </c>
    </row>
    <row r="7" spans="1:3">
      <c r="A7" s="21">
        <v>44443</v>
      </c>
      <c r="B7" s="44">
        <v>56</v>
      </c>
      <c r="C7" s="10" t="s">
        <v>68</v>
      </c>
    </row>
    <row r="8" spans="1:3">
      <c r="A8" s="46"/>
      <c r="B8" s="46"/>
      <c r="C8" s="46"/>
    </row>
    <row r="9" spans="1:3">
      <c r="B9" s="45">
        <f>SUM(B6:B7)</f>
        <v>95.5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1DA5FA41-9268-4FE7-964C-1A1977002BED}"/>
</file>

<file path=customXml/itemProps2.xml><?xml version="1.0" encoding="utf-8"?>
<ds:datastoreItem xmlns:ds="http://schemas.openxmlformats.org/officeDocument/2006/customXml" ds:itemID="{6C8551B7-F329-4051-9F86-4118AAA1E7AF}"/>
</file>

<file path=customXml/itemProps3.xml><?xml version="1.0" encoding="utf-8"?>
<ds:datastoreItem xmlns:ds="http://schemas.openxmlformats.org/officeDocument/2006/customXml" ds:itemID="{737D5B2A-3277-49F8-9C53-B66E92901D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SMSF Structure</vt:lpstr>
      <vt:lpstr>Comm Bank Acct 10931713</vt:lpstr>
      <vt:lpstr>Halifax Acct U1877600</vt:lpstr>
      <vt:lpstr>IB Acct U7746386</vt:lpstr>
      <vt:lpstr>Additional SMSF Expenses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Lynda Vicary</dc:creator>
  <cp:lastModifiedBy>Lynda Vicary</cp:lastModifiedBy>
  <dcterms:created xsi:type="dcterms:W3CDTF">2014-01-01T06:19:49Z</dcterms:created>
  <dcterms:modified xsi:type="dcterms:W3CDTF">2022-09-04T09:21:06Z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