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L:\HFB Super\HFB.SuperClients\M\MDRN\2019\Workpapers\"/>
    </mc:Choice>
  </mc:AlternateContent>
  <xr:revisionPtr revIDLastSave="0" documentId="13_ncr:1_{CB10259C-E52A-4CEC-A460-22CF860159D4}" xr6:coauthVersionLast="45" xr6:coauthVersionMax="45" xr10:uidLastSave="{00000000-0000-0000-0000-000000000000}"/>
  <bookViews>
    <workbookView xWindow="-28920" yWindow="-105" windowWidth="29040" windowHeight="158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3" i="1" l="1"/>
  <c r="E18" i="1" s="1"/>
  <c r="D13" i="1"/>
  <c r="E8" i="1"/>
  <c r="I13" i="1"/>
  <c r="I18" i="1" s="1"/>
  <c r="G18" i="1"/>
  <c r="E20" i="1" l="1"/>
  <c r="E17" i="1"/>
  <c r="G20" i="1"/>
  <c r="I20" i="1"/>
  <c r="I8" i="1"/>
  <c r="D20" i="1" l="1"/>
  <c r="D18" i="1"/>
  <c r="I17" i="1"/>
  <c r="G17" i="1"/>
  <c r="G8" i="1"/>
  <c r="D8" i="1" l="1"/>
  <c r="D17" i="1" l="1"/>
</calcChain>
</file>

<file path=xl/sharedStrings.xml><?xml version="1.0" encoding="utf-8"?>
<sst xmlns="http://schemas.openxmlformats.org/spreadsheetml/2006/main" count="14" uniqueCount="13">
  <si>
    <t>Member Name:</t>
  </si>
  <si>
    <t>Date of Birth:</t>
  </si>
  <si>
    <t>Member Balance:</t>
  </si>
  <si>
    <t>Percentage Factor:</t>
  </si>
  <si>
    <t>Minimum Pension:</t>
  </si>
  <si>
    <t>Pension Date:</t>
  </si>
  <si>
    <t>Maximum Pension:</t>
  </si>
  <si>
    <t>Age as at 01/07/2018:</t>
  </si>
  <si>
    <t>Minimum Pension Calculation 2019/20 Financial Year</t>
  </si>
  <si>
    <t>Bruce Durie</t>
  </si>
  <si>
    <t>Christine McCarthy</t>
  </si>
  <si>
    <t>Jon McCarthy</t>
  </si>
  <si>
    <t>50% reduced COVID19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</si>
</sst>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">
    <xf numFmtId="0" fontId="0" fillId="0" borderId="0" xfId="0"/>
    <xf numFmtId="14" fontId="0" fillId="0" borderId="0" xfId="0" applyNumberFormat="1"/>
    <xf numFmtId="2" fontId="0" fillId="0" borderId="0" xfId="0" applyNumberFormat="1"/>
    <xf numFmtId="0" fontId="2" fillId="0" borderId="0" xfId="0" applyFont="1"/>
    <xf numFmtId="0" fontId="0" fillId="2" borderId="0" xfId="0" applyFill="1"/>
    <xf numFmtId="14" fontId="0" fillId="2" borderId="0" xfId="0" applyNumberFormat="1" applyFill="1"/>
    <xf numFmtId="44" fontId="0" fillId="2" borderId="0" xfId="1" applyFont="1" applyFill="1"/>
    <xf numFmtId="44" fontId="0" fillId="0" borderId="0" xfId="0" applyNumberFormat="1" applyFill="1"/>
    <xf numFmtId="0" fontId="0" fillId="0" borderId="0" xfId="0" applyFill="1"/>
    <xf numFmtId="164" fontId="0" fillId="2" borderId="0" xfId="2" applyNumberFormat="1" applyFont="1" applyFill="1"/>
    <xf numFmtId="164" fontId="0" fillId="0" borderId="0" xfId="0" applyNumberFormat="1"/>
    <xf numFmtId="0" fontId="3" fillId="0" borderId="0" xfId="0" applyFont="1"/>
    <xf numFmtId="44" fontId="3" fillId="0" borderId="0" xfId="0" applyNumberFormat="1" applyFont="1" applyFill="1"/>
    <xf numFmtId="14" fontId="0" fillId="0" borderId="0" xfId="0" applyNumberFormat="1" applyFill="1"/>
    <xf numFmtId="2" fontId="0" fillId="0" borderId="0" xfId="0" applyNumberFormat="1" applyFill="1"/>
    <xf numFmtId="44" fontId="0" fillId="0" borderId="0" xfId="1" applyFont="1" applyFill="1"/>
    <xf numFmtId="164" fontId="0" fillId="0" borderId="0" xfId="2" applyNumberFormat="1" applyFont="1" applyFill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180976</xdr:colOff>
      <xdr:row>22</xdr:row>
      <xdr:rowOff>9526</xdr:rowOff>
    </xdr:from>
    <xdr:to>
      <xdr:col>11</xdr:col>
      <xdr:colOff>405971</xdr:colOff>
      <xdr:row>45</xdr:row>
      <xdr:rowOff>47626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4531F1-4491-422B-A6C5-866C3668B6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6" y="4057651"/>
          <a:ext cx="10731070" cy="4419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I20"/>
  <sheetViews>
    <sheetView tabSelected="1" workbookViewId="0">
      <selection activeCell="E13" sqref="E13"/>
    </sheetView>
  </sheetViews>
  <sheetFormatPr defaultRowHeight="15" x14ac:dyDescent="0.25"/>
  <cols>
    <col min="3" max="3" width="10.85546875" customWidth="1"/>
    <col min="4" max="4" width="18.5703125" customWidth="1"/>
    <col min="5" max="5" width="20.28515625" customWidth="1"/>
    <col min="6" max="6" width="8.140625" style="8" customWidth="1"/>
    <col min="7" max="7" width="21.42578125" customWidth="1"/>
    <col min="9" max="9" width="21" customWidth="1"/>
    <col min="10" max="10" width="20.7109375" customWidth="1"/>
  </cols>
  <sheetData>
    <row r="2" spans="2:9" ht="18.75" x14ac:dyDescent="0.3">
      <c r="B2" s="3" t="s">
        <v>8</v>
      </c>
    </row>
    <row r="3" spans="2:9" x14ac:dyDescent="0.25">
      <c r="G3" s="8"/>
    </row>
    <row r="4" spans="2:9" x14ac:dyDescent="0.25">
      <c r="G4" s="8"/>
    </row>
    <row r="5" spans="2:9" x14ac:dyDescent="0.25">
      <c r="G5" s="8"/>
    </row>
    <row r="6" spans="2:9" x14ac:dyDescent="0.25">
      <c r="B6" t="s">
        <v>0</v>
      </c>
      <c r="D6" s="4" t="s">
        <v>9</v>
      </c>
      <c r="E6" s="4" t="s">
        <v>9</v>
      </c>
      <c r="G6" s="4" t="s">
        <v>10</v>
      </c>
      <c r="I6" s="4" t="s">
        <v>11</v>
      </c>
    </row>
    <row r="7" spans="2:9" x14ac:dyDescent="0.25">
      <c r="B7" t="s">
        <v>1</v>
      </c>
      <c r="D7" s="5">
        <v>19157</v>
      </c>
      <c r="E7" s="5">
        <v>19157</v>
      </c>
      <c r="F7" s="13"/>
      <c r="G7" s="5">
        <v>17085</v>
      </c>
      <c r="I7" s="5">
        <v>19412</v>
      </c>
    </row>
    <row r="8" spans="2:9" x14ac:dyDescent="0.25">
      <c r="B8" t="s">
        <v>7</v>
      </c>
      <c r="D8" s="2">
        <f>(D11-D7)/365.25</f>
        <v>67.049965776865164</v>
      </c>
      <c r="E8" s="2">
        <f>(E11-E7)/365.25</f>
        <v>67.049965776865164</v>
      </c>
      <c r="F8" s="14"/>
      <c r="G8" s="2">
        <f>(G11-G7)/365.25</f>
        <v>72.722792607802873</v>
      </c>
      <c r="I8" s="2">
        <f>(I11-I7)/365.25</f>
        <v>66.351813826146469</v>
      </c>
    </row>
    <row r="11" spans="2:9" x14ac:dyDescent="0.25">
      <c r="B11" t="s">
        <v>5</v>
      </c>
      <c r="D11" s="1">
        <v>43647</v>
      </c>
      <c r="E11" s="1">
        <v>43647</v>
      </c>
      <c r="F11" s="13"/>
      <c r="G11" s="1">
        <v>43647</v>
      </c>
      <c r="I11" s="1">
        <v>43647</v>
      </c>
    </row>
    <row r="13" spans="2:9" x14ac:dyDescent="0.25">
      <c r="B13" t="s">
        <v>2</v>
      </c>
      <c r="D13" s="6">
        <f>778988.15</f>
        <v>778988.15</v>
      </c>
      <c r="E13" s="6">
        <f>38343.52+278479.83</f>
        <v>316823.35000000003</v>
      </c>
      <c r="F13" s="15"/>
      <c r="G13" s="6">
        <v>143577.35999999999</v>
      </c>
      <c r="I13" s="6">
        <f>1328132.14+133223.46</f>
        <v>1461355.5999999999</v>
      </c>
    </row>
    <row r="15" spans="2:9" x14ac:dyDescent="0.25">
      <c r="B15" t="s">
        <v>3</v>
      </c>
      <c r="D15" s="9">
        <v>0.05</v>
      </c>
      <c r="E15" s="9">
        <v>0.05</v>
      </c>
      <c r="F15" s="16"/>
      <c r="G15" s="9">
        <v>0.05</v>
      </c>
      <c r="H15" s="10"/>
      <c r="I15" s="9">
        <v>0.05</v>
      </c>
    </row>
    <row r="17" spans="2:9" x14ac:dyDescent="0.25">
      <c r="B17" t="s">
        <v>4</v>
      </c>
      <c r="D17" s="7">
        <f>D13*D15</f>
        <v>38949.407500000001</v>
      </c>
      <c r="E17" s="7">
        <f>E13*E15</f>
        <v>15841.167500000003</v>
      </c>
      <c r="F17" s="7"/>
      <c r="G17" s="7">
        <f>G13*G15</f>
        <v>7178.8679999999995</v>
      </c>
      <c r="I17" s="7">
        <f>I13*I15</f>
        <v>73067.78</v>
      </c>
    </row>
    <row r="18" spans="2:9" x14ac:dyDescent="0.25">
      <c r="B18" s="11" t="s">
        <v>12</v>
      </c>
      <c r="D18" s="12">
        <f>+D13*(D15/2)</f>
        <v>19474.703750000001</v>
      </c>
      <c r="E18" s="12">
        <f>+E13*(E15/2)</f>
        <v>7920.5837500000016</v>
      </c>
      <c r="F18" s="12"/>
      <c r="G18" s="12">
        <f>+G13*(G15/2)</f>
        <v>3589.4339999999997</v>
      </c>
      <c r="H18" s="11"/>
      <c r="I18" s="12">
        <f>+I13*(I15/2)</f>
        <v>36533.89</v>
      </c>
    </row>
    <row r="20" spans="2:9" x14ac:dyDescent="0.25">
      <c r="B20" t="s">
        <v>6</v>
      </c>
      <c r="D20" s="7">
        <f>+D13</f>
        <v>778988.15</v>
      </c>
      <c r="E20" s="7">
        <f>+E13</f>
        <v>316823.35000000003</v>
      </c>
      <c r="F20" s="7"/>
      <c r="G20" s="7">
        <f>+G13</f>
        <v>143577.35999999999</v>
      </c>
      <c r="I20" s="7">
        <f>+I13</f>
        <v>1461355.5999999999</v>
      </c>
    </row>
  </sheetData>
  <pageMargins left="0.7" right="0.7" top="0.75" bottom="0.75" header="0.3" footer="0.3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 Smith</dc:creator>
  <cp:lastModifiedBy>Danielle Barrow</cp:lastModifiedBy>
  <cp:lastPrinted>2018-06-19T03:06:32Z</cp:lastPrinted>
  <dcterms:created xsi:type="dcterms:W3CDTF">2016-11-09T22:19:51Z</dcterms:created>
  <dcterms:modified xsi:type="dcterms:W3CDTF">2020-07-27T04:24:50Z</dcterms:modified>
</cp:coreProperties>
</file>