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M\MDRN\2020\Workpapers\4. Receivables\"/>
    </mc:Choice>
  </mc:AlternateContent>
  <xr:revisionPtr revIDLastSave="0" documentId="13_ncr:1_{CEDF75D4-B783-4548-BE3A-B73562E25DCA}" xr6:coauthVersionLast="45" xr6:coauthVersionMax="45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0" i="1" l="1"/>
  <c r="G48" i="1"/>
  <c r="F49" i="1"/>
  <c r="F50" i="1"/>
  <c r="F48" i="1"/>
  <c r="F46" i="1"/>
  <c r="F31" i="1"/>
  <c r="F37" i="1" l="1"/>
  <c r="F42" i="1" l="1"/>
</calcChain>
</file>

<file path=xl/sharedStrings.xml><?xml version="1.0" encoding="utf-8"?>
<sst xmlns="http://schemas.openxmlformats.org/spreadsheetml/2006/main" count="64" uniqueCount="58">
  <si>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</si>
  <si>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</si>
  <si>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</si>
  <si>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</si>
  <si>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</si>
  <si>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</si>
  <si>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</si>
  <si>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</si>
  <si>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</si>
  <si>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</si>
  <si>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</si>
  <si>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</si>
  <si>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Distributions Receivable</t>
  </si>
  <si>
    <t>RECEIVABLES AND PREPAYMENTS</t>
  </si>
  <si>
    <t>Lawcleve Superannuation Fund</t>
  </si>
  <si>
    <t>Cromwell Riverpark</t>
  </si>
  <si>
    <t>Antipodes Global Fund</t>
  </si>
  <si>
    <t>Trilogy Cannon Hill Office Trust</t>
  </si>
  <si>
    <t>Transurban Group</t>
  </si>
  <si>
    <t>Macquarie Wrap Receivables</t>
  </si>
  <si>
    <t>Sundry Debtors</t>
  </si>
  <si>
    <t>Dividends Receivable</t>
  </si>
  <si>
    <t>(no bank account details provided)</t>
  </si>
  <si>
    <t>LLC</t>
  </si>
  <si>
    <t>QRI</t>
  </si>
  <si>
    <t>RDC</t>
  </si>
  <si>
    <t>VAP</t>
  </si>
  <si>
    <t>IXJ</t>
  </si>
  <si>
    <t>IVV</t>
  </si>
  <si>
    <t>FID0026AU</t>
  </si>
  <si>
    <t>MAQ0454AU</t>
  </si>
  <si>
    <t>MAQ0443AU</t>
  </si>
  <si>
    <t>MGE0001AU</t>
  </si>
  <si>
    <t>MAQ0782AU</t>
  </si>
  <si>
    <t>CGFPA</t>
  </si>
  <si>
    <t>Banked 2/7/2020</t>
  </si>
  <si>
    <t>Trilogy Industrial Property Trust</t>
  </si>
  <si>
    <t>Platinum International Fund (Quoted Hedge Fund)</t>
  </si>
  <si>
    <t>XARO</t>
  </si>
  <si>
    <t>Banked 14/08/2020</t>
  </si>
  <si>
    <t>Banked 10/07/2020</t>
  </si>
  <si>
    <t>Payment withheld - no banking instructions</t>
  </si>
  <si>
    <t>Banked 15/09/2020</t>
  </si>
  <si>
    <t>Banked 15/07/2020</t>
  </si>
  <si>
    <t>Banked 31/08/2020</t>
  </si>
  <si>
    <t>Banked 16/07/2020</t>
  </si>
  <si>
    <t>Banked 13/07/2020</t>
  </si>
  <si>
    <t>Banked 14/07/2020</t>
  </si>
  <si>
    <t>Reinvested on 01/07/2020</t>
  </si>
  <si>
    <t>Banked 22/07/2020</t>
  </si>
  <si>
    <t>Banked 21/07/2020</t>
  </si>
  <si>
    <t>McCarthy - non-portfolio</t>
  </si>
  <si>
    <t>McCarthy - Morgans</t>
  </si>
  <si>
    <t>Durie - Macq wrap</t>
  </si>
  <si>
    <t>Segregation calcs:</t>
  </si>
  <si>
    <t>Distbns Rec</t>
  </si>
  <si>
    <t>Div Rec</t>
  </si>
  <si>
    <t>Durie - non-portfolio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</si>
</sst>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0" fontId="8" fillId="0" borderId="0" xfId="0" applyFont="1"/>
    <xf numFmtId="0" fontId="9" fillId="0" borderId="0" xfId="0" applyFont="1"/>
    <xf numFmtId="0" fontId="0" fillId="0" borderId="0" xfId="0" applyFont="1"/>
    <xf numFmtId="0" fontId="0" fillId="0" borderId="0" xfId="0" applyFont="1" applyBorder="1"/>
    <xf numFmtId="43" fontId="0" fillId="0" borderId="0" xfId="0" applyNumberFormat="1" applyFont="1" applyBorder="1"/>
    <xf numFmtId="0" fontId="10" fillId="0" borderId="0" xfId="0" applyFont="1"/>
    <xf numFmtId="0" fontId="0" fillId="0" borderId="0" xfId="0" applyFont="1" applyAlignment="1">
      <alignment horizontal="center"/>
    </xf>
    <xf numFmtId="0" fontId="11" fillId="0" borderId="0" xfId="0" applyFont="1"/>
    <xf numFmtId="0" fontId="0" fillId="0" borderId="0" xfId="0" applyFont="1" applyAlignment="1">
      <alignment horizontal="left"/>
    </xf>
    <xf numFmtId="44" fontId="0" fillId="0" borderId="6" xfId="1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11" fillId="2" borderId="0" xfId="0" applyFont="1" applyFill="1"/>
    <xf numFmtId="0" fontId="0" fillId="2" borderId="0" xfId="0" applyFont="1" applyFill="1"/>
    <xf numFmtId="44" fontId="0" fillId="2" borderId="0" xfId="1" applyFont="1" applyFill="1"/>
    <xf numFmtId="0" fontId="0" fillId="2" borderId="0" xfId="0" applyFill="1"/>
    <xf numFmtId="0" fontId="11" fillId="3" borderId="0" xfId="0" applyFont="1" applyFill="1"/>
    <xf numFmtId="0" fontId="0" fillId="3" borderId="0" xfId="0" applyFont="1" applyFill="1"/>
    <xf numFmtId="44" fontId="0" fillId="3" borderId="0" xfId="1" applyFont="1" applyFill="1"/>
    <xf numFmtId="0" fontId="0" fillId="3" borderId="0" xfId="0" applyFill="1"/>
    <xf numFmtId="0" fontId="11" fillId="4" borderId="0" xfId="0" applyFont="1" applyFill="1"/>
    <xf numFmtId="0" fontId="0" fillId="4" borderId="0" xfId="0" applyFont="1" applyFill="1"/>
    <xf numFmtId="44" fontId="0" fillId="4" borderId="0" xfId="1" applyFont="1" applyFill="1"/>
    <xf numFmtId="0" fontId="0" fillId="4" borderId="0" xfId="0" applyFill="1"/>
    <xf numFmtId="44" fontId="0" fillId="0" borderId="0" xfId="1" applyFont="1" applyAlignment="1">
      <alignment horizontal="center"/>
    </xf>
    <xf numFmtId="43" fontId="0" fillId="0" borderId="6" xfId="3" applyFont="1" applyBorder="1"/>
    <xf numFmtId="0" fontId="0" fillId="5" borderId="0" xfId="0" applyFont="1" applyFill="1"/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50"/>
  <sheetViews>
    <sheetView tabSelected="1" topLeftCell="A21" workbookViewId="0">
      <selection activeCell="H47" sqref="H47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9.4257812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14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13</v>
      </c>
      <c r="C3" s="12"/>
      <c r="G3" s="14" t="s">
        <v>4</v>
      </c>
      <c r="H3" s="15" t="s">
        <v>11</v>
      </c>
      <c r="I3" s="16">
        <v>44119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9" t="s">
        <v>8</v>
      </c>
      <c r="C7" s="40"/>
      <c r="D7" s="40"/>
      <c r="E7" s="41"/>
      <c r="F7" s="24" t="s">
        <v>9</v>
      </c>
      <c r="G7" s="39" t="s">
        <v>10</v>
      </c>
      <c r="H7" s="42"/>
      <c r="I7" s="43"/>
    </row>
    <row r="8" spans="1:10" x14ac:dyDescent="0.25">
      <c r="A8" s="26"/>
    </row>
    <row r="9" spans="1:10" x14ac:dyDescent="0.25">
      <c r="A9" s="26"/>
      <c r="F9" s="27"/>
      <c r="G9" s="26"/>
      <c r="H9" s="21"/>
      <c r="I9" s="26"/>
      <c r="J9" s="26"/>
    </row>
    <row r="10" spans="1:10" x14ac:dyDescent="0.25">
      <c r="A10" s="34">
        <v>61800</v>
      </c>
      <c r="B10" s="34"/>
      <c r="C10" s="34" t="s">
        <v>12</v>
      </c>
      <c r="D10" s="31"/>
      <c r="E10" s="31"/>
      <c r="G10" s="35"/>
      <c r="H10" s="29"/>
      <c r="I10" s="29"/>
    </row>
    <row r="11" spans="1:10" x14ac:dyDescent="0.25">
      <c r="A11" s="34"/>
      <c r="B11" s="34"/>
      <c r="C11" s="52" t="s">
        <v>16</v>
      </c>
      <c r="D11" s="53"/>
      <c r="E11" s="53"/>
      <c r="F11" s="54">
        <v>1201.5</v>
      </c>
      <c r="G11" s="37" t="s">
        <v>46</v>
      </c>
      <c r="H11" s="29"/>
      <c r="I11" s="29"/>
    </row>
    <row r="12" spans="1:10" x14ac:dyDescent="0.25">
      <c r="A12" s="34"/>
      <c r="B12" s="34"/>
      <c r="C12" s="48" t="s">
        <v>15</v>
      </c>
      <c r="D12" s="49"/>
      <c r="E12" s="49"/>
      <c r="F12" s="50">
        <v>293.75</v>
      </c>
      <c r="G12" s="37" t="s">
        <v>47</v>
      </c>
      <c r="H12" s="29"/>
      <c r="I12" s="29"/>
    </row>
    <row r="13" spans="1:10" x14ac:dyDescent="0.25">
      <c r="A13" s="34"/>
      <c r="B13" s="31"/>
      <c r="C13" s="44" t="s">
        <v>19</v>
      </c>
      <c r="D13" s="45"/>
      <c r="E13" s="45"/>
      <c r="F13" s="46"/>
      <c r="G13" s="35"/>
      <c r="H13" s="29"/>
      <c r="I13" s="29"/>
    </row>
    <row r="14" spans="1:10" x14ac:dyDescent="0.25">
      <c r="A14" s="34"/>
      <c r="B14" s="34"/>
      <c r="C14" s="45"/>
      <c r="D14" s="44" t="s">
        <v>23</v>
      </c>
      <c r="E14" s="45"/>
      <c r="F14" s="46">
        <v>73.430000000000007</v>
      </c>
      <c r="G14" s="37" t="s">
        <v>42</v>
      </c>
      <c r="H14" s="29"/>
      <c r="I14" s="29"/>
    </row>
    <row r="15" spans="1:10" x14ac:dyDescent="0.25">
      <c r="A15" s="34"/>
      <c r="B15" s="34"/>
      <c r="C15" s="45"/>
      <c r="D15" s="44" t="s">
        <v>24</v>
      </c>
      <c r="E15" s="45"/>
      <c r="F15" s="46">
        <v>172.42</v>
      </c>
      <c r="G15" s="37" t="s">
        <v>43</v>
      </c>
      <c r="H15" s="29"/>
      <c r="I15" s="29"/>
    </row>
    <row r="16" spans="1:10" x14ac:dyDescent="0.25">
      <c r="A16" s="34"/>
      <c r="B16" s="34"/>
      <c r="C16" s="45"/>
      <c r="D16" s="44" t="s">
        <v>25</v>
      </c>
      <c r="E16" s="45"/>
      <c r="F16" s="46">
        <v>27.44</v>
      </c>
      <c r="G16" s="37" t="s">
        <v>44</v>
      </c>
      <c r="H16" s="29"/>
      <c r="I16" s="29"/>
    </row>
    <row r="17" spans="1:9" x14ac:dyDescent="0.25">
      <c r="A17" s="34"/>
      <c r="B17" s="34"/>
      <c r="C17" s="45"/>
      <c r="D17" s="44" t="s">
        <v>26</v>
      </c>
      <c r="E17" s="47"/>
      <c r="F17" s="46">
        <v>188.61</v>
      </c>
      <c r="G17" s="37" t="s">
        <v>45</v>
      </c>
      <c r="H17" s="29"/>
      <c r="I17" s="29"/>
    </row>
    <row r="18" spans="1:9" x14ac:dyDescent="0.25">
      <c r="A18" s="31"/>
      <c r="B18" s="31"/>
      <c r="C18" s="45"/>
      <c r="D18" s="45" t="s">
        <v>27</v>
      </c>
      <c r="E18" s="45"/>
      <c r="F18" s="46">
        <v>582.58000000000004</v>
      </c>
      <c r="G18" s="37" t="s">
        <v>46</v>
      </c>
      <c r="H18" s="29"/>
      <c r="I18" s="29"/>
    </row>
    <row r="19" spans="1:9" x14ac:dyDescent="0.25">
      <c r="A19" s="31"/>
      <c r="B19" s="31"/>
      <c r="C19" s="45"/>
      <c r="D19" s="44" t="s">
        <v>28</v>
      </c>
      <c r="E19" s="45"/>
      <c r="F19" s="46">
        <v>251.35</v>
      </c>
      <c r="G19" s="37" t="s">
        <v>46</v>
      </c>
      <c r="H19" s="29"/>
      <c r="I19" s="29"/>
    </row>
    <row r="20" spans="1:9" x14ac:dyDescent="0.25">
      <c r="A20" s="31"/>
      <c r="B20" s="31"/>
      <c r="C20" s="45"/>
      <c r="D20" s="44" t="s">
        <v>29</v>
      </c>
      <c r="E20" s="45"/>
      <c r="F20" s="46">
        <v>175.48</v>
      </c>
      <c r="G20" s="37" t="s">
        <v>49</v>
      </c>
      <c r="H20" s="29"/>
      <c r="I20" s="29"/>
    </row>
    <row r="21" spans="1:9" x14ac:dyDescent="0.25">
      <c r="A21" s="31"/>
      <c r="B21" s="31"/>
      <c r="C21" s="45"/>
      <c r="D21" s="44" t="s">
        <v>30</v>
      </c>
      <c r="E21" s="45"/>
      <c r="F21" s="46">
        <v>127.9</v>
      </c>
      <c r="G21" s="37" t="s">
        <v>47</v>
      </c>
      <c r="H21" s="29"/>
      <c r="I21" s="29"/>
    </row>
    <row r="22" spans="1:9" x14ac:dyDescent="0.25">
      <c r="A22" s="31"/>
      <c r="B22" s="31"/>
      <c r="C22" s="45"/>
      <c r="D22" s="44" t="s">
        <v>31</v>
      </c>
      <c r="E22" s="45"/>
      <c r="F22" s="46">
        <v>589.23</v>
      </c>
      <c r="G22" s="37" t="s">
        <v>47</v>
      </c>
      <c r="H22" s="29"/>
      <c r="I22" s="29"/>
    </row>
    <row r="23" spans="1:9" x14ac:dyDescent="0.25">
      <c r="A23" s="31"/>
      <c r="B23" s="31"/>
      <c r="C23" s="45"/>
      <c r="D23" s="44" t="s">
        <v>32</v>
      </c>
      <c r="E23" s="45"/>
      <c r="F23" s="46">
        <v>2610.06</v>
      </c>
      <c r="G23" s="37" t="s">
        <v>50</v>
      </c>
      <c r="H23" s="29"/>
      <c r="I23" s="29"/>
    </row>
    <row r="24" spans="1:9" x14ac:dyDescent="0.25">
      <c r="A24" s="31"/>
      <c r="B24" s="31"/>
      <c r="C24" s="45"/>
      <c r="D24" s="44" t="s">
        <v>33</v>
      </c>
      <c r="E24" s="45"/>
      <c r="F24" s="46">
        <v>4535.87</v>
      </c>
      <c r="G24" s="37" t="s">
        <v>49</v>
      </c>
      <c r="H24" s="29"/>
      <c r="I24" s="29"/>
    </row>
    <row r="25" spans="1:9" x14ac:dyDescent="0.25">
      <c r="A25" s="31"/>
      <c r="B25" s="31"/>
      <c r="C25" s="53" t="s">
        <v>37</v>
      </c>
      <c r="D25" s="52"/>
      <c r="E25" s="53"/>
      <c r="F25" s="54">
        <v>2724.82</v>
      </c>
      <c r="G25" s="37" t="s">
        <v>48</v>
      </c>
      <c r="H25" s="29"/>
      <c r="I25" s="29"/>
    </row>
    <row r="26" spans="1:9" x14ac:dyDescent="0.25">
      <c r="A26" s="31"/>
      <c r="B26" s="31"/>
      <c r="C26" s="52" t="s">
        <v>18</v>
      </c>
      <c r="D26" s="53"/>
      <c r="E26" s="53"/>
      <c r="F26" s="54">
        <v>508</v>
      </c>
      <c r="G26" s="37" t="s">
        <v>39</v>
      </c>
      <c r="H26" s="29"/>
      <c r="I26" s="29"/>
    </row>
    <row r="27" spans="1:9" x14ac:dyDescent="0.25">
      <c r="A27" s="31"/>
      <c r="B27" s="31"/>
      <c r="C27" s="48" t="s">
        <v>17</v>
      </c>
      <c r="D27" s="49"/>
      <c r="E27" s="49"/>
      <c r="F27" s="50">
        <v>302.08</v>
      </c>
      <c r="G27" s="37" t="s">
        <v>40</v>
      </c>
      <c r="H27" s="29"/>
      <c r="I27" s="29"/>
    </row>
    <row r="28" spans="1:9" x14ac:dyDescent="0.25">
      <c r="A28" s="31"/>
      <c r="B28" s="31"/>
      <c r="C28" s="48" t="s">
        <v>36</v>
      </c>
      <c r="D28" s="51"/>
      <c r="E28" s="51"/>
      <c r="F28" s="50">
        <v>666.67</v>
      </c>
      <c r="G28" s="37" t="s">
        <v>40</v>
      </c>
      <c r="H28" s="29"/>
      <c r="I28" s="29"/>
    </row>
    <row r="29" spans="1:9" x14ac:dyDescent="0.25">
      <c r="A29" s="31"/>
      <c r="B29" s="31"/>
      <c r="C29" s="52" t="s">
        <v>38</v>
      </c>
      <c r="D29" s="55"/>
      <c r="E29" s="55"/>
      <c r="F29" s="54">
        <v>1013.92</v>
      </c>
      <c r="G29" s="37" t="s">
        <v>41</v>
      </c>
      <c r="H29" s="29"/>
      <c r="I29" s="29"/>
    </row>
    <row r="30" spans="1:9" x14ac:dyDescent="0.25">
      <c r="A30" s="31"/>
      <c r="B30" s="31"/>
      <c r="C30" s="36"/>
      <c r="D30" s="31"/>
      <c r="E30" s="31"/>
      <c r="G30" s="35"/>
      <c r="H30" s="29"/>
      <c r="I30" s="29"/>
    </row>
    <row r="31" spans="1:9" ht="15.75" thickBot="1" x14ac:dyDescent="0.3">
      <c r="A31" s="31"/>
      <c r="B31" s="31"/>
      <c r="C31" s="31"/>
      <c r="D31" s="31"/>
      <c r="E31" s="31"/>
      <c r="F31" s="38">
        <f>SUM(F11:F30)</f>
        <v>16045.109999999999</v>
      </c>
      <c r="G31" s="31"/>
      <c r="H31" s="29"/>
      <c r="I31" s="29"/>
    </row>
    <row r="32" spans="1:9" x14ac:dyDescent="0.25">
      <c r="A32" s="31"/>
      <c r="B32" s="31"/>
      <c r="C32" s="31"/>
      <c r="D32" s="31"/>
      <c r="E32" s="31"/>
      <c r="G32" s="31"/>
    </row>
    <row r="33" spans="1:7" x14ac:dyDescent="0.25">
      <c r="A33" s="34"/>
      <c r="B33" s="34"/>
      <c r="C33" s="34"/>
      <c r="D33" s="31"/>
      <c r="E33" s="31"/>
      <c r="G33" s="31"/>
    </row>
    <row r="34" spans="1:7" x14ac:dyDescent="0.25">
      <c r="A34" s="34">
        <v>62000</v>
      </c>
      <c r="B34" s="34"/>
      <c r="C34" s="34" t="s">
        <v>21</v>
      </c>
      <c r="D34" s="31"/>
      <c r="E34" s="31"/>
      <c r="G34" s="31"/>
    </row>
    <row r="35" spans="1:7" x14ac:dyDescent="0.25">
      <c r="A35" s="34"/>
      <c r="B35" s="34"/>
      <c r="C35" s="52" t="s">
        <v>34</v>
      </c>
      <c r="D35" s="53" t="s">
        <v>22</v>
      </c>
      <c r="E35" s="53"/>
      <c r="F35" s="54">
        <v>292</v>
      </c>
      <c r="G35" s="31" t="s">
        <v>35</v>
      </c>
    </row>
    <row r="36" spans="1:7" x14ac:dyDescent="0.25">
      <c r="A36" s="34"/>
      <c r="B36" s="34"/>
      <c r="C36" s="34"/>
      <c r="D36" s="31"/>
      <c r="E36" s="31"/>
      <c r="G36" s="31"/>
    </row>
    <row r="37" spans="1:7" ht="15.75" thickBot="1" x14ac:dyDescent="0.3">
      <c r="A37" s="34"/>
      <c r="B37" s="34"/>
      <c r="C37" s="34"/>
      <c r="D37" s="31"/>
      <c r="E37" s="31"/>
      <c r="F37" s="38">
        <f>SUM(F34:F36)</f>
        <v>292</v>
      </c>
      <c r="G37" s="31"/>
    </row>
    <row r="38" spans="1:7" x14ac:dyDescent="0.25">
      <c r="A38" s="34"/>
      <c r="B38" s="34"/>
      <c r="C38" s="34"/>
      <c r="D38" s="31"/>
      <c r="E38" s="31"/>
      <c r="G38" s="31"/>
    </row>
    <row r="39" spans="1:7" x14ac:dyDescent="0.25">
      <c r="A39" s="30">
        <v>68000</v>
      </c>
      <c r="B39" s="30"/>
      <c r="C39" s="30" t="s">
        <v>20</v>
      </c>
      <c r="D39" s="31"/>
      <c r="E39" s="31"/>
      <c r="G39" s="31"/>
    </row>
    <row r="40" spans="1:7" x14ac:dyDescent="0.25">
      <c r="A40" s="31"/>
      <c r="B40" s="31"/>
      <c r="C40" s="32"/>
      <c r="D40" s="32"/>
      <c r="E40" s="32"/>
      <c r="F40" s="33"/>
      <c r="G40" s="31"/>
    </row>
    <row r="41" spans="1:7" x14ac:dyDescent="0.25">
      <c r="A41" s="31"/>
      <c r="B41" s="31"/>
      <c r="C41" s="32"/>
      <c r="D41" s="32"/>
      <c r="E41" s="32"/>
      <c r="F41" s="27"/>
      <c r="G41" s="31"/>
    </row>
    <row r="42" spans="1:7" ht="15.75" thickBot="1" x14ac:dyDescent="0.3">
      <c r="A42" s="31"/>
      <c r="B42" s="31"/>
      <c r="C42" s="31"/>
      <c r="D42" s="31"/>
      <c r="E42" s="31"/>
      <c r="F42" s="38">
        <f>SUM(F40:F41)</f>
        <v>0</v>
      </c>
      <c r="G42" s="31"/>
    </row>
    <row r="43" spans="1:7" x14ac:dyDescent="0.25">
      <c r="A43" s="31"/>
      <c r="B43" s="31"/>
      <c r="C43" s="31"/>
      <c r="D43" s="31"/>
      <c r="E43" s="31"/>
      <c r="G43" s="31"/>
    </row>
    <row r="44" spans="1:7" x14ac:dyDescent="0.25">
      <c r="A44" s="31"/>
      <c r="B44" s="31"/>
      <c r="C44" s="31"/>
      <c r="D44" s="31"/>
      <c r="E44" s="31"/>
      <c r="G44" s="31"/>
    </row>
    <row r="45" spans="1:7" x14ac:dyDescent="0.25">
      <c r="A45" s="31"/>
      <c r="B45" s="31" t="s">
        <v>54</v>
      </c>
      <c r="C45" s="31"/>
      <c r="D45" s="31"/>
      <c r="E45" s="31"/>
      <c r="F45" s="56" t="s">
        <v>55</v>
      </c>
      <c r="G45" s="35" t="s">
        <v>56</v>
      </c>
    </row>
    <row r="46" spans="1:7" x14ac:dyDescent="0.25">
      <c r="A46" s="31"/>
      <c r="B46" s="45"/>
      <c r="C46" s="31" t="s">
        <v>53</v>
      </c>
      <c r="D46" s="31"/>
      <c r="E46" s="31"/>
      <c r="F46" s="28">
        <f>SUM(F14:F24)</f>
        <v>9334.369999999999</v>
      </c>
      <c r="G46" s="28">
        <v>0</v>
      </c>
    </row>
    <row r="47" spans="1:7" x14ac:dyDescent="0.25">
      <c r="A47" s="31"/>
      <c r="B47" s="58"/>
      <c r="C47" s="31" t="s">
        <v>57</v>
      </c>
      <c r="D47" s="31"/>
      <c r="E47" s="31"/>
      <c r="F47" s="28">
        <v>0</v>
      </c>
      <c r="G47" s="28">
        <v>0</v>
      </c>
    </row>
    <row r="48" spans="1:7" x14ac:dyDescent="0.25">
      <c r="B48" s="55"/>
      <c r="C48" t="s">
        <v>52</v>
      </c>
      <c r="F48" s="28">
        <f>+F11+F25+F26+F29</f>
        <v>5448.24</v>
      </c>
      <c r="G48" s="28">
        <f>+F35</f>
        <v>292</v>
      </c>
    </row>
    <row r="49" spans="2:7" x14ac:dyDescent="0.25">
      <c r="B49" s="51"/>
      <c r="C49" t="s">
        <v>51</v>
      </c>
      <c r="F49" s="28">
        <f>F12+SUM(F27:F28)</f>
        <v>1262.5</v>
      </c>
      <c r="G49" s="28">
        <v>0</v>
      </c>
    </row>
    <row r="50" spans="2:7" ht="15.75" thickBot="1" x14ac:dyDescent="0.3">
      <c r="F50" s="57">
        <f>SUM(F46:F49)</f>
        <v>16045.109999999999</v>
      </c>
      <c r="G50" s="57">
        <f>SUM(G46:G49)</f>
        <v>292</v>
      </c>
    </row>
  </sheetData>
  <sortState xmlns:xlrd2="http://schemas.microsoft.com/office/spreadsheetml/2017/richdata2" ref="D14:G22">
    <sortCondition ref="D14:D22"/>
  </sortState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2021-02-10T06:20:18Z</dcterms:modified>
</cp:coreProperties>
</file>