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EISC\2020\Workpapers\8. Income\Rent\"/>
    </mc:Choice>
  </mc:AlternateContent>
  <xr:revisionPtr revIDLastSave="0" documentId="13_ncr:1_{07872A03-8EB7-4E08-B52D-643CABC94627}" xr6:coauthVersionLast="44" xr6:coauthVersionMax="45" xr10:uidLastSave="{00000000-0000-0000-0000-000000000000}"/>
  <bookViews>
    <workbookView xWindow="-120" yWindow="-120" windowWidth="29040" windowHeight="15840" xr2:uid="{40282A7E-B6CB-4F92-9128-D3C6F8CDF49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5" i="1" l="1"/>
  <c r="E35" i="1" l="1"/>
  <c r="F34" i="1"/>
  <c r="F35" i="1" s="1"/>
  <c r="F30" i="1"/>
  <c r="F31" i="1"/>
  <c r="F32" i="1"/>
  <c r="F33" i="1"/>
  <c r="G33" i="1" s="1"/>
  <c r="F29" i="1"/>
  <c r="G34" i="1" l="1"/>
  <c r="G35" i="1" s="1"/>
  <c r="E17" i="1" l="1"/>
  <c r="E24" i="1"/>
  <c r="G17" i="1" l="1"/>
  <c r="M17" i="1"/>
  <c r="E21" i="1"/>
  <c r="F40" i="1"/>
  <c r="G21" i="1" l="1"/>
  <c r="M21" i="1"/>
  <c r="N21" i="1" s="1"/>
  <c r="F41" i="1"/>
  <c r="G41" i="1" s="1"/>
  <c r="G40" i="1"/>
  <c r="G32" i="1"/>
  <c r="G31" i="1"/>
  <c r="G30" i="1"/>
  <c r="G29" i="1"/>
  <c r="N17" i="1"/>
  <c r="M11" i="1"/>
  <c r="N11" i="1" s="1"/>
  <c r="E42" i="1" l="1"/>
  <c r="E44" i="1" s="1"/>
  <c r="F25" i="1"/>
  <c r="E26" i="1"/>
  <c r="E37" i="1" s="1"/>
  <c r="G25" i="1" l="1"/>
  <c r="F24" i="1"/>
  <c r="G24" i="1" s="1"/>
  <c r="G26" i="1" l="1"/>
  <c r="F26" i="1"/>
  <c r="G42" i="1"/>
  <c r="F42" i="1"/>
  <c r="F37" i="1" l="1"/>
  <c r="G37" i="1"/>
</calcChain>
</file>

<file path=xl/sharedStrings.xml><?xml version="1.0" encoding="utf-8"?>
<sst xmlns="http://schemas.openxmlformats.org/spreadsheetml/2006/main" count="53" uniqueCount="46">
  <si>
    <t>Client:</t>
  </si>
  <si>
    <t>W/P: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</si>
  <si>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</si>
  <si>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</si>
  <si>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</si>
  <si>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</si>
  <si>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</si>
  <si>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</si>
  <si>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</si>
  <si>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</si>
  <si>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</si>
  <si>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Annual Rent (excl GST)</t>
  </si>
  <si>
    <t>Rent review</t>
  </si>
  <si>
    <t>Outgoings</t>
  </si>
  <si>
    <t>100% payable by lessor</t>
  </si>
  <si>
    <t>Lease agreement period</t>
  </si>
  <si>
    <t>Net</t>
  </si>
  <si>
    <t>GST</t>
  </si>
  <si>
    <t>Gross</t>
  </si>
  <si>
    <t>Total</t>
  </si>
  <si>
    <t>DB</t>
  </si>
  <si>
    <t>01/01/2018 to 31/12/2020</t>
  </si>
  <si>
    <t>$24,810 plus GST</t>
  </si>
  <si>
    <t>Annual CPI increase</t>
  </si>
  <si>
    <t>Heisig Arber Super Fund</t>
  </si>
  <si>
    <t>NEW LEASE AGREEMENT:</t>
  </si>
  <si>
    <t>Body corporate levies</t>
  </si>
  <si>
    <t>Rates</t>
  </si>
  <si>
    <t>Expenses paid:</t>
  </si>
  <si>
    <t>Variance to outgoings above</t>
  </si>
  <si>
    <t>Monthly rent</t>
  </si>
  <si>
    <t>Ex GST</t>
  </si>
  <si>
    <t>CPI Dec 17</t>
  </si>
  <si>
    <t>CPI Dec 18</t>
  </si>
  <si>
    <t>Inc GST</t>
  </si>
  <si>
    <t>Rent increase calc Jan 2019</t>
  </si>
  <si>
    <t>New annual rent</t>
  </si>
  <si>
    <t>plus GST</t>
  </si>
  <si>
    <t>tenant is being charged $2099 plus GST (has been rounded up by 20c - not material)</t>
  </si>
  <si>
    <t>The client is charging GST on body corp using the gross body corp amount - not the net amount</t>
  </si>
  <si>
    <t>The client did not charge GST on rates last year and there was a shortfall of $227.42</t>
  </si>
  <si>
    <t>Rent for 2020:</t>
  </si>
  <si>
    <t>01/07/2019 to 31/12/2019</t>
  </si>
  <si>
    <t>01/01/2020 to 30/06/2020</t>
  </si>
  <si>
    <t>Rent increase calc Jan 2020</t>
  </si>
  <si>
    <t>CPI Dec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</si>
</sst>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3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 applyAlignment="1"/>
    <xf numFmtId="0" fontId="7" fillId="0" borderId="10" xfId="0" applyFont="1" applyBorder="1"/>
    <xf numFmtId="0" fontId="7" fillId="0" borderId="1" xfId="0" applyFont="1" applyBorder="1"/>
    <xf numFmtId="0" fontId="7" fillId="0" borderId="16" xfId="0" applyFont="1" applyBorder="1" applyAlignment="1"/>
    <xf numFmtId="0" fontId="7" fillId="0" borderId="17" xfId="0" applyFont="1" applyBorder="1"/>
    <xf numFmtId="0" fontId="7" fillId="0" borderId="1" xfId="0" applyFont="1" applyBorder="1" applyAlignment="1"/>
    <xf numFmtId="0" fontId="7" fillId="0" borderId="18" xfId="0" applyFont="1" applyBorder="1"/>
    <xf numFmtId="0" fontId="7" fillId="0" borderId="19" xfId="0" applyFont="1" applyBorder="1" applyAlignment="1"/>
    <xf numFmtId="0" fontId="7" fillId="0" borderId="19" xfId="0" applyFont="1" applyBorder="1"/>
    <xf numFmtId="0" fontId="7" fillId="0" borderId="0" xfId="0" applyFont="1"/>
    <xf numFmtId="44" fontId="7" fillId="0" borderId="16" xfId="2" applyFont="1" applyBorder="1" applyAlignment="1"/>
    <xf numFmtId="44" fontId="7" fillId="0" borderId="1" xfId="2" applyFont="1" applyBorder="1"/>
    <xf numFmtId="44" fontId="7" fillId="0" borderId="1" xfId="0" applyNumberFormat="1" applyFont="1" applyBorder="1"/>
    <xf numFmtId="0" fontId="7" fillId="0" borderId="23" xfId="0" applyFont="1" applyBorder="1"/>
    <xf numFmtId="44" fontId="7" fillId="0" borderId="24" xfId="0" applyNumberFormat="1" applyFont="1" applyBorder="1" applyAlignment="1"/>
    <xf numFmtId="0" fontId="3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/>
    <xf numFmtId="44" fontId="3" fillId="0" borderId="24" xfId="0" applyNumberFormat="1" applyFont="1" applyBorder="1" applyAlignment="1"/>
    <xf numFmtId="0" fontId="7" fillId="0" borderId="16" xfId="0" applyFont="1" applyBorder="1" applyAlignment="1"/>
    <xf numFmtId="44" fontId="7" fillId="0" borderId="1" xfId="0" applyNumberFormat="1" applyFont="1" applyBorder="1" applyAlignment="1"/>
    <xf numFmtId="0" fontId="7" fillId="0" borderId="25" xfId="0" applyFont="1" applyBorder="1"/>
    <xf numFmtId="0" fontId="7" fillId="0" borderId="24" xfId="0" applyFont="1" applyBorder="1"/>
    <xf numFmtId="44" fontId="7" fillId="0" borderId="1" xfId="2" applyFont="1" applyBorder="1" applyAlignment="1"/>
    <xf numFmtId="164" fontId="7" fillId="0" borderId="1" xfId="1" applyNumberFormat="1" applyFont="1" applyBorder="1"/>
    <xf numFmtId="44" fontId="0" fillId="0" borderId="0" xfId="2" applyFont="1"/>
    <xf numFmtId="0" fontId="7" fillId="0" borderId="16" xfId="0" applyFont="1" applyBorder="1" applyAlignment="1"/>
    <xf numFmtId="0" fontId="8" fillId="0" borderId="0" xfId="0" applyFont="1"/>
    <xf numFmtId="44" fontId="7" fillId="0" borderId="24" xfId="2" applyFont="1" applyBorder="1"/>
    <xf numFmtId="44" fontId="7" fillId="0" borderId="24" xfId="0" applyNumberFormat="1" applyFont="1" applyBorder="1"/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7" fillId="0" borderId="19" xfId="0" applyFont="1" applyBorder="1" applyAlignment="1"/>
    <xf numFmtId="0" fontId="7" fillId="0" borderId="20" xfId="0" applyFont="1" applyBorder="1" applyAlignment="1"/>
    <xf numFmtId="0" fontId="7" fillId="0" borderId="21" xfId="0" applyFont="1" applyBorder="1" applyAlignment="1"/>
    <xf numFmtId="0" fontId="7" fillId="0" borderId="22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43" fontId="7" fillId="0" borderId="14" xfId="0" applyNumberFormat="1" applyFont="1" applyBorder="1" applyAlignment="1"/>
    <xf numFmtId="0" fontId="3" fillId="0" borderId="1" xfId="0" applyFont="1" applyBorder="1" applyAlignment="1"/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6" fontId="7" fillId="0" borderId="14" xfId="1" applyNumberFormat="1" applyFont="1" applyBorder="1" applyAlignment="1">
      <alignment horizontal="left"/>
    </xf>
    <xf numFmtId="0" fontId="7" fillId="0" borderId="15" xfId="1" applyNumberFormat="1" applyFont="1" applyBorder="1" applyAlignment="1">
      <alignment horizontal="left"/>
    </xf>
    <xf numFmtId="0" fontId="7" fillId="0" borderId="16" xfId="1" applyNumberFormat="1" applyFont="1" applyBorder="1" applyAlignment="1">
      <alignment horizontal="left"/>
    </xf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CEBF2-8124-40AA-9F4C-5DE3CF3CC3C7}">
  <dimension ref="A1:P166"/>
  <sheetViews>
    <sheetView tabSelected="1" topLeftCell="A10" workbookViewId="0">
      <selection activeCell="H40" sqref="H40:J40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6.7109375" customWidth="1"/>
    <col min="5" max="5" width="14.5703125" customWidth="1"/>
    <col min="6" max="7" width="12.7109375" customWidth="1"/>
    <col min="8" max="9" width="9.7109375" customWidth="1"/>
    <col min="10" max="10" width="10.42578125" customWidth="1"/>
    <col min="13" max="14" width="10.5703125" bestFit="1" customWidth="1"/>
  </cols>
  <sheetData>
    <row r="1" spans="1:14" ht="30" customHeight="1" x14ac:dyDescent="0.25">
      <c r="A1" s="1" t="s">
        <v>0</v>
      </c>
      <c r="B1" s="2"/>
      <c r="C1" s="3" t="s">
        <v>24</v>
      </c>
      <c r="D1" s="4"/>
      <c r="F1" s="4"/>
      <c r="I1" s="5" t="s">
        <v>1</v>
      </c>
      <c r="J1" s="5"/>
    </row>
    <row r="2" spans="1:14" ht="20.100000000000001" customHeight="1" x14ac:dyDescent="0.25">
      <c r="A2" s="6"/>
      <c r="B2" s="7"/>
      <c r="C2" s="7"/>
      <c r="D2" s="7"/>
      <c r="F2" s="7"/>
      <c r="I2" s="8" t="s">
        <v>2</v>
      </c>
      <c r="J2" s="8" t="s">
        <v>3</v>
      </c>
    </row>
    <row r="3" spans="1:14" ht="20.100000000000001" customHeight="1" x14ac:dyDescent="0.25">
      <c r="A3" s="9" t="s">
        <v>4</v>
      </c>
      <c r="H3" s="10" t="s">
        <v>5</v>
      </c>
      <c r="I3" s="11" t="s">
        <v>20</v>
      </c>
      <c r="J3" s="12">
        <v>43839</v>
      </c>
    </row>
    <row r="4" spans="1:14" ht="20.100000000000001" customHeight="1" x14ac:dyDescent="0.25">
      <c r="A4" s="13" t="s">
        <v>6</v>
      </c>
      <c r="B4" s="9"/>
      <c r="C4" s="14">
        <v>44012</v>
      </c>
      <c r="D4" s="9"/>
      <c r="F4" s="9"/>
      <c r="H4" s="10" t="s">
        <v>7</v>
      </c>
      <c r="I4" s="11"/>
      <c r="J4" s="12"/>
    </row>
    <row r="5" spans="1:14" ht="20.100000000000001" customHeight="1" x14ac:dyDescent="0.25"/>
    <row r="6" spans="1:14" ht="20.100000000000001" customHeight="1" thickBot="1" x14ac:dyDescent="0.3"/>
    <row r="7" spans="1:14" ht="26.25" thickBot="1" x14ac:dyDescent="0.3">
      <c r="A7" s="15" t="s">
        <v>8</v>
      </c>
      <c r="B7" s="63" t="s">
        <v>9</v>
      </c>
      <c r="C7" s="71"/>
      <c r="D7" s="72"/>
      <c r="E7" s="16"/>
      <c r="F7" s="17"/>
      <c r="G7" s="18"/>
      <c r="H7" s="63" t="s">
        <v>10</v>
      </c>
      <c r="I7" s="64"/>
      <c r="J7" s="65"/>
    </row>
    <row r="8" spans="1:14" x14ac:dyDescent="0.25">
      <c r="A8" s="19"/>
      <c r="B8" s="66"/>
      <c r="C8" s="66"/>
      <c r="D8" s="66"/>
      <c r="E8" s="20"/>
      <c r="F8" s="21"/>
      <c r="G8" s="21"/>
      <c r="H8" s="67"/>
      <c r="I8" s="68"/>
      <c r="J8" s="69"/>
    </row>
    <row r="9" spans="1:14" x14ac:dyDescent="0.25">
      <c r="A9" s="41"/>
      <c r="B9" s="52" t="s">
        <v>25</v>
      </c>
      <c r="C9" s="53"/>
      <c r="D9" s="54"/>
      <c r="E9" s="53"/>
      <c r="F9" s="53"/>
      <c r="G9" s="54"/>
      <c r="H9" s="52"/>
      <c r="I9" s="59"/>
      <c r="J9" s="60"/>
      <c r="M9" t="s">
        <v>30</v>
      </c>
    </row>
    <row r="10" spans="1:14" x14ac:dyDescent="0.25">
      <c r="A10" s="24"/>
      <c r="B10" s="70" t="s">
        <v>15</v>
      </c>
      <c r="C10" s="70"/>
      <c r="D10" s="70"/>
      <c r="E10" s="53" t="s">
        <v>21</v>
      </c>
      <c r="F10" s="53"/>
      <c r="G10" s="54"/>
      <c r="H10" s="52"/>
      <c r="I10" s="59"/>
      <c r="J10" s="60"/>
      <c r="M10" t="s">
        <v>31</v>
      </c>
      <c r="N10" t="s">
        <v>34</v>
      </c>
    </row>
    <row r="11" spans="1:14" x14ac:dyDescent="0.25">
      <c r="A11" s="24"/>
      <c r="B11" s="70" t="s">
        <v>11</v>
      </c>
      <c r="C11" s="70"/>
      <c r="D11" s="70"/>
      <c r="E11" s="73" t="s">
        <v>22</v>
      </c>
      <c r="F11" s="74"/>
      <c r="G11" s="75"/>
      <c r="H11" s="52"/>
      <c r="I11" s="53"/>
      <c r="J11" s="54"/>
      <c r="M11" s="45">
        <f>24810/12</f>
        <v>2067.5</v>
      </c>
      <c r="N11" s="45">
        <f>+M11*1.1</f>
        <v>2274.25</v>
      </c>
    </row>
    <row r="12" spans="1:14" x14ac:dyDescent="0.25">
      <c r="A12" s="24"/>
      <c r="B12" s="52" t="s">
        <v>12</v>
      </c>
      <c r="C12" s="53"/>
      <c r="D12" s="54"/>
      <c r="E12" s="52" t="s">
        <v>23</v>
      </c>
      <c r="F12" s="53"/>
      <c r="G12" s="54"/>
      <c r="H12" s="52"/>
      <c r="I12" s="59"/>
      <c r="J12" s="60"/>
    </row>
    <row r="13" spans="1:14" x14ac:dyDescent="0.25">
      <c r="A13" s="24"/>
      <c r="B13" s="52" t="s">
        <v>13</v>
      </c>
      <c r="C13" s="53"/>
      <c r="D13" s="54"/>
      <c r="E13" s="52" t="s">
        <v>14</v>
      </c>
      <c r="F13" s="53"/>
      <c r="G13" s="54"/>
      <c r="H13" s="52"/>
      <c r="I13" s="59"/>
      <c r="J13" s="60"/>
    </row>
    <row r="14" spans="1:14" x14ac:dyDescent="0.25">
      <c r="A14" s="24"/>
      <c r="B14" s="52"/>
      <c r="C14" s="53"/>
      <c r="D14" s="54"/>
      <c r="E14" s="39"/>
      <c r="F14" s="22"/>
      <c r="G14" s="22"/>
      <c r="H14" s="52"/>
      <c r="I14" s="59"/>
      <c r="J14" s="60"/>
    </row>
    <row r="15" spans="1:14" x14ac:dyDescent="0.25">
      <c r="A15" s="24"/>
      <c r="B15" s="52" t="s">
        <v>35</v>
      </c>
      <c r="C15" s="53"/>
      <c r="D15" s="54"/>
      <c r="E15" s="39" t="s">
        <v>33</v>
      </c>
      <c r="F15" s="44">
        <v>114</v>
      </c>
      <c r="G15" s="22"/>
      <c r="H15" s="61"/>
      <c r="I15" s="59"/>
      <c r="J15" s="60"/>
    </row>
    <row r="16" spans="1:14" x14ac:dyDescent="0.25">
      <c r="A16" s="24"/>
      <c r="B16" s="52"/>
      <c r="C16" s="53"/>
      <c r="D16" s="54"/>
      <c r="E16" s="39" t="s">
        <v>32</v>
      </c>
      <c r="F16" s="44">
        <v>112.3</v>
      </c>
      <c r="G16" s="22"/>
      <c r="H16" s="61"/>
      <c r="I16" s="59"/>
      <c r="J16" s="60"/>
    </row>
    <row r="17" spans="1:16" x14ac:dyDescent="0.25">
      <c r="A17" s="24"/>
      <c r="B17" s="52" t="s">
        <v>36</v>
      </c>
      <c r="C17" s="53"/>
      <c r="D17" s="54"/>
      <c r="E17" s="30">
        <f>24810*(F15/F16)</f>
        <v>25185.574354407836</v>
      </c>
      <c r="F17" s="44" t="s">
        <v>37</v>
      </c>
      <c r="G17" s="31">
        <f>+E17*1.1</f>
        <v>27704.131789848623</v>
      </c>
      <c r="H17" s="52"/>
      <c r="I17" s="59"/>
      <c r="J17" s="60"/>
      <c r="M17" s="45">
        <f>+E17/12</f>
        <v>2098.7978628673195</v>
      </c>
      <c r="N17" s="45">
        <f>+M17*1.1</f>
        <v>2308.6776491540518</v>
      </c>
      <c r="P17" t="s">
        <v>38</v>
      </c>
    </row>
    <row r="18" spans="1:16" x14ac:dyDescent="0.25">
      <c r="A18" s="24"/>
      <c r="B18" s="52"/>
      <c r="C18" s="53"/>
      <c r="D18" s="54"/>
      <c r="E18" s="23"/>
      <c r="F18" s="22"/>
      <c r="G18" s="22"/>
      <c r="H18" s="52"/>
      <c r="I18" s="59"/>
      <c r="J18" s="60"/>
    </row>
    <row r="19" spans="1:16" x14ac:dyDescent="0.25">
      <c r="A19" s="24"/>
      <c r="B19" s="52" t="s">
        <v>44</v>
      </c>
      <c r="C19" s="53"/>
      <c r="D19" s="54"/>
      <c r="E19" s="46" t="s">
        <v>45</v>
      </c>
      <c r="F19" s="44">
        <v>116.3</v>
      </c>
      <c r="G19" s="22"/>
      <c r="H19" s="52"/>
      <c r="I19" s="59"/>
      <c r="J19" s="60"/>
    </row>
    <row r="20" spans="1:16" x14ac:dyDescent="0.25">
      <c r="A20" s="24"/>
      <c r="B20" s="52"/>
      <c r="C20" s="53"/>
      <c r="D20" s="54"/>
      <c r="E20" s="46" t="s">
        <v>33</v>
      </c>
      <c r="F20" s="44">
        <v>114.04</v>
      </c>
      <c r="G20" s="22"/>
      <c r="H20" s="52"/>
      <c r="I20" s="59"/>
      <c r="J20" s="60"/>
    </row>
    <row r="21" spans="1:16" x14ac:dyDescent="0.25">
      <c r="A21" s="24"/>
      <c r="B21" s="52" t="s">
        <v>36</v>
      </c>
      <c r="C21" s="53"/>
      <c r="D21" s="54"/>
      <c r="E21" s="30">
        <f>E17*(F19/F20)</f>
        <v>25684.692190614089</v>
      </c>
      <c r="F21" s="44" t="s">
        <v>37</v>
      </c>
      <c r="G21" s="31">
        <f>+E21*1.1</f>
        <v>28253.1614096755</v>
      </c>
      <c r="H21" s="52"/>
      <c r="I21" s="59"/>
      <c r="J21" s="60"/>
      <c r="M21" s="45">
        <f>+E21/12</f>
        <v>2140.3910158845074</v>
      </c>
      <c r="N21" s="45">
        <f>+M21*1.1</f>
        <v>2354.4301174729585</v>
      </c>
    </row>
    <row r="22" spans="1:16" x14ac:dyDescent="0.25">
      <c r="A22" s="24"/>
      <c r="B22" s="52"/>
      <c r="C22" s="53"/>
      <c r="D22" s="54"/>
      <c r="E22" s="30"/>
      <c r="F22" s="44"/>
      <c r="G22" s="22"/>
      <c r="H22" s="52"/>
      <c r="I22" s="59"/>
      <c r="J22" s="60"/>
    </row>
    <row r="23" spans="1:16" x14ac:dyDescent="0.25">
      <c r="A23" s="24"/>
      <c r="B23" s="76" t="s">
        <v>41</v>
      </c>
      <c r="C23" s="77"/>
      <c r="D23" s="78"/>
      <c r="E23" s="35" t="s">
        <v>16</v>
      </c>
      <c r="F23" s="36" t="s">
        <v>17</v>
      </c>
      <c r="G23" s="36" t="s">
        <v>18</v>
      </c>
      <c r="H23" s="52"/>
      <c r="I23" s="59"/>
      <c r="J23" s="60"/>
    </row>
    <row r="24" spans="1:16" x14ac:dyDescent="0.25">
      <c r="A24" s="24"/>
      <c r="B24" s="52" t="s">
        <v>42</v>
      </c>
      <c r="C24" s="53"/>
      <c r="D24" s="54"/>
      <c r="E24" s="30">
        <f>2099*6</f>
        <v>12594</v>
      </c>
      <c r="F24" s="31">
        <f>E24*0.1</f>
        <v>1259.4000000000001</v>
      </c>
      <c r="G24" s="32">
        <f>SUM(E24:F24)</f>
        <v>13853.4</v>
      </c>
      <c r="H24" s="52"/>
      <c r="I24" s="59"/>
      <c r="J24" s="60"/>
    </row>
    <row r="25" spans="1:16" x14ac:dyDescent="0.25">
      <c r="A25" s="24"/>
      <c r="B25" s="52" t="s">
        <v>43</v>
      </c>
      <c r="C25" s="53"/>
      <c r="D25" s="54"/>
      <c r="E25" s="30">
        <f>2140.39*6</f>
        <v>12842.34</v>
      </c>
      <c r="F25" s="31">
        <f>E25*0.1</f>
        <v>1284.2340000000002</v>
      </c>
      <c r="G25" s="32">
        <f>SUM(E25:F25)</f>
        <v>14126.574000000001</v>
      </c>
      <c r="H25" s="52"/>
      <c r="I25" s="59"/>
      <c r="J25" s="60"/>
    </row>
    <row r="26" spans="1:16" x14ac:dyDescent="0.25">
      <c r="A26" s="24"/>
      <c r="B26" s="70" t="s">
        <v>19</v>
      </c>
      <c r="C26" s="70"/>
      <c r="D26" s="70"/>
      <c r="E26" s="40">
        <f>SUM(E24:E25)</f>
        <v>25436.34</v>
      </c>
      <c r="F26" s="40">
        <f>SUM(F24:F25)</f>
        <v>2543.634</v>
      </c>
      <c r="G26" s="40">
        <f>SUM(G24:G25)</f>
        <v>27979.974000000002</v>
      </c>
      <c r="H26" s="52"/>
      <c r="I26" s="53"/>
      <c r="J26" s="54"/>
    </row>
    <row r="27" spans="1:16" x14ac:dyDescent="0.25">
      <c r="A27" s="33"/>
      <c r="B27" s="70"/>
      <c r="C27" s="70"/>
      <c r="D27" s="70"/>
      <c r="E27" s="34"/>
      <c r="F27" s="34"/>
      <c r="G27" s="34"/>
      <c r="H27" s="52"/>
      <c r="I27" s="53"/>
      <c r="J27" s="54"/>
      <c r="K27" s="47"/>
    </row>
    <row r="28" spans="1:16" x14ac:dyDescent="0.25">
      <c r="A28" s="33"/>
      <c r="B28" s="62" t="s">
        <v>13</v>
      </c>
      <c r="C28" s="62"/>
      <c r="D28" s="62"/>
      <c r="E28" s="34"/>
      <c r="F28" s="34"/>
      <c r="G28" s="34"/>
      <c r="H28" s="52"/>
      <c r="I28" s="53"/>
      <c r="J28" s="54"/>
      <c r="K28" s="47"/>
    </row>
    <row r="29" spans="1:16" x14ac:dyDescent="0.25">
      <c r="A29" s="33"/>
      <c r="B29" s="50">
        <v>43678</v>
      </c>
      <c r="C29" s="51"/>
      <c r="D29" s="51"/>
      <c r="E29" s="34">
        <v>1274.21</v>
      </c>
      <c r="F29" s="31">
        <f t="shared" ref="F29:F34" si="0">E29*0.1</f>
        <v>127.42100000000001</v>
      </c>
      <c r="G29" s="32">
        <f>SUM(E29:F29)</f>
        <v>1401.6310000000001</v>
      </c>
      <c r="H29" s="52"/>
      <c r="I29" s="53"/>
      <c r="J29" s="54"/>
      <c r="K29" s="47"/>
    </row>
    <row r="30" spans="1:16" x14ac:dyDescent="0.25">
      <c r="A30" s="33"/>
      <c r="B30" s="50">
        <v>43770</v>
      </c>
      <c r="C30" s="51"/>
      <c r="D30" s="51"/>
      <c r="E30" s="34">
        <v>1275.53</v>
      </c>
      <c r="F30" s="31">
        <f t="shared" si="0"/>
        <v>127.553</v>
      </c>
      <c r="G30" s="32">
        <f>SUM(E30:F30)</f>
        <v>1403.0830000000001</v>
      </c>
      <c r="H30" s="52"/>
      <c r="I30" s="53"/>
      <c r="J30" s="54"/>
      <c r="K30" s="47"/>
    </row>
    <row r="31" spans="1:16" x14ac:dyDescent="0.25">
      <c r="A31" s="33"/>
      <c r="B31" s="50">
        <v>43892</v>
      </c>
      <c r="C31" s="51"/>
      <c r="D31" s="51"/>
      <c r="E31" s="34">
        <v>1298.1500000000001</v>
      </c>
      <c r="F31" s="31">
        <f t="shared" si="0"/>
        <v>129.81500000000003</v>
      </c>
      <c r="G31" s="32">
        <f>SUM(E31:F31)</f>
        <v>1427.9650000000001</v>
      </c>
      <c r="H31" s="52"/>
      <c r="I31" s="53"/>
      <c r="J31" s="54"/>
      <c r="K31" s="47"/>
    </row>
    <row r="32" spans="1:16" x14ac:dyDescent="0.25">
      <c r="A32" s="33"/>
      <c r="B32" s="50">
        <v>43952</v>
      </c>
      <c r="C32" s="51"/>
      <c r="D32" s="51"/>
      <c r="E32" s="34">
        <v>657.41</v>
      </c>
      <c r="F32" s="31">
        <f t="shared" si="0"/>
        <v>65.741</v>
      </c>
      <c r="G32" s="32">
        <f t="shared" ref="G32:G34" si="1">SUM(E32:F32)</f>
        <v>723.15099999999995</v>
      </c>
      <c r="H32" s="52"/>
      <c r="I32" s="53"/>
      <c r="J32" s="54"/>
      <c r="K32" s="47"/>
    </row>
    <row r="33" spans="1:11" x14ac:dyDescent="0.25">
      <c r="A33" s="33"/>
      <c r="B33" s="50">
        <v>43983</v>
      </c>
      <c r="C33" s="51"/>
      <c r="D33" s="51"/>
      <c r="E33" s="34">
        <v>619.20000000000005</v>
      </c>
      <c r="F33" s="31">
        <f t="shared" si="0"/>
        <v>61.920000000000009</v>
      </c>
      <c r="G33" s="32">
        <f t="shared" si="1"/>
        <v>681.12</v>
      </c>
      <c r="H33" s="52"/>
      <c r="I33" s="53"/>
      <c r="J33" s="54"/>
      <c r="K33" s="47"/>
    </row>
    <row r="34" spans="1:11" x14ac:dyDescent="0.25">
      <c r="A34" s="33"/>
      <c r="B34" s="50">
        <v>44012</v>
      </c>
      <c r="C34" s="51"/>
      <c r="D34" s="51"/>
      <c r="E34" s="34">
        <v>-225.16</v>
      </c>
      <c r="F34" s="48">
        <f t="shared" si="0"/>
        <v>-22.516000000000002</v>
      </c>
      <c r="G34" s="49">
        <f t="shared" si="1"/>
        <v>-247.67599999999999</v>
      </c>
      <c r="H34" s="52"/>
      <c r="I34" s="53"/>
      <c r="J34" s="54"/>
      <c r="K34" s="47"/>
    </row>
    <row r="35" spans="1:11" x14ac:dyDescent="0.25">
      <c r="A35" s="33"/>
      <c r="B35" s="52" t="s">
        <v>19</v>
      </c>
      <c r="C35" s="53"/>
      <c r="D35" s="54"/>
      <c r="E35" s="34">
        <f>SUM(E29:E34)</f>
        <v>4899.34</v>
      </c>
      <c r="F35" s="34">
        <f>SUM(F29:F34)</f>
        <v>489.93399999999991</v>
      </c>
      <c r="G35" s="34">
        <f>SUM(G29:G34)</f>
        <v>5389.2739999999994</v>
      </c>
      <c r="H35" s="52"/>
      <c r="I35" s="53"/>
      <c r="J35" s="54"/>
      <c r="K35" s="47"/>
    </row>
    <row r="36" spans="1:11" x14ac:dyDescent="0.25">
      <c r="A36" s="24"/>
      <c r="B36" s="70"/>
      <c r="C36" s="70"/>
      <c r="D36" s="70"/>
      <c r="E36" s="25"/>
      <c r="F36" s="22"/>
      <c r="G36" s="22"/>
      <c r="H36" s="52"/>
      <c r="I36" s="53"/>
      <c r="J36" s="54"/>
      <c r="K36" s="47"/>
    </row>
    <row r="37" spans="1:11" x14ac:dyDescent="0.25">
      <c r="A37" s="33"/>
      <c r="B37" s="62" t="s">
        <v>19</v>
      </c>
      <c r="C37" s="62"/>
      <c r="D37" s="62"/>
      <c r="E37" s="38">
        <f>+E35+E26</f>
        <v>30335.68</v>
      </c>
      <c r="F37" s="38">
        <f>+F35+F26</f>
        <v>3033.5679999999998</v>
      </c>
      <c r="G37" s="38">
        <f>+G35+G26</f>
        <v>33369.248</v>
      </c>
      <c r="H37" s="52"/>
      <c r="I37" s="53"/>
      <c r="J37" s="54"/>
      <c r="K37" s="47"/>
    </row>
    <row r="38" spans="1:11" x14ac:dyDescent="0.25">
      <c r="A38" s="33"/>
      <c r="B38" s="70"/>
      <c r="C38" s="70"/>
      <c r="D38" s="70"/>
      <c r="E38" s="37"/>
      <c r="F38" s="22"/>
      <c r="G38" s="22"/>
      <c r="H38" s="52"/>
      <c r="I38" s="53"/>
      <c r="J38" s="54"/>
      <c r="K38" s="47"/>
    </row>
    <row r="39" spans="1:11" x14ac:dyDescent="0.25">
      <c r="A39" s="33"/>
      <c r="B39" s="70" t="s">
        <v>28</v>
      </c>
      <c r="C39" s="70"/>
      <c r="D39" s="70"/>
      <c r="E39" s="37"/>
      <c r="F39" s="22"/>
      <c r="G39" s="22"/>
      <c r="H39" s="52"/>
      <c r="I39" s="53"/>
      <c r="J39" s="54"/>
      <c r="K39" s="47"/>
    </row>
    <row r="40" spans="1:11" x14ac:dyDescent="0.25">
      <c r="A40" s="33"/>
      <c r="B40" s="70" t="s">
        <v>26</v>
      </c>
      <c r="C40" s="70"/>
      <c r="D40" s="70"/>
      <c r="E40" s="43">
        <v>2251.64</v>
      </c>
      <c r="F40" s="31">
        <f>+E40*0.1</f>
        <v>225.16399999999999</v>
      </c>
      <c r="G40" s="31">
        <f>+E40+F40</f>
        <v>2476.8040000000001</v>
      </c>
      <c r="H40" s="52"/>
      <c r="I40" s="53"/>
      <c r="J40" s="54"/>
      <c r="K40" s="47"/>
    </row>
    <row r="41" spans="1:11" x14ac:dyDescent="0.25">
      <c r="A41" s="33"/>
      <c r="B41" s="70" t="s">
        <v>27</v>
      </c>
      <c r="C41" s="70"/>
      <c r="D41" s="70"/>
      <c r="E41" s="31">
        <v>2648.7</v>
      </c>
      <c r="F41" s="31">
        <f>+E41*0.1</f>
        <v>264.87</v>
      </c>
      <c r="G41" s="31">
        <f>+E41+F41</f>
        <v>2913.5699999999997</v>
      </c>
      <c r="H41" s="52"/>
      <c r="I41" s="53"/>
      <c r="J41" s="54"/>
      <c r="K41" s="47"/>
    </row>
    <row r="42" spans="1:11" x14ac:dyDescent="0.25">
      <c r="A42" s="33"/>
      <c r="B42" s="70" t="s">
        <v>19</v>
      </c>
      <c r="C42" s="70"/>
      <c r="D42" s="70"/>
      <c r="E42" s="43">
        <f>SUM(E40:E41)</f>
        <v>4900.34</v>
      </c>
      <c r="F42" s="43">
        <f>SUM(F40:F41)</f>
        <v>490.03399999999999</v>
      </c>
      <c r="G42" s="43">
        <f>SUM(G40:G41)</f>
        <v>5390.3739999999998</v>
      </c>
      <c r="H42" s="52"/>
      <c r="I42" s="53"/>
      <c r="J42" s="54"/>
      <c r="K42" s="47"/>
    </row>
    <row r="43" spans="1:11" x14ac:dyDescent="0.25">
      <c r="A43" s="33"/>
      <c r="B43" s="70"/>
      <c r="C43" s="70"/>
      <c r="D43" s="70"/>
      <c r="E43" s="37"/>
      <c r="F43" s="22"/>
      <c r="G43" s="22"/>
      <c r="H43" s="52"/>
      <c r="I43" s="53"/>
      <c r="J43" s="54"/>
      <c r="K43" s="47"/>
    </row>
    <row r="44" spans="1:11" x14ac:dyDescent="0.25">
      <c r="A44" s="33"/>
      <c r="B44" s="70" t="s">
        <v>29</v>
      </c>
      <c r="C44" s="70"/>
      <c r="D44" s="70"/>
      <c r="E44" s="40">
        <f>+E35-E42</f>
        <v>-1</v>
      </c>
      <c r="F44" s="40"/>
      <c r="G44" s="40"/>
      <c r="H44" s="52"/>
      <c r="I44" s="53"/>
      <c r="J44" s="54"/>
      <c r="K44" s="47"/>
    </row>
    <row r="45" spans="1:11" x14ac:dyDescent="0.25">
      <c r="A45" s="33"/>
      <c r="B45" s="52" t="s">
        <v>39</v>
      </c>
      <c r="C45" s="53"/>
      <c r="D45" s="53"/>
      <c r="E45" s="53"/>
      <c r="F45" s="53"/>
      <c r="G45" s="53"/>
      <c r="H45" s="53"/>
      <c r="I45" s="53"/>
      <c r="J45" s="54"/>
      <c r="K45" s="47"/>
    </row>
    <row r="46" spans="1:11" x14ac:dyDescent="0.25">
      <c r="A46" s="33"/>
      <c r="B46" s="52" t="s">
        <v>40</v>
      </c>
      <c r="C46" s="53"/>
      <c r="D46" s="53"/>
      <c r="E46" s="53"/>
      <c r="F46" s="53"/>
      <c r="G46" s="53"/>
      <c r="H46" s="53"/>
      <c r="I46" s="53"/>
      <c r="J46" s="54"/>
      <c r="K46" s="47"/>
    </row>
    <row r="47" spans="1:11" x14ac:dyDescent="0.25">
      <c r="A47" s="33"/>
      <c r="B47" s="70"/>
      <c r="C47" s="70"/>
      <c r="D47" s="70"/>
      <c r="E47" s="34"/>
      <c r="F47" s="42"/>
      <c r="G47" s="42"/>
      <c r="H47" s="52"/>
      <c r="I47" s="53"/>
      <c r="J47" s="54"/>
      <c r="K47" s="47"/>
    </row>
    <row r="48" spans="1:11" ht="15.75" thickBot="1" x14ac:dyDescent="0.3">
      <c r="A48" s="26"/>
      <c r="B48" s="55"/>
      <c r="C48" s="55"/>
      <c r="D48" s="55"/>
      <c r="E48" s="27"/>
      <c r="F48" s="28"/>
      <c r="G48" s="28"/>
      <c r="H48" s="56"/>
      <c r="I48" s="57"/>
      <c r="J48" s="58"/>
      <c r="K48" s="47"/>
    </row>
    <row r="49" spans="5:5" x14ac:dyDescent="0.25">
      <c r="E49" s="29"/>
    </row>
    <row r="50" spans="5:5" x14ac:dyDescent="0.25">
      <c r="E50" s="29"/>
    </row>
    <row r="51" spans="5:5" x14ac:dyDescent="0.25">
      <c r="E51" s="29"/>
    </row>
    <row r="52" spans="5:5" x14ac:dyDescent="0.25">
      <c r="E52" s="29"/>
    </row>
    <row r="53" spans="5:5" x14ac:dyDescent="0.25">
      <c r="E53" s="29"/>
    </row>
    <row r="54" spans="5:5" x14ac:dyDescent="0.25">
      <c r="E54" s="29"/>
    </row>
    <row r="55" spans="5:5" x14ac:dyDescent="0.25">
      <c r="E55" s="29"/>
    </row>
    <row r="56" spans="5:5" x14ac:dyDescent="0.25">
      <c r="E56" s="29"/>
    </row>
    <row r="57" spans="5:5" x14ac:dyDescent="0.25">
      <c r="E57" s="29"/>
    </row>
    <row r="58" spans="5:5" x14ac:dyDescent="0.25">
      <c r="E58" s="29"/>
    </row>
    <row r="59" spans="5:5" x14ac:dyDescent="0.25">
      <c r="E59" s="29"/>
    </row>
    <row r="60" spans="5:5" x14ac:dyDescent="0.25">
      <c r="E60" s="29"/>
    </row>
    <row r="61" spans="5:5" x14ac:dyDescent="0.25">
      <c r="E61" s="29"/>
    </row>
    <row r="62" spans="5:5" x14ac:dyDescent="0.25">
      <c r="E62" s="29"/>
    </row>
    <row r="63" spans="5:5" x14ac:dyDescent="0.25">
      <c r="E63" s="29"/>
    </row>
    <row r="64" spans="5:5" x14ac:dyDescent="0.25">
      <c r="E64" s="29"/>
    </row>
    <row r="65" spans="5:5" x14ac:dyDescent="0.25">
      <c r="E65" s="29"/>
    </row>
    <row r="66" spans="5:5" x14ac:dyDescent="0.25">
      <c r="E66" s="29"/>
    </row>
    <row r="67" spans="5:5" x14ac:dyDescent="0.25">
      <c r="E67" s="29"/>
    </row>
    <row r="68" spans="5:5" x14ac:dyDescent="0.25">
      <c r="E68" s="29"/>
    </row>
    <row r="69" spans="5:5" x14ac:dyDescent="0.25">
      <c r="E69" s="29"/>
    </row>
    <row r="70" spans="5:5" x14ac:dyDescent="0.25">
      <c r="E70" s="29"/>
    </row>
    <row r="71" spans="5:5" x14ac:dyDescent="0.25">
      <c r="E71" s="29"/>
    </row>
    <row r="72" spans="5:5" x14ac:dyDescent="0.25">
      <c r="E72" s="29"/>
    </row>
    <row r="73" spans="5:5" x14ac:dyDescent="0.25">
      <c r="E73" s="29"/>
    </row>
    <row r="74" spans="5:5" x14ac:dyDescent="0.25">
      <c r="E74" s="29"/>
    </row>
    <row r="75" spans="5:5" x14ac:dyDescent="0.25">
      <c r="E75" s="29"/>
    </row>
    <row r="76" spans="5:5" x14ac:dyDescent="0.25">
      <c r="E76" s="29"/>
    </row>
    <row r="77" spans="5:5" x14ac:dyDescent="0.25">
      <c r="E77" s="29"/>
    </row>
    <row r="78" spans="5:5" x14ac:dyDescent="0.25">
      <c r="E78" s="29"/>
    </row>
    <row r="79" spans="5:5" x14ac:dyDescent="0.25">
      <c r="E79" s="29"/>
    </row>
    <row r="80" spans="5:5" x14ac:dyDescent="0.25">
      <c r="E80" s="29"/>
    </row>
    <row r="81" spans="5:5" x14ac:dyDescent="0.25">
      <c r="E81" s="29"/>
    </row>
    <row r="82" spans="5:5" x14ac:dyDescent="0.25">
      <c r="E82" s="29"/>
    </row>
    <row r="83" spans="5:5" x14ac:dyDescent="0.25">
      <c r="E83" s="29"/>
    </row>
    <row r="84" spans="5:5" x14ac:dyDescent="0.25">
      <c r="E84" s="29"/>
    </row>
    <row r="85" spans="5:5" x14ac:dyDescent="0.25">
      <c r="E85" s="29"/>
    </row>
    <row r="86" spans="5:5" x14ac:dyDescent="0.25">
      <c r="E86" s="29"/>
    </row>
    <row r="87" spans="5:5" x14ac:dyDescent="0.25">
      <c r="E87" s="29"/>
    </row>
    <row r="88" spans="5:5" x14ac:dyDescent="0.25">
      <c r="E88" s="29"/>
    </row>
    <row r="89" spans="5:5" x14ac:dyDescent="0.25">
      <c r="E89" s="29"/>
    </row>
    <row r="90" spans="5:5" x14ac:dyDescent="0.25">
      <c r="E90" s="29"/>
    </row>
    <row r="91" spans="5:5" x14ac:dyDescent="0.25">
      <c r="E91" s="29"/>
    </row>
    <row r="92" spans="5:5" x14ac:dyDescent="0.25">
      <c r="E92" s="29"/>
    </row>
    <row r="93" spans="5:5" x14ac:dyDescent="0.25">
      <c r="E93" s="29"/>
    </row>
    <row r="94" spans="5:5" x14ac:dyDescent="0.25">
      <c r="E94" s="29"/>
    </row>
    <row r="95" spans="5:5" x14ac:dyDescent="0.25">
      <c r="E95" s="29"/>
    </row>
    <row r="96" spans="5:5" x14ac:dyDescent="0.25">
      <c r="E96" s="29"/>
    </row>
    <row r="97" spans="5:5" x14ac:dyDescent="0.25">
      <c r="E97" s="29"/>
    </row>
    <row r="98" spans="5:5" x14ac:dyDescent="0.25">
      <c r="E98" s="29"/>
    </row>
    <row r="99" spans="5:5" x14ac:dyDescent="0.25">
      <c r="E99" s="29"/>
    </row>
    <row r="100" spans="5:5" x14ac:dyDescent="0.25">
      <c r="E100" s="29"/>
    </row>
    <row r="101" spans="5:5" x14ac:dyDescent="0.25">
      <c r="E101" s="29"/>
    </row>
    <row r="102" spans="5:5" x14ac:dyDescent="0.25">
      <c r="E102" s="29"/>
    </row>
    <row r="103" spans="5:5" x14ac:dyDescent="0.25">
      <c r="E103" s="29"/>
    </row>
    <row r="104" spans="5:5" x14ac:dyDescent="0.25">
      <c r="E104" s="29"/>
    </row>
    <row r="105" spans="5:5" x14ac:dyDescent="0.25">
      <c r="E105" s="29"/>
    </row>
    <row r="106" spans="5:5" x14ac:dyDescent="0.25">
      <c r="E106" s="29"/>
    </row>
    <row r="107" spans="5:5" x14ac:dyDescent="0.25">
      <c r="E107" s="29"/>
    </row>
    <row r="108" spans="5:5" x14ac:dyDescent="0.25">
      <c r="E108" s="29"/>
    </row>
    <row r="109" spans="5:5" x14ac:dyDescent="0.25">
      <c r="E109" s="29"/>
    </row>
    <row r="110" spans="5:5" x14ac:dyDescent="0.25">
      <c r="E110" s="29"/>
    </row>
    <row r="111" spans="5:5" x14ac:dyDescent="0.25">
      <c r="E111" s="29"/>
    </row>
    <row r="112" spans="5:5" x14ac:dyDescent="0.25">
      <c r="E112" s="29"/>
    </row>
    <row r="113" spans="5:5" x14ac:dyDescent="0.25">
      <c r="E113" s="29"/>
    </row>
    <row r="114" spans="5:5" x14ac:dyDescent="0.25">
      <c r="E114" s="29"/>
    </row>
    <row r="115" spans="5:5" x14ac:dyDescent="0.25">
      <c r="E115" s="29"/>
    </row>
    <row r="116" spans="5:5" x14ac:dyDescent="0.25">
      <c r="E116" s="29"/>
    </row>
    <row r="117" spans="5:5" x14ac:dyDescent="0.25">
      <c r="E117" s="29"/>
    </row>
    <row r="118" spans="5:5" x14ac:dyDescent="0.25">
      <c r="E118" s="29"/>
    </row>
    <row r="119" spans="5:5" x14ac:dyDescent="0.25">
      <c r="E119" s="29"/>
    </row>
    <row r="120" spans="5:5" x14ac:dyDescent="0.25">
      <c r="E120" s="29"/>
    </row>
    <row r="121" spans="5:5" x14ac:dyDescent="0.25">
      <c r="E121" s="29"/>
    </row>
    <row r="122" spans="5:5" x14ac:dyDescent="0.25">
      <c r="E122" s="29"/>
    </row>
    <row r="123" spans="5:5" x14ac:dyDescent="0.25">
      <c r="E123" s="29"/>
    </row>
    <row r="124" spans="5:5" x14ac:dyDescent="0.25">
      <c r="E124" s="29"/>
    </row>
    <row r="125" spans="5:5" x14ac:dyDescent="0.25">
      <c r="E125" s="29"/>
    </row>
    <row r="126" spans="5:5" x14ac:dyDescent="0.25">
      <c r="E126" s="29"/>
    </row>
    <row r="127" spans="5:5" x14ac:dyDescent="0.25">
      <c r="E127" s="29"/>
    </row>
    <row r="128" spans="5:5" x14ac:dyDescent="0.25">
      <c r="E128" s="29"/>
    </row>
    <row r="129" spans="5:5" x14ac:dyDescent="0.25">
      <c r="E129" s="29"/>
    </row>
    <row r="130" spans="5:5" x14ac:dyDescent="0.25">
      <c r="E130" s="29"/>
    </row>
    <row r="131" spans="5:5" x14ac:dyDescent="0.25">
      <c r="E131" s="29"/>
    </row>
    <row r="132" spans="5:5" x14ac:dyDescent="0.25">
      <c r="E132" s="29"/>
    </row>
    <row r="133" spans="5:5" x14ac:dyDescent="0.25">
      <c r="E133" s="29"/>
    </row>
    <row r="134" spans="5:5" x14ac:dyDescent="0.25">
      <c r="E134" s="29"/>
    </row>
    <row r="135" spans="5:5" x14ac:dyDescent="0.25">
      <c r="E135" s="29"/>
    </row>
    <row r="136" spans="5:5" x14ac:dyDescent="0.25">
      <c r="E136" s="29"/>
    </row>
    <row r="137" spans="5:5" x14ac:dyDescent="0.25">
      <c r="E137" s="29"/>
    </row>
    <row r="138" spans="5:5" x14ac:dyDescent="0.25">
      <c r="E138" s="29"/>
    </row>
    <row r="139" spans="5:5" x14ac:dyDescent="0.25">
      <c r="E139" s="29"/>
    </row>
    <row r="140" spans="5:5" x14ac:dyDescent="0.25">
      <c r="E140" s="29"/>
    </row>
    <row r="141" spans="5:5" x14ac:dyDescent="0.25">
      <c r="E141" s="29"/>
    </row>
    <row r="142" spans="5:5" x14ac:dyDescent="0.25">
      <c r="E142" s="29"/>
    </row>
    <row r="143" spans="5:5" x14ac:dyDescent="0.25">
      <c r="E143" s="29"/>
    </row>
    <row r="144" spans="5:5" x14ac:dyDescent="0.25">
      <c r="E144" s="29"/>
    </row>
    <row r="145" spans="5:5" x14ac:dyDescent="0.25">
      <c r="E145" s="29"/>
    </row>
    <row r="146" spans="5:5" x14ac:dyDescent="0.25">
      <c r="E146" s="29"/>
    </row>
    <row r="147" spans="5:5" x14ac:dyDescent="0.25">
      <c r="E147" s="29"/>
    </row>
    <row r="148" spans="5:5" x14ac:dyDescent="0.25">
      <c r="E148" s="29"/>
    </row>
    <row r="149" spans="5:5" x14ac:dyDescent="0.25">
      <c r="E149" s="29"/>
    </row>
    <row r="150" spans="5:5" x14ac:dyDescent="0.25">
      <c r="E150" s="29"/>
    </row>
    <row r="151" spans="5:5" x14ac:dyDescent="0.25">
      <c r="E151" s="29"/>
    </row>
    <row r="152" spans="5:5" x14ac:dyDescent="0.25">
      <c r="E152" s="29"/>
    </row>
    <row r="153" spans="5:5" x14ac:dyDescent="0.25">
      <c r="E153" s="29"/>
    </row>
    <row r="154" spans="5:5" x14ac:dyDescent="0.25">
      <c r="E154" s="29"/>
    </row>
    <row r="155" spans="5:5" x14ac:dyDescent="0.25">
      <c r="E155" s="29"/>
    </row>
    <row r="156" spans="5:5" x14ac:dyDescent="0.25">
      <c r="E156" s="29"/>
    </row>
    <row r="157" spans="5:5" x14ac:dyDescent="0.25">
      <c r="E157" s="29"/>
    </row>
    <row r="158" spans="5:5" x14ac:dyDescent="0.25">
      <c r="E158" s="29"/>
    </row>
    <row r="159" spans="5:5" x14ac:dyDescent="0.25">
      <c r="E159" s="29"/>
    </row>
    <row r="160" spans="5:5" x14ac:dyDescent="0.25">
      <c r="E160" s="29"/>
    </row>
    <row r="161" spans="5:5" x14ac:dyDescent="0.25">
      <c r="E161" s="29"/>
    </row>
    <row r="162" spans="5:5" x14ac:dyDescent="0.25">
      <c r="E162" s="29"/>
    </row>
    <row r="163" spans="5:5" x14ac:dyDescent="0.25">
      <c r="E163" s="29"/>
    </row>
    <row r="164" spans="5:5" x14ac:dyDescent="0.25">
      <c r="E164" s="29"/>
    </row>
    <row r="165" spans="5:5" x14ac:dyDescent="0.25">
      <c r="E165" s="29"/>
    </row>
    <row r="166" spans="5:5" x14ac:dyDescent="0.25">
      <c r="E166" s="29"/>
    </row>
  </sheetData>
  <mergeCells count="87">
    <mergeCell ref="B41:D41"/>
    <mergeCell ref="H41:J41"/>
    <mergeCell ref="B44:D44"/>
    <mergeCell ref="H44:J44"/>
    <mergeCell ref="B47:D47"/>
    <mergeCell ref="H47:J47"/>
    <mergeCell ref="B42:D42"/>
    <mergeCell ref="H42:J42"/>
    <mergeCell ref="B43:D43"/>
    <mergeCell ref="H43:J43"/>
    <mergeCell ref="B9:D9"/>
    <mergeCell ref="E9:G9"/>
    <mergeCell ref="B30:D30"/>
    <mergeCell ref="B31:D31"/>
    <mergeCell ref="B7:D7"/>
    <mergeCell ref="B24:D24"/>
    <mergeCell ref="B26:D26"/>
    <mergeCell ref="E11:G11"/>
    <mergeCell ref="B23:D23"/>
    <mergeCell ref="H7:J7"/>
    <mergeCell ref="B8:D8"/>
    <mergeCell ref="H8:J8"/>
    <mergeCell ref="B27:D27"/>
    <mergeCell ref="H27:J27"/>
    <mergeCell ref="H9:J9"/>
    <mergeCell ref="B10:D10"/>
    <mergeCell ref="H10:J10"/>
    <mergeCell ref="B11:D11"/>
    <mergeCell ref="H11:J11"/>
    <mergeCell ref="E10:G10"/>
    <mergeCell ref="B12:D12"/>
    <mergeCell ref="H12:J12"/>
    <mergeCell ref="B13:D13"/>
    <mergeCell ref="H13:J13"/>
    <mergeCell ref="B17:D17"/>
    <mergeCell ref="E12:G12"/>
    <mergeCell ref="E13:G13"/>
    <mergeCell ref="B18:D18"/>
    <mergeCell ref="H18:J18"/>
    <mergeCell ref="B19:D19"/>
    <mergeCell ref="H19:J19"/>
    <mergeCell ref="H24:J24"/>
    <mergeCell ref="B25:D25"/>
    <mergeCell ref="H25:J25"/>
    <mergeCell ref="H23:J23"/>
    <mergeCell ref="H17:J17"/>
    <mergeCell ref="B20:D20"/>
    <mergeCell ref="B21:D21"/>
    <mergeCell ref="H20:J20"/>
    <mergeCell ref="H21:J21"/>
    <mergeCell ref="H22:J22"/>
    <mergeCell ref="B22:D22"/>
    <mergeCell ref="H26:J26"/>
    <mergeCell ref="H36:J36"/>
    <mergeCell ref="H28:J28"/>
    <mergeCell ref="B29:D29"/>
    <mergeCell ref="H29:J29"/>
    <mergeCell ref="B28:D28"/>
    <mergeCell ref="B32:D32"/>
    <mergeCell ref="H30:J30"/>
    <mergeCell ref="H31:J31"/>
    <mergeCell ref="H32:J32"/>
    <mergeCell ref="B35:D35"/>
    <mergeCell ref="H35:J35"/>
    <mergeCell ref="B36:D36"/>
    <mergeCell ref="B14:D14"/>
    <mergeCell ref="H14:J14"/>
    <mergeCell ref="B15:D15"/>
    <mergeCell ref="H15:J15"/>
    <mergeCell ref="B16:D16"/>
    <mergeCell ref="H16:J16"/>
    <mergeCell ref="B34:D34"/>
    <mergeCell ref="H34:J34"/>
    <mergeCell ref="B33:D33"/>
    <mergeCell ref="H33:J33"/>
    <mergeCell ref="B48:D48"/>
    <mergeCell ref="H48:J48"/>
    <mergeCell ref="B45:J45"/>
    <mergeCell ref="B46:J46"/>
    <mergeCell ref="B37:D37"/>
    <mergeCell ref="H37:J37"/>
    <mergeCell ref="B38:D38"/>
    <mergeCell ref="H38:J38"/>
    <mergeCell ref="B39:D39"/>
    <mergeCell ref="H39:J39"/>
    <mergeCell ref="B40:D40"/>
    <mergeCell ref="H40:J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2018-08-02T01:01:18Z</dcterms:created>
  <dcterms:modified xsi:type="dcterms:W3CDTF">2020-07-19T23:39:15Z</dcterms:modified>
</cp:coreProperties>
</file>