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5 SMSF Ocean Trust of Australia\004 Employer Contributions\"/>
    </mc:Choice>
  </mc:AlternateContent>
  <xr:revisionPtr revIDLastSave="0" documentId="13_ncr:1_{9FEE60C3-05EB-48D4-B06A-A990F64101C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ceivedMessages_20220715151253" sheetId="1" r:id="rId1"/>
    <sheet name="Detail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E7" i="1"/>
  <c r="E8" i="1"/>
  <c r="J8" i="1"/>
  <c r="E25" i="1"/>
  <c r="J25" i="1"/>
  <c r="E9" i="1"/>
  <c r="J9" i="1"/>
  <c r="E11" i="1"/>
  <c r="J11" i="1"/>
  <c r="E27" i="1"/>
  <c r="J27" i="1"/>
  <c r="E12" i="1"/>
  <c r="J12" i="1"/>
  <c r="E13" i="1"/>
  <c r="J13" i="1"/>
  <c r="E28" i="1"/>
  <c r="J28" i="1"/>
  <c r="E14" i="1"/>
  <c r="J14" i="1"/>
  <c r="E15" i="1"/>
  <c r="J15" i="1"/>
</calcChain>
</file>

<file path=xl/sharedStrings.xml><?xml version="1.0" encoding="utf-8"?>
<sst xmlns="http://schemas.openxmlformats.org/spreadsheetml/2006/main" count="116" uniqueCount="36">
  <si>
    <t>Payment Date</t>
  </si>
  <si>
    <t>Payment Amount</t>
  </si>
  <si>
    <t>Payment Option</t>
  </si>
  <si>
    <t>Payment Reference</t>
  </si>
  <si>
    <t>BSB Number</t>
  </si>
  <si>
    <t>Account Number</t>
  </si>
  <si>
    <t>Account Name</t>
  </si>
  <si>
    <t>Employer Name</t>
  </si>
  <si>
    <t>Employer ABN</t>
  </si>
  <si>
    <t>Payroll ID</t>
  </si>
  <si>
    <t>Member Name</t>
  </si>
  <si>
    <t>Contribution Start</t>
  </si>
  <si>
    <t>Contribution End</t>
  </si>
  <si>
    <t>Employer SGC</t>
  </si>
  <si>
    <t>Salary Sacrifice</t>
  </si>
  <si>
    <t>Member Total</t>
  </si>
  <si>
    <t>Electronic Funds Transfer</t>
  </si>
  <si>
    <t>112-879</t>
  </si>
  <si>
    <t>The Ocean Superfund</t>
  </si>
  <si>
    <t>WESTPAC BANKING CORPORATION (PAYROLL)</t>
  </si>
  <si>
    <t>F063765</t>
  </si>
  <si>
    <t>LIN, Lily</t>
  </si>
  <si>
    <t>RICHARD HUDSON &amp; LILY LIN ATF TH</t>
  </si>
  <si>
    <t>TEQA Pty Ltd</t>
  </si>
  <si>
    <t>Hudson, Richard</t>
  </si>
  <si>
    <t>Contribution.71088314827.64883143</t>
  </si>
  <si>
    <t>missing data</t>
  </si>
  <si>
    <t xml:space="preserve">Lily </t>
  </si>
  <si>
    <t>Rich</t>
  </si>
  <si>
    <t>Lily</t>
  </si>
  <si>
    <t>LILY 2022</t>
  </si>
  <si>
    <t>RICH 2022</t>
  </si>
  <si>
    <t>SuperStream data</t>
  </si>
  <si>
    <t>SuperStream system Ended</t>
  </si>
  <si>
    <t>Westpac System used</t>
  </si>
  <si>
    <t>Data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</si>
</sst>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15" fontId="0" fillId="0" borderId="10" xfId="0" applyNumberFormat="1" applyBorder="1"/>
    <xf numFmtId="8" fontId="0" fillId="0" borderId="10" xfId="0" applyNumberFormat="1" applyBorder="1"/>
    <xf numFmtId="0" fontId="0" fillId="0" borderId="10" xfId="0" applyBorder="1"/>
    <xf numFmtId="8" fontId="0" fillId="0" borderId="10" xfId="0" applyNumberFormat="1" applyBorder="1" applyAlignment="1">
      <alignment horizontal="center"/>
    </xf>
    <xf numFmtId="17" fontId="0" fillId="0" borderId="10" xfId="0" applyNumberFormat="1" applyBorder="1"/>
    <xf numFmtId="8" fontId="0" fillId="0" borderId="0" xfId="0" applyNumberFormat="1"/>
    <xf numFmtId="15" fontId="0" fillId="0" borderId="0" xfId="0" applyNumberFormat="1"/>
    <xf numFmtId="0" fontId="0" fillId="0" borderId="10" xfId="0" applyBorder="1" applyAlignment="1">
      <alignment horizontal="center"/>
    </xf>
    <xf numFmtId="15" fontId="0" fillId="34" borderId="10" xfId="0" applyNumberFormat="1" applyFill="1" applyBorder="1"/>
    <xf numFmtId="8" fontId="0" fillId="34" borderId="10" xfId="0" applyNumberFormat="1" applyFill="1" applyBorder="1"/>
    <xf numFmtId="0" fontId="0" fillId="34" borderId="10" xfId="0" applyFill="1" applyBorder="1"/>
    <xf numFmtId="8" fontId="0" fillId="34" borderId="10" xfId="0" applyNumberFormat="1" applyFill="1" applyBorder="1" applyAlignment="1">
      <alignment horizontal="center"/>
    </xf>
    <xf numFmtId="8" fontId="0" fillId="0" borderId="0" xfId="0" applyNumberFormat="1" applyAlignment="1">
      <alignment horizontal="center"/>
    </xf>
    <xf numFmtId="0" fontId="19" fillId="34" borderId="10" xfId="0" applyFont="1" applyFill="1" applyBorder="1"/>
    <xf numFmtId="0" fontId="0" fillId="34" borderId="10" xfId="0" applyFill="1" applyBorder="1" applyAlignment="1">
      <alignment horizontal="center"/>
    </xf>
    <xf numFmtId="17" fontId="0" fillId="34" borderId="10" xfId="0" applyNumberFormat="1" applyFill="1" applyBorder="1"/>
    <xf numFmtId="15" fontId="0" fillId="0" borderId="10" xfId="0" applyNumberFormat="1" applyBorder="1" applyAlignment="1">
      <alignment horizontal="right"/>
    </xf>
    <xf numFmtId="0" fontId="0" fillId="33" borderId="0" xfId="0" applyFill="1" applyAlignment="1">
      <alignment horizontal="center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4</xdr:row>
      <xdr:rowOff>152400</xdr:rowOff>
    </xdr:from>
    <xdr:to>
      <xdr:col>12</xdr:col>
      <xdr:colOff>409575</xdr:colOff>
      <xdr:row>45</xdr:row>
      <xdr:rowOff>28576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BC7425-4B86-7031-7109-6D0253C27E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481" t="10603" r="26591" b="10894"/>
        <a:stretch/>
      </xdr:blipFill>
      <xdr:spPr>
        <a:xfrm>
          <a:off x="295275" y="914400"/>
          <a:ext cx="7429500" cy="7686676"/>
        </a:xfrm>
        <a:prstGeom prst="rect">
          <a:avLst/>
        </a:prstGeom>
      </xdr:spPr>
    </xdr:pic>
    <xdr:clientData/>
  </xdr:twoCellAnchor>
  <xdr:twoCellAnchor editAs="oneCell">
    <xdr:from>
      <xdr:col>13</xdr:col>
      <xdr:colOff>523875</xdr:colOff>
      <xdr:row>4</xdr:row>
      <xdr:rowOff>114300</xdr:rowOff>
    </xdr:from>
    <xdr:to>
      <xdr:col>26</xdr:col>
      <xdr:colOff>76200</xdr:colOff>
      <xdr:row>46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59901B3-A19B-17EC-6B30-20E4976141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481" t="10553" r="26329" b="8992"/>
        <a:stretch/>
      </xdr:blipFill>
      <xdr:spPr>
        <a:xfrm>
          <a:off x="8448675" y="876300"/>
          <a:ext cx="7477125" cy="7915275"/>
        </a:xfrm>
        <a:prstGeom prst="rect">
          <a:avLst/>
        </a:prstGeom>
      </xdr:spPr>
    </xdr:pic>
    <xdr:clientData/>
  </xdr:twoCellAnchor>
  <xdr:twoCellAnchor editAs="oneCell">
    <xdr:from>
      <xdr:col>0</xdr:col>
      <xdr:colOff>447674</xdr:colOff>
      <xdr:row>45</xdr:row>
      <xdr:rowOff>123825</xdr:rowOff>
    </xdr:from>
    <xdr:to>
      <xdr:col>12</xdr:col>
      <xdr:colOff>257175</xdr:colOff>
      <xdr:row>86</xdr:row>
      <xdr:rowOff>38100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327ABCC-80E3-6C73-9D2D-C689FC475F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2848" t="10455" r="27903" b="11025"/>
        <a:stretch/>
      </xdr:blipFill>
      <xdr:spPr>
        <a:xfrm>
          <a:off x="447674" y="8696325"/>
          <a:ext cx="7124701" cy="772477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86</xdr:row>
      <xdr:rowOff>76200</xdr:rowOff>
    </xdr:from>
    <xdr:to>
      <xdr:col>13</xdr:col>
      <xdr:colOff>228600</xdr:colOff>
      <xdr:row>127</xdr:row>
      <xdr:rowOff>123825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B852E6E-781D-3C13-F40A-DF8B2937A3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32376" t="9973" r="24807" b="10154"/>
        <a:stretch/>
      </xdr:blipFill>
      <xdr:spPr>
        <a:xfrm>
          <a:off x="381000" y="16459200"/>
          <a:ext cx="7772400" cy="7858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4"/>
  <sheetViews>
    <sheetView topLeftCell="A15" workbookViewId="0">
      <selection activeCell="G41" sqref="G41"/>
    </sheetView>
  </sheetViews>
  <sheetFormatPr defaultRowHeight="15" x14ac:dyDescent="0.25"/>
  <cols>
    <col min="2" max="2" width="23.7109375" customWidth="1"/>
    <col min="3" max="3" width="16" customWidth="1"/>
    <col min="4" max="4" width="34.140625" customWidth="1"/>
    <col min="5" max="5" width="24" customWidth="1"/>
    <col min="6" max="6" width="11.28515625" customWidth="1"/>
    <col min="7" max="7" width="15.85546875" style="1" customWidth="1"/>
    <col min="8" max="8" width="26.28515625" customWidth="1"/>
    <col min="9" max="10" width="18" customWidth="1"/>
    <col min="12" max="12" width="15" customWidth="1"/>
    <col min="13" max="13" width="14.7109375" customWidth="1"/>
    <col min="14" max="14" width="17.42578125" customWidth="1"/>
    <col min="15" max="15" width="22.85546875" style="1" customWidth="1"/>
    <col min="16" max="16" width="15" style="1" customWidth="1"/>
    <col min="17" max="17" width="33.42578125" style="1" customWidth="1"/>
    <col min="18" max="18" width="53.85546875" customWidth="1"/>
    <col min="19" max="19" width="36" customWidth="1"/>
  </cols>
  <sheetData>
    <row r="1" spans="2:25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3" t="s">
        <v>13</v>
      </c>
      <c r="P1" s="3" t="s">
        <v>14</v>
      </c>
      <c r="Q1" s="3" t="s">
        <v>15</v>
      </c>
    </row>
    <row r="2" spans="2:25" x14ac:dyDescent="0.25">
      <c r="B2" s="6"/>
      <c r="C2" s="6"/>
      <c r="D2" s="6"/>
      <c r="E2" s="6"/>
      <c r="F2" s="6"/>
      <c r="G2" s="11"/>
      <c r="H2" s="6"/>
      <c r="I2" s="6"/>
      <c r="J2" s="6"/>
      <c r="K2" s="6"/>
      <c r="L2" s="6"/>
      <c r="M2" s="6"/>
      <c r="N2" s="6"/>
      <c r="O2" s="11"/>
      <c r="P2" s="11"/>
      <c r="Q2" s="11"/>
    </row>
    <row r="3" spans="2:25" ht="21" x14ac:dyDescent="0.35">
      <c r="B3" s="17">
        <v>2023</v>
      </c>
      <c r="C3" s="13"/>
      <c r="D3" s="14"/>
      <c r="E3" s="14"/>
      <c r="F3" s="14"/>
      <c r="G3" s="18"/>
      <c r="H3" s="14"/>
      <c r="I3" s="14"/>
      <c r="J3" s="14"/>
      <c r="K3" s="14"/>
      <c r="L3" s="14"/>
      <c r="M3" s="12"/>
      <c r="N3" s="12"/>
      <c r="O3" s="15"/>
      <c r="P3" s="15"/>
      <c r="Q3" s="15"/>
    </row>
    <row r="4" spans="2:25" x14ac:dyDescent="0.25">
      <c r="B4" s="6"/>
      <c r="C4" s="6"/>
      <c r="D4" s="6"/>
      <c r="E4" s="6"/>
      <c r="F4" s="6"/>
      <c r="G4" s="11"/>
      <c r="H4" s="6"/>
      <c r="I4" s="6"/>
      <c r="J4" s="6"/>
      <c r="K4" s="6"/>
      <c r="L4" s="6"/>
      <c r="M4" s="6"/>
      <c r="N4" s="6"/>
      <c r="O4" s="11"/>
      <c r="P4" s="11"/>
      <c r="Q4" s="11"/>
    </row>
    <row r="5" spans="2:25" x14ac:dyDescent="0.25">
      <c r="B5" s="6"/>
      <c r="C5" s="6"/>
      <c r="D5" s="6"/>
      <c r="E5" s="6"/>
      <c r="F5" s="6"/>
      <c r="G5" s="11"/>
      <c r="H5" s="6"/>
      <c r="I5" s="6"/>
      <c r="J5" s="6"/>
      <c r="K5" s="6"/>
      <c r="L5" s="6"/>
      <c r="M5" s="6"/>
      <c r="N5" s="6"/>
      <c r="O5" s="11"/>
      <c r="P5" s="11"/>
      <c r="Q5" s="11"/>
    </row>
    <row r="6" spans="2:25" x14ac:dyDescent="0.25">
      <c r="B6" s="6"/>
      <c r="C6" s="6"/>
      <c r="D6" s="6"/>
      <c r="E6" s="6"/>
      <c r="F6" s="6"/>
      <c r="G6" s="11"/>
      <c r="H6" s="6"/>
      <c r="I6" s="6"/>
      <c r="J6" s="6"/>
      <c r="K6" s="6"/>
      <c r="L6" s="6"/>
      <c r="M6" s="6"/>
      <c r="N6" s="6"/>
      <c r="O6" s="11"/>
      <c r="P6" s="11"/>
      <c r="Q6" s="11"/>
    </row>
    <row r="7" spans="2:25" x14ac:dyDescent="0.25">
      <c r="B7" s="20">
        <v>44771</v>
      </c>
      <c r="C7" s="9">
        <v>1068.07</v>
      </c>
      <c r="D7" t="s">
        <v>16</v>
      </c>
      <c r="E7" t="str">
        <f>"QUICKSPR3263371504"</f>
        <v>QUICKSPR3263371504</v>
      </c>
      <c r="F7" t="s">
        <v>17</v>
      </c>
      <c r="G7" s="1">
        <v>457026260</v>
      </c>
      <c r="H7" t="s">
        <v>18</v>
      </c>
      <c r="I7" t="s">
        <v>19</v>
      </c>
      <c r="J7" t="str">
        <f>"33007457141"</f>
        <v>33007457141</v>
      </c>
      <c r="K7" t="s">
        <v>20</v>
      </c>
      <c r="L7" t="s">
        <v>21</v>
      </c>
      <c r="M7" s="10">
        <v>44757</v>
      </c>
      <c r="N7" s="10">
        <v>44770</v>
      </c>
      <c r="O7" s="16">
        <v>377.62</v>
      </c>
      <c r="P7" s="16">
        <v>0</v>
      </c>
      <c r="Q7" s="16">
        <v>690.45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1068.07</v>
      </c>
      <c r="Y7" t="s">
        <v>25</v>
      </c>
    </row>
    <row r="8" spans="2:25" x14ac:dyDescent="0.25">
      <c r="B8" s="4">
        <v>44757</v>
      </c>
      <c r="C8" s="5">
        <v>1068.07</v>
      </c>
      <c r="D8" s="6" t="s">
        <v>16</v>
      </c>
      <c r="E8" s="6" t="str">
        <f>"QUICKSPR3252204753"</f>
        <v>QUICKSPR3252204753</v>
      </c>
      <c r="F8" s="6" t="s">
        <v>17</v>
      </c>
      <c r="G8" s="11">
        <v>457026260</v>
      </c>
      <c r="H8" s="6" t="s">
        <v>18</v>
      </c>
      <c r="I8" s="6" t="s">
        <v>19</v>
      </c>
      <c r="J8" s="6" t="str">
        <f t="shared" ref="J8:J15" si="0">"33007457141"</f>
        <v>33007457141</v>
      </c>
      <c r="K8" s="6" t="s">
        <v>20</v>
      </c>
      <c r="L8" s="6" t="s">
        <v>21</v>
      </c>
      <c r="M8" s="4">
        <v>44743</v>
      </c>
      <c r="N8" s="4">
        <v>44756</v>
      </c>
      <c r="O8" s="7">
        <v>377.62</v>
      </c>
      <c r="P8" s="7">
        <v>690.45</v>
      </c>
      <c r="Q8" s="7">
        <v>1068.07</v>
      </c>
    </row>
    <row r="9" spans="2:25" x14ac:dyDescent="0.25">
      <c r="B9" s="4">
        <v>44743</v>
      </c>
      <c r="C9" s="5">
        <v>1050.0899999999999</v>
      </c>
      <c r="D9" s="6" t="s">
        <v>16</v>
      </c>
      <c r="E9" s="6" t="str">
        <f>"QUICKSPR3241779169"</f>
        <v>QUICKSPR3241779169</v>
      </c>
      <c r="F9" s="6" t="s">
        <v>17</v>
      </c>
      <c r="G9" s="11">
        <v>457026260</v>
      </c>
      <c r="H9" s="6" t="s">
        <v>18</v>
      </c>
      <c r="I9" s="6" t="s">
        <v>19</v>
      </c>
      <c r="J9" s="6" t="str">
        <f t="shared" si="0"/>
        <v>33007457141</v>
      </c>
      <c r="K9" s="6" t="s">
        <v>20</v>
      </c>
      <c r="L9" s="6" t="s">
        <v>21</v>
      </c>
      <c r="M9" s="4">
        <v>44729</v>
      </c>
      <c r="N9" s="4">
        <v>44742</v>
      </c>
      <c r="O9" s="7">
        <v>359.64</v>
      </c>
      <c r="P9" s="7">
        <v>690.45</v>
      </c>
      <c r="Q9" s="7">
        <v>1050.0899999999999</v>
      </c>
    </row>
    <row r="10" spans="2:25" ht="21" x14ac:dyDescent="0.35">
      <c r="B10" s="17" t="s">
        <v>30</v>
      </c>
      <c r="C10" s="13"/>
      <c r="D10" s="14"/>
      <c r="E10" s="14"/>
      <c r="F10" s="14"/>
      <c r="G10" s="18"/>
      <c r="H10" s="14"/>
      <c r="I10" s="14"/>
      <c r="J10" s="14"/>
      <c r="K10" s="14"/>
      <c r="L10" s="14"/>
      <c r="M10" s="12"/>
      <c r="N10" s="12"/>
      <c r="O10" s="15"/>
      <c r="P10" s="15"/>
      <c r="Q10" s="15"/>
    </row>
    <row r="11" spans="2:25" x14ac:dyDescent="0.25">
      <c r="B11" s="4">
        <v>44729</v>
      </c>
      <c r="C11" s="5">
        <v>1050.0899999999999</v>
      </c>
      <c r="D11" s="6" t="s">
        <v>16</v>
      </c>
      <c r="E11" s="6" t="str">
        <f>"QUICKSPR3231091323"</f>
        <v>QUICKSPR3231091323</v>
      </c>
      <c r="F11" s="6" t="s">
        <v>17</v>
      </c>
      <c r="G11" s="11">
        <v>457026260</v>
      </c>
      <c r="H11" s="6" t="s">
        <v>18</v>
      </c>
      <c r="I11" s="6" t="s">
        <v>19</v>
      </c>
      <c r="J11" s="6" t="str">
        <f t="shared" si="0"/>
        <v>33007457141</v>
      </c>
      <c r="K11" s="6" t="s">
        <v>20</v>
      </c>
      <c r="L11" s="6" t="s">
        <v>21</v>
      </c>
      <c r="M11" s="4">
        <v>44715</v>
      </c>
      <c r="N11" s="4">
        <v>44728</v>
      </c>
      <c r="O11" s="7">
        <v>359.64</v>
      </c>
      <c r="P11" s="7">
        <v>690.45</v>
      </c>
      <c r="Q11" s="7">
        <v>1050.0899999999999</v>
      </c>
    </row>
    <row r="12" spans="2:25" x14ac:dyDescent="0.25">
      <c r="B12" s="4">
        <v>44715</v>
      </c>
      <c r="C12" s="5">
        <v>1050.0899999999999</v>
      </c>
      <c r="D12" s="6" t="s">
        <v>16</v>
      </c>
      <c r="E12" s="6" t="str">
        <f>"QUICKSPR3221110400"</f>
        <v>QUICKSPR3221110400</v>
      </c>
      <c r="F12" s="6" t="s">
        <v>17</v>
      </c>
      <c r="G12" s="11">
        <v>457026260</v>
      </c>
      <c r="H12" s="6" t="s">
        <v>18</v>
      </c>
      <c r="I12" s="6" t="s">
        <v>19</v>
      </c>
      <c r="J12" s="6" t="str">
        <f t="shared" si="0"/>
        <v>33007457141</v>
      </c>
      <c r="K12" s="6" t="s">
        <v>20</v>
      </c>
      <c r="L12" s="6" t="s">
        <v>21</v>
      </c>
      <c r="M12" s="4">
        <v>44701</v>
      </c>
      <c r="N12" s="4">
        <v>44714</v>
      </c>
      <c r="O12" s="7">
        <v>359.64</v>
      </c>
      <c r="P12" s="7">
        <v>690.45</v>
      </c>
      <c r="Q12" s="7">
        <v>1050.0899999999999</v>
      </c>
    </row>
    <row r="13" spans="2:25" x14ac:dyDescent="0.25">
      <c r="B13" s="4">
        <v>44701</v>
      </c>
      <c r="C13" s="5">
        <v>1050.0899999999999</v>
      </c>
      <c r="D13" s="6" t="s">
        <v>16</v>
      </c>
      <c r="E13" s="6" t="str">
        <f>"QUICKSPR3210809422"</f>
        <v>QUICKSPR3210809422</v>
      </c>
      <c r="F13" s="6" t="s">
        <v>17</v>
      </c>
      <c r="G13" s="11">
        <v>457026260</v>
      </c>
      <c r="H13" s="6" t="s">
        <v>18</v>
      </c>
      <c r="I13" s="6" t="s">
        <v>19</v>
      </c>
      <c r="J13" s="6" t="str">
        <f t="shared" si="0"/>
        <v>33007457141</v>
      </c>
      <c r="K13" s="6" t="s">
        <v>20</v>
      </c>
      <c r="L13" s="6" t="s">
        <v>21</v>
      </c>
      <c r="M13" s="4">
        <v>44687</v>
      </c>
      <c r="N13" s="4">
        <v>44700</v>
      </c>
      <c r="O13" s="7">
        <v>359.64</v>
      </c>
      <c r="P13" s="7">
        <v>690.45</v>
      </c>
      <c r="Q13" s="7">
        <v>1050.0899999999999</v>
      </c>
    </row>
    <row r="14" spans="2:25" x14ac:dyDescent="0.25">
      <c r="B14" s="4">
        <v>44687</v>
      </c>
      <c r="C14" s="5">
        <v>1050.0899999999999</v>
      </c>
      <c r="D14" s="6" t="s">
        <v>16</v>
      </c>
      <c r="E14" s="6" t="str">
        <f>"QUICKSPR3200777277"</f>
        <v>QUICKSPR3200777277</v>
      </c>
      <c r="F14" s="6" t="s">
        <v>17</v>
      </c>
      <c r="G14" s="11">
        <v>457026260</v>
      </c>
      <c r="H14" s="6" t="s">
        <v>18</v>
      </c>
      <c r="I14" s="6" t="s">
        <v>19</v>
      </c>
      <c r="J14" s="6" t="str">
        <f t="shared" si="0"/>
        <v>33007457141</v>
      </c>
      <c r="K14" s="6" t="s">
        <v>20</v>
      </c>
      <c r="L14" s="6" t="s">
        <v>21</v>
      </c>
      <c r="M14" s="4">
        <v>44673</v>
      </c>
      <c r="N14" s="4">
        <v>44686</v>
      </c>
      <c r="O14" s="7">
        <v>359.64</v>
      </c>
      <c r="P14" s="7">
        <v>690.45</v>
      </c>
      <c r="Q14" s="7">
        <v>1050.0899999999999</v>
      </c>
    </row>
    <row r="15" spans="2:25" x14ac:dyDescent="0.25">
      <c r="B15" s="4">
        <v>44673</v>
      </c>
      <c r="C15" s="5">
        <v>1050.0899999999999</v>
      </c>
      <c r="D15" s="6" t="s">
        <v>16</v>
      </c>
      <c r="E15" s="6" t="str">
        <f>"QUICKSPR3191047350"</f>
        <v>QUICKSPR3191047350</v>
      </c>
      <c r="F15" s="6" t="s">
        <v>17</v>
      </c>
      <c r="G15" s="11">
        <v>457026260</v>
      </c>
      <c r="H15" s="6" t="s">
        <v>18</v>
      </c>
      <c r="I15" s="6" t="s">
        <v>19</v>
      </c>
      <c r="J15" s="6" t="str">
        <f t="shared" si="0"/>
        <v>33007457141</v>
      </c>
      <c r="K15" s="6" t="s">
        <v>20</v>
      </c>
      <c r="L15" s="6" t="s">
        <v>21</v>
      </c>
      <c r="M15" s="4">
        <v>44659</v>
      </c>
      <c r="N15" s="4">
        <v>44672</v>
      </c>
      <c r="O15" s="7">
        <v>359.64</v>
      </c>
      <c r="P15" s="7">
        <v>690.45</v>
      </c>
      <c r="Q15" s="7">
        <v>1050.0899999999999</v>
      </c>
    </row>
    <row r="18" spans="2:17" x14ac:dyDescent="0.25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G18" s="3" t="s">
        <v>5</v>
      </c>
      <c r="H18" s="2" t="s">
        <v>6</v>
      </c>
      <c r="I18" s="2" t="s">
        <v>7</v>
      </c>
      <c r="J18" s="2" t="s">
        <v>8</v>
      </c>
      <c r="K18" s="2" t="s">
        <v>9</v>
      </c>
      <c r="L18" s="2" t="s">
        <v>10</v>
      </c>
      <c r="M18" s="2" t="s">
        <v>11</v>
      </c>
      <c r="N18" s="2" t="s">
        <v>12</v>
      </c>
      <c r="O18" s="3" t="s">
        <v>13</v>
      </c>
      <c r="P18" s="3" t="s">
        <v>14</v>
      </c>
      <c r="Q18" s="3" t="s">
        <v>15</v>
      </c>
    </row>
    <row r="19" spans="2:17" x14ac:dyDescent="0.25">
      <c r="B19" s="2"/>
      <c r="C19" s="2"/>
      <c r="D19" s="2"/>
      <c r="E19" s="2"/>
      <c r="F19" s="2"/>
      <c r="G19" s="3"/>
      <c r="H19" s="2"/>
      <c r="I19" s="2"/>
      <c r="J19" s="2"/>
      <c r="K19" s="2"/>
      <c r="L19" s="2"/>
      <c r="M19" s="2"/>
      <c r="N19" s="2"/>
      <c r="O19" s="3"/>
      <c r="P19" s="3"/>
      <c r="Q19" s="3"/>
    </row>
    <row r="20" spans="2:17" x14ac:dyDescent="0.25">
      <c r="B20" s="6"/>
      <c r="C20" s="6"/>
      <c r="D20" s="6"/>
      <c r="E20" s="6"/>
      <c r="F20" s="6"/>
      <c r="G20" s="11"/>
      <c r="H20" s="6"/>
      <c r="I20" s="6"/>
      <c r="J20" s="6"/>
      <c r="K20" s="6"/>
      <c r="L20" s="6"/>
      <c r="M20" s="6"/>
      <c r="N20" s="6"/>
      <c r="O20" s="11"/>
      <c r="P20" s="11"/>
      <c r="Q20" s="11"/>
    </row>
    <row r="21" spans="2:17" x14ac:dyDescent="0.25">
      <c r="B21" s="6"/>
      <c r="C21" s="6"/>
      <c r="D21" s="6"/>
      <c r="E21" s="6"/>
      <c r="F21" s="6"/>
      <c r="G21" s="11"/>
      <c r="H21" s="6"/>
      <c r="I21" s="6"/>
      <c r="J21" s="6"/>
      <c r="K21" s="6"/>
      <c r="L21" s="6"/>
      <c r="M21" s="6"/>
      <c r="N21" s="6"/>
      <c r="O21" s="11"/>
      <c r="P21" s="11"/>
      <c r="Q21" s="11"/>
    </row>
    <row r="22" spans="2:17" ht="21" x14ac:dyDescent="0.35">
      <c r="B22" s="17">
        <v>2023</v>
      </c>
      <c r="C22" s="13"/>
      <c r="D22" s="14"/>
      <c r="E22" s="14"/>
      <c r="F22" s="14"/>
      <c r="G22" s="18"/>
      <c r="H22" s="14"/>
      <c r="I22" s="14"/>
      <c r="J22" s="14"/>
      <c r="K22" s="14"/>
      <c r="L22" s="14"/>
      <c r="M22" s="12"/>
      <c r="N22" s="12"/>
      <c r="O22" s="15"/>
      <c r="P22" s="15"/>
      <c r="Q22" s="15"/>
    </row>
    <row r="23" spans="2:17" x14ac:dyDescent="0.25">
      <c r="B23" s="6"/>
      <c r="C23" s="6"/>
      <c r="D23" s="6"/>
      <c r="E23" s="6"/>
      <c r="F23" s="6"/>
      <c r="G23" s="11"/>
      <c r="H23" s="6"/>
      <c r="I23" s="6"/>
      <c r="J23" s="6"/>
      <c r="K23" s="6"/>
      <c r="L23" s="6"/>
      <c r="M23" s="6"/>
      <c r="N23" s="6"/>
      <c r="O23" s="11"/>
      <c r="P23" s="11"/>
      <c r="Q23" s="11"/>
    </row>
    <row r="24" spans="2:17" x14ac:dyDescent="0.25">
      <c r="B24" s="6"/>
      <c r="C24" s="6"/>
      <c r="D24" s="6"/>
      <c r="E24" s="6"/>
      <c r="F24" s="6"/>
      <c r="G24" s="11"/>
      <c r="H24" s="6"/>
      <c r="I24" s="6"/>
      <c r="J24" s="6"/>
      <c r="K24" s="6"/>
      <c r="L24" s="6"/>
      <c r="M24" s="6"/>
      <c r="N24" s="6"/>
      <c r="O24" s="11"/>
      <c r="P24" s="11"/>
      <c r="Q24" s="11"/>
    </row>
    <row r="25" spans="2:17" x14ac:dyDescent="0.25">
      <c r="B25" s="4">
        <v>44743</v>
      </c>
      <c r="C25" s="5">
        <v>2500</v>
      </c>
      <c r="D25" s="6" t="s">
        <v>16</v>
      </c>
      <c r="E25" s="6" t="str">
        <f>"PC240622-133623893"</f>
        <v>PC240622-133623893</v>
      </c>
      <c r="F25" s="6" t="s">
        <v>17</v>
      </c>
      <c r="G25" s="11">
        <v>457026260</v>
      </c>
      <c r="H25" s="6" t="s">
        <v>22</v>
      </c>
      <c r="I25" s="6" t="s">
        <v>23</v>
      </c>
      <c r="J25" s="6" t="str">
        <f>"80618426663"</f>
        <v>80618426663</v>
      </c>
      <c r="K25" s="6"/>
      <c r="L25" s="6" t="s">
        <v>24</v>
      </c>
      <c r="M25" s="4">
        <v>44713</v>
      </c>
      <c r="N25" s="4">
        <v>44742</v>
      </c>
      <c r="O25" s="7">
        <v>1250</v>
      </c>
      <c r="P25" s="7">
        <v>1250</v>
      </c>
      <c r="Q25" s="7">
        <v>2500</v>
      </c>
    </row>
    <row r="26" spans="2:17" ht="21" x14ac:dyDescent="0.35">
      <c r="B26" s="17" t="s">
        <v>31</v>
      </c>
      <c r="C26" s="13"/>
      <c r="D26" s="14"/>
      <c r="E26" s="14"/>
      <c r="F26" s="14"/>
      <c r="G26" s="18"/>
      <c r="H26" s="14"/>
      <c r="I26" s="14"/>
      <c r="J26" s="14"/>
      <c r="K26" s="14"/>
      <c r="L26" s="14"/>
      <c r="M26" s="12"/>
      <c r="N26" s="12"/>
      <c r="O26" s="15"/>
      <c r="P26" s="15"/>
      <c r="Q26" s="15"/>
    </row>
    <row r="27" spans="2:17" x14ac:dyDescent="0.25">
      <c r="B27" s="4">
        <v>44720</v>
      </c>
      <c r="C27" s="5">
        <v>2500</v>
      </c>
      <c r="D27" s="6" t="s">
        <v>16</v>
      </c>
      <c r="E27" s="6" t="str">
        <f>"PC020622-148066089"</f>
        <v>PC020622-148066089</v>
      </c>
      <c r="F27" s="6" t="s">
        <v>17</v>
      </c>
      <c r="G27" s="11">
        <v>457026260</v>
      </c>
      <c r="H27" s="6" t="s">
        <v>22</v>
      </c>
      <c r="I27" s="6" t="s">
        <v>23</v>
      </c>
      <c r="J27" s="6" t="str">
        <f>"80618426663"</f>
        <v>80618426663</v>
      </c>
      <c r="K27" s="6"/>
      <c r="L27" s="6" t="s">
        <v>24</v>
      </c>
      <c r="M27" s="4">
        <v>44682</v>
      </c>
      <c r="N27" s="4">
        <v>44712</v>
      </c>
      <c r="O27" s="7">
        <v>1250</v>
      </c>
      <c r="P27" s="7">
        <v>1250</v>
      </c>
      <c r="Q27" s="7">
        <v>2500</v>
      </c>
    </row>
    <row r="28" spans="2:17" x14ac:dyDescent="0.25">
      <c r="B28" s="4">
        <v>44692</v>
      </c>
      <c r="C28" s="5">
        <v>2500</v>
      </c>
      <c r="D28" s="6" t="s">
        <v>16</v>
      </c>
      <c r="E28" s="6" t="str">
        <f>"PC050522-125606669"</f>
        <v>PC050522-125606669</v>
      </c>
      <c r="F28" s="6" t="s">
        <v>17</v>
      </c>
      <c r="G28" s="11">
        <v>457026260</v>
      </c>
      <c r="H28" s="6" t="s">
        <v>22</v>
      </c>
      <c r="I28" s="6" t="s">
        <v>23</v>
      </c>
      <c r="J28" s="6" t="str">
        <f>"80618426663"</f>
        <v>80618426663</v>
      </c>
      <c r="K28" s="6"/>
      <c r="L28" s="6" t="s">
        <v>24</v>
      </c>
      <c r="M28" s="4">
        <v>44652</v>
      </c>
      <c r="N28" s="4">
        <v>44681</v>
      </c>
      <c r="O28" s="7">
        <v>1250</v>
      </c>
      <c r="P28" s="7">
        <v>1250</v>
      </c>
      <c r="Q28" s="7">
        <v>2500</v>
      </c>
    </row>
    <row r="31" spans="2:17" x14ac:dyDescent="0.25">
      <c r="B31" t="s">
        <v>26</v>
      </c>
    </row>
    <row r="32" spans="2:17" x14ac:dyDescent="0.25">
      <c r="B32" s="21" t="s">
        <v>29</v>
      </c>
      <c r="C32" s="22" t="s">
        <v>28</v>
      </c>
      <c r="D32" s="22" t="s">
        <v>35</v>
      </c>
      <c r="Q32"/>
    </row>
    <row r="33" spans="2:4" x14ac:dyDescent="0.25">
      <c r="B33" s="19">
        <v>44378</v>
      </c>
      <c r="C33" s="19">
        <v>44378</v>
      </c>
      <c r="D33" s="6" t="s">
        <v>32</v>
      </c>
    </row>
    <row r="34" spans="2:4" x14ac:dyDescent="0.25">
      <c r="B34" s="19">
        <v>44409</v>
      </c>
      <c r="C34" s="19">
        <v>44409</v>
      </c>
      <c r="D34" s="6" t="s">
        <v>32</v>
      </c>
    </row>
    <row r="35" spans="2:4" x14ac:dyDescent="0.25">
      <c r="B35" s="19">
        <v>44440</v>
      </c>
      <c r="C35" s="19">
        <v>44440</v>
      </c>
      <c r="D35" s="6" t="s">
        <v>32</v>
      </c>
    </row>
    <row r="36" spans="2:4" x14ac:dyDescent="0.25">
      <c r="B36" s="8">
        <v>44470</v>
      </c>
      <c r="C36" s="8">
        <v>44470</v>
      </c>
      <c r="D36" s="6" t="s">
        <v>33</v>
      </c>
    </row>
    <row r="37" spans="2:4" x14ac:dyDescent="0.25">
      <c r="B37" s="8">
        <v>44501</v>
      </c>
      <c r="C37" s="8">
        <v>44501</v>
      </c>
      <c r="D37" s="6" t="s">
        <v>33</v>
      </c>
    </row>
    <row r="38" spans="2:4" x14ac:dyDescent="0.25">
      <c r="B38" s="8">
        <v>44531</v>
      </c>
      <c r="C38" s="8">
        <v>44531</v>
      </c>
      <c r="D38" s="6" t="s">
        <v>33</v>
      </c>
    </row>
    <row r="39" spans="2:4" x14ac:dyDescent="0.25">
      <c r="B39" s="8">
        <v>44562</v>
      </c>
      <c r="C39" s="8">
        <v>44562</v>
      </c>
      <c r="D39" s="6" t="s">
        <v>33</v>
      </c>
    </row>
    <row r="40" spans="2:4" x14ac:dyDescent="0.25">
      <c r="B40" s="8">
        <v>44593</v>
      </c>
      <c r="C40" s="8">
        <v>44593</v>
      </c>
      <c r="D40" s="6" t="s">
        <v>33</v>
      </c>
    </row>
    <row r="41" spans="2:4" x14ac:dyDescent="0.25">
      <c r="B41" s="8">
        <v>44621</v>
      </c>
      <c r="C41" s="8">
        <v>44621</v>
      </c>
      <c r="D41" s="6" t="s">
        <v>33</v>
      </c>
    </row>
    <row r="42" spans="2:4" x14ac:dyDescent="0.25">
      <c r="B42" s="19">
        <v>44652</v>
      </c>
      <c r="C42" s="8">
        <v>44652</v>
      </c>
      <c r="D42" s="6" t="s">
        <v>34</v>
      </c>
    </row>
    <row r="43" spans="2:4" x14ac:dyDescent="0.25">
      <c r="B43" s="19">
        <v>44682</v>
      </c>
      <c r="C43" s="19">
        <v>44682</v>
      </c>
      <c r="D43" s="6" t="s">
        <v>34</v>
      </c>
    </row>
    <row r="44" spans="2:4" x14ac:dyDescent="0.25">
      <c r="B44" s="19">
        <v>44713</v>
      </c>
      <c r="C44" s="19">
        <v>44713</v>
      </c>
      <c r="D44" s="6" t="s">
        <v>34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7F9A6-F565-41B2-8029-3F0430D29C51}">
  <dimension ref="D3:Q3"/>
  <sheetViews>
    <sheetView tabSelected="1" workbookViewId="0">
      <selection activeCell="T1" sqref="T1"/>
    </sheetView>
  </sheetViews>
  <sheetFormatPr defaultRowHeight="15" x14ac:dyDescent="0.25"/>
  <sheetData>
    <row r="3" spans="4:17" x14ac:dyDescent="0.25">
      <c r="D3" t="s">
        <v>27</v>
      </c>
      <c r="Q3" t="s">
        <v>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ReceivedMessages_20220715151253</vt:lpstr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Hudson</dc:creator>
  <cp:lastModifiedBy>Richard Hudson</cp:lastModifiedBy>
  <dcterms:created xsi:type="dcterms:W3CDTF">2022-07-15T05:19:59Z</dcterms:created>
  <dcterms:modified xsi:type="dcterms:W3CDTF">2022-12-21T00:22:17Z</dcterms:modified>
</cp:coreProperties>
</file>