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Client List A-Z\M\McLean\The McLean Superannuation Fund\2019\Work Papers\"/>
    </mc:Choice>
  </mc:AlternateContent>
  <bookViews>
    <workbookView xWindow="-120" yWindow="-120" windowWidth="29040" windowHeight="15840"/>
  </bookViews>
  <sheets>
    <sheet name="Summary" sheetId="3" r:id="rId1"/>
    <sheet name="U3, 248 Union Road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3" l="1"/>
  <c r="E9" i="3"/>
  <c r="D31" i="1"/>
  <c r="D19" i="1"/>
  <c r="D16" i="1"/>
  <c r="B16" i="1"/>
  <c r="B29" i="1"/>
  <c r="B27" i="1"/>
  <c r="E8" i="3" l="1"/>
  <c r="E4" i="3"/>
  <c r="A3" i="1"/>
  <c r="B14" i="1"/>
  <c r="D14" i="1" s="1"/>
  <c r="B15" i="1"/>
  <c r="B23" i="1" l="1"/>
  <c r="B30" i="1" l="1"/>
  <c r="D13" i="1"/>
  <c r="D15" i="1"/>
  <c r="D17" i="1"/>
  <c r="D18" i="1"/>
  <c r="D20" i="1"/>
  <c r="D9" i="1"/>
  <c r="E5" i="3" l="1"/>
</calcChain>
</file>

<file path=xl/sharedStrings.xml><?xml version="1.0" encoding="utf-8"?>
<sst xmlns="http://schemas.openxmlformats.org/spreadsheetml/2006/main" count="38" uniqueCount="34">
  <si>
    <t>McLean Family Trust</t>
  </si>
  <si>
    <t>Cost Base Reconciliation</t>
  </si>
  <si>
    <t>Purchase Price</t>
  </si>
  <si>
    <t>Price</t>
  </si>
  <si>
    <t>GST</t>
  </si>
  <si>
    <t>GST Excl</t>
  </si>
  <si>
    <t>Adjustments</t>
  </si>
  <si>
    <t>Add:</t>
  </si>
  <si>
    <t>Rates</t>
  </si>
  <si>
    <t>Body Corp</t>
  </si>
  <si>
    <t>Legal Fees/Conveyancing Costs</t>
  </si>
  <si>
    <t>Exp</t>
  </si>
  <si>
    <t>Less:</t>
  </si>
  <si>
    <t>Deposit</t>
  </si>
  <si>
    <t>Bank Loan</t>
  </si>
  <si>
    <t>Less Payments</t>
  </si>
  <si>
    <t>Property Cost Base</t>
  </si>
  <si>
    <t>Cost Base Details</t>
  </si>
  <si>
    <t>Contract Date:</t>
  </si>
  <si>
    <t>Settlement Date:</t>
  </si>
  <si>
    <t>Capitalised Conveyancing/Legal Costs</t>
  </si>
  <si>
    <t>McLean Superannuation Trust</t>
  </si>
  <si>
    <t>3/248 Union Road, Ascot Vale</t>
  </si>
  <si>
    <t>Water</t>
  </si>
  <si>
    <t>Land Tax</t>
  </si>
  <si>
    <t>Electricity Connection</t>
  </si>
  <si>
    <t>Discharge Fee</t>
  </si>
  <si>
    <t>Stamp Duty</t>
  </si>
  <si>
    <t>Payment from Bank</t>
  </si>
  <si>
    <t>Title &amp; Registration Fees</t>
  </si>
  <si>
    <t>Capitalised Title &amp; Registration Costs</t>
  </si>
  <si>
    <t>Capitalised Stamp Duty</t>
  </si>
  <si>
    <t>2.01 248 Union Rd - Settlement Statement.pdf</t>
  </si>
  <si>
    <t>2.02 248 Union Rd - Prev Acc Rec.pdf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</si>
</sst>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43" fontId="0" fillId="0" borderId="0" xfId="0" applyNumberFormat="1"/>
    <xf numFmtId="43" fontId="0" fillId="0" borderId="1" xfId="1" applyFont="1" applyBorder="1"/>
    <xf numFmtId="0" fontId="4" fillId="0" borderId="0" xfId="0" applyFont="1"/>
    <xf numFmtId="43" fontId="2" fillId="0" borderId="0" xfId="0" applyNumberFormat="1" applyFont="1"/>
    <xf numFmtId="0" fontId="5" fillId="0" borderId="0" xfId="2"/>
    <xf numFmtId="43" fontId="0" fillId="0" borderId="1" xfId="0" applyNumberFormat="1" applyBorder="1"/>
    <xf numFmtId="164" fontId="6" fillId="0" borderId="0" xfId="1" applyNumberFormat="1" applyFont="1"/>
    <xf numFmtId="15" fontId="0" fillId="0" borderId="0" xfId="0" applyNumberFormat="1"/>
    <xf numFmtId="0" fontId="2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2.02%20248%20Union%20Rd%20-%20Prev%20Acc%20Rec.pdf" TargetMode="External"/><Relationship Id="rId1" Type="http://schemas.openxmlformats.org/officeDocument/2006/relationships/hyperlink" Target="2.01%20248%20Union%20Rd%20-%20Settlement%20State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K27" sqref="K27"/>
    </sheetView>
  </sheetViews>
  <sheetFormatPr defaultRowHeight="15" x14ac:dyDescent="0.25"/>
  <cols>
    <col min="5" max="5" width="13.28515625" bestFit="1" customWidth="1"/>
  </cols>
  <sheetData>
    <row r="1" spans="1:6" x14ac:dyDescent="0.25">
      <c r="A1" s="3" t="s">
        <v>21</v>
      </c>
    </row>
    <row r="2" spans="1:6" x14ac:dyDescent="0.25">
      <c r="A2" s="3" t="s">
        <v>17</v>
      </c>
    </row>
    <row r="4" spans="1:6" x14ac:dyDescent="0.25">
      <c r="A4" t="s">
        <v>22</v>
      </c>
      <c r="E4" s="10">
        <f>'U3, 248 Union Road'!D31</f>
        <v>520457.5</v>
      </c>
      <c r="F4" s="11"/>
    </row>
    <row r="5" spans="1:6" x14ac:dyDescent="0.25">
      <c r="E5" s="5">
        <f>SUM(E4:E4)</f>
        <v>520457.5</v>
      </c>
    </row>
    <row r="8" spans="1:6" ht="15.75" customHeight="1" x14ac:dyDescent="0.25">
      <c r="A8" t="s">
        <v>20</v>
      </c>
      <c r="E8" s="5">
        <f>'U3, 248 Union Road'!D20</f>
        <v>1270.5</v>
      </c>
    </row>
    <row r="9" spans="1:6" x14ac:dyDescent="0.25">
      <c r="A9" t="s">
        <v>30</v>
      </c>
      <c r="E9" s="5">
        <f>'U3, 248 Union Road'!D19</f>
        <v>1263</v>
      </c>
    </row>
    <row r="10" spans="1:6" x14ac:dyDescent="0.25">
      <c r="A10" t="s">
        <v>31</v>
      </c>
      <c r="E10" s="5">
        <f>'U3, 248 Union Road'!D16</f>
        <v>17924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H18" sqref="H18"/>
    </sheetView>
  </sheetViews>
  <sheetFormatPr defaultRowHeight="15" x14ac:dyDescent="0.25"/>
  <cols>
    <col min="1" max="1" width="29" bestFit="1" customWidth="1"/>
    <col min="2" max="2" width="13.28515625" bestFit="1" customWidth="1"/>
    <col min="4" max="4" width="11.5703125" bestFit="1" customWidth="1"/>
  </cols>
  <sheetData>
    <row r="1" spans="1:6" x14ac:dyDescent="0.25">
      <c r="A1" s="13" t="s">
        <v>0</v>
      </c>
      <c r="B1" s="13"/>
      <c r="C1" s="13"/>
      <c r="D1" s="13"/>
    </row>
    <row r="2" spans="1:6" x14ac:dyDescent="0.25">
      <c r="A2" s="13" t="s">
        <v>1</v>
      </c>
      <c r="B2" s="13"/>
      <c r="C2" s="13"/>
      <c r="D2" s="13"/>
    </row>
    <row r="3" spans="1:6" x14ac:dyDescent="0.25">
      <c r="A3" s="13" t="str">
        <f>Summary!A4</f>
        <v>3/248 Union Road, Ascot Vale</v>
      </c>
      <c r="B3" s="13"/>
      <c r="C3" s="13"/>
      <c r="D3" s="13"/>
    </row>
    <row r="5" spans="1:6" x14ac:dyDescent="0.25">
      <c r="A5" t="s">
        <v>18</v>
      </c>
      <c r="B5" s="12"/>
      <c r="F5" s="9"/>
    </row>
    <row r="6" spans="1:6" x14ac:dyDescent="0.25">
      <c r="A6" t="s">
        <v>19</v>
      </c>
      <c r="B6" s="12">
        <v>42647</v>
      </c>
      <c r="E6" s="9" t="s">
        <v>32</v>
      </c>
    </row>
    <row r="7" spans="1:6" x14ac:dyDescent="0.25">
      <c r="E7" s="9" t="s">
        <v>33</v>
      </c>
    </row>
    <row r="8" spans="1:6" x14ac:dyDescent="0.25">
      <c r="B8" s="2" t="s">
        <v>3</v>
      </c>
      <c r="C8" s="2" t="s">
        <v>4</v>
      </c>
      <c r="D8" s="2" t="s">
        <v>5</v>
      </c>
    </row>
    <row r="9" spans="1:6" x14ac:dyDescent="0.25">
      <c r="A9" s="3" t="s">
        <v>2</v>
      </c>
      <c r="B9" s="1">
        <v>500000</v>
      </c>
      <c r="C9" s="1"/>
      <c r="D9" s="1">
        <f>B9-C9</f>
        <v>500000</v>
      </c>
      <c r="E9" s="11"/>
    </row>
    <row r="10" spans="1:6" x14ac:dyDescent="0.25">
      <c r="B10" s="1"/>
      <c r="C10" s="1"/>
      <c r="D10" s="1"/>
    </row>
    <row r="11" spans="1:6" x14ac:dyDescent="0.25">
      <c r="A11" s="3" t="s">
        <v>6</v>
      </c>
      <c r="B11" s="1"/>
      <c r="C11" s="1"/>
      <c r="D11" s="1"/>
    </row>
    <row r="12" spans="1:6" x14ac:dyDescent="0.25">
      <c r="A12" s="4" t="s">
        <v>7</v>
      </c>
      <c r="B12" s="1"/>
      <c r="C12" s="1"/>
      <c r="D12" s="1"/>
    </row>
    <row r="13" spans="1:6" x14ac:dyDescent="0.25">
      <c r="A13" t="s">
        <v>8</v>
      </c>
      <c r="B13" s="1">
        <v>1420.87</v>
      </c>
      <c r="C13" s="1"/>
      <c r="D13" s="1">
        <f t="shared" ref="D13:D20" si="0">B13-C13</f>
        <v>1420.87</v>
      </c>
      <c r="E13" s="7" t="s">
        <v>11</v>
      </c>
    </row>
    <row r="14" spans="1:6" x14ac:dyDescent="0.25">
      <c r="A14" t="s">
        <v>23</v>
      </c>
      <c r="B14" s="1">
        <f>18.51+7.12+22.69+30.53</f>
        <v>78.850000000000009</v>
      </c>
      <c r="C14" s="1"/>
      <c r="D14" s="1">
        <f t="shared" si="0"/>
        <v>78.850000000000009</v>
      </c>
      <c r="E14" s="7" t="s">
        <v>11</v>
      </c>
    </row>
    <row r="15" spans="1:6" x14ac:dyDescent="0.25">
      <c r="A15" t="s">
        <v>9</v>
      </c>
      <c r="B15" s="1">
        <f>735.74+239</f>
        <v>974.74</v>
      </c>
      <c r="C15" s="1"/>
      <c r="D15" s="1">
        <f t="shared" si="0"/>
        <v>974.74</v>
      </c>
      <c r="E15" s="7" t="s">
        <v>11</v>
      </c>
    </row>
    <row r="16" spans="1:6" x14ac:dyDescent="0.25">
      <c r="A16" t="s">
        <v>27</v>
      </c>
      <c r="B16" s="1">
        <f>25070-7146</f>
        <v>17924</v>
      </c>
      <c r="C16" s="1"/>
      <c r="D16" s="1">
        <f t="shared" si="0"/>
        <v>17924</v>
      </c>
      <c r="E16" s="7"/>
    </row>
    <row r="17" spans="1:5" x14ac:dyDescent="0.25">
      <c r="A17" t="s">
        <v>24</v>
      </c>
      <c r="B17" s="1">
        <v>207.02</v>
      </c>
      <c r="C17" s="1"/>
      <c r="D17" s="1">
        <f t="shared" si="0"/>
        <v>207.02</v>
      </c>
      <c r="E17" s="7" t="s">
        <v>11</v>
      </c>
    </row>
    <row r="18" spans="1:5" x14ac:dyDescent="0.25">
      <c r="A18" t="s">
        <v>25</v>
      </c>
      <c r="B18" s="1">
        <v>608.49</v>
      </c>
      <c r="C18" s="1"/>
      <c r="D18" s="1">
        <f t="shared" si="0"/>
        <v>608.49</v>
      </c>
      <c r="E18" s="7" t="s">
        <v>11</v>
      </c>
    </row>
    <row r="19" spans="1:5" x14ac:dyDescent="0.25">
      <c r="A19" t="s">
        <v>29</v>
      </c>
      <c r="B19" s="1">
        <v>1263</v>
      </c>
      <c r="C19" s="1"/>
      <c r="D19" s="1">
        <f t="shared" si="0"/>
        <v>1263</v>
      </c>
      <c r="E19" s="7"/>
    </row>
    <row r="20" spans="1:5" x14ac:dyDescent="0.25">
      <c r="A20" t="s">
        <v>10</v>
      </c>
      <c r="B20" s="1">
        <v>1270.5</v>
      </c>
      <c r="C20" s="1">
        <v>0</v>
      </c>
      <c r="D20" s="1">
        <f t="shared" si="0"/>
        <v>1270.5</v>
      </c>
    </row>
    <row r="21" spans="1:5" x14ac:dyDescent="0.25">
      <c r="A21" t="s">
        <v>12</v>
      </c>
      <c r="B21" s="1"/>
      <c r="C21" s="1"/>
      <c r="D21" s="1"/>
    </row>
    <row r="22" spans="1:5" x14ac:dyDescent="0.25">
      <c r="A22" t="s">
        <v>26</v>
      </c>
      <c r="B22" s="6">
        <v>-112.6</v>
      </c>
      <c r="C22" s="1"/>
      <c r="D22" s="1"/>
    </row>
    <row r="23" spans="1:5" x14ac:dyDescent="0.25">
      <c r="B23" s="1">
        <f>SUM(B9:B22)</f>
        <v>523634.87</v>
      </c>
    </row>
    <row r="24" spans="1:5" x14ac:dyDescent="0.25">
      <c r="B24" s="1"/>
    </row>
    <row r="25" spans="1:5" x14ac:dyDescent="0.25">
      <c r="A25" t="s">
        <v>15</v>
      </c>
      <c r="B25" s="1"/>
    </row>
    <row r="26" spans="1:5" x14ac:dyDescent="0.25">
      <c r="A26" t="s">
        <v>13</v>
      </c>
      <c r="B26" s="1">
        <v>-25000</v>
      </c>
    </row>
    <row r="27" spans="1:5" x14ac:dyDescent="0.25">
      <c r="A27" t="s">
        <v>28</v>
      </c>
      <c r="B27" s="1">
        <f>-25070-1263+7146</f>
        <v>-19187</v>
      </c>
    </row>
    <row r="28" spans="1:5" x14ac:dyDescent="0.25">
      <c r="A28" t="s">
        <v>14</v>
      </c>
      <c r="B28" s="6">
        <v>-479447.87</v>
      </c>
    </row>
    <row r="29" spans="1:5" x14ac:dyDescent="0.25">
      <c r="B29" s="5">
        <f>SUM(B26:B28)</f>
        <v>-523634.87</v>
      </c>
    </row>
    <row r="30" spans="1:5" x14ac:dyDescent="0.25">
      <c r="B30" s="5">
        <f>B23+B29</f>
        <v>0</v>
      </c>
    </row>
    <row r="31" spans="1:5" x14ac:dyDescent="0.25">
      <c r="A31" s="3" t="s">
        <v>16</v>
      </c>
      <c r="B31" s="3"/>
      <c r="C31" s="3"/>
      <c r="D31" s="8">
        <f>D9+D20+D16+D19</f>
        <v>520457.5</v>
      </c>
    </row>
    <row r="34" spans="4:4" x14ac:dyDescent="0.25">
      <c r="D34" s="5"/>
    </row>
  </sheetData>
  <mergeCells count="3">
    <mergeCell ref="A1:D1"/>
    <mergeCell ref="A2:D2"/>
    <mergeCell ref="A3:D3"/>
  </mergeCells>
  <hyperlinks>
    <hyperlink ref="E6" r:id="rId1"/>
    <hyperlink ref="E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U3, 248 Union Road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Saraniya</dc:creator>
  <cp:lastModifiedBy>Saraniya</cp:lastModifiedBy>
  <dcterms:created xsi:type="dcterms:W3CDTF">2020-05-21T06:26:46Z</dcterms:created>
  <dcterms:modified xsi:type="dcterms:W3CDTF">2020-07-08T04:23:53Z</dcterms:modified>
</cp:coreProperties>
</file>