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ENP\2018\Workpapers\5. Investments\Unlisted Shares\"/>
    </mc:Choice>
  </mc:AlternateContent>
  <xr:revisionPtr revIDLastSave="0" documentId="13_ncr:1_{1658F556-079D-44AC-9AAE-05FE99FFAF8A}" xr6:coauthVersionLast="46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J50" i="1"/>
  <c r="J43" i="1"/>
  <c r="J37" i="1"/>
  <c r="I50" i="1"/>
  <c r="I43" i="1"/>
  <c r="I37" i="1"/>
  <c r="I44" i="1" s="1"/>
  <c r="J25" i="1"/>
  <c r="I25" i="1"/>
  <c r="H25" i="1"/>
  <c r="G25" i="1"/>
  <c r="H43" i="1"/>
  <c r="H50" i="1"/>
  <c r="H37" i="1"/>
  <c r="G50" i="1"/>
  <c r="G44" i="1"/>
  <c r="G43" i="1"/>
  <c r="G37" i="1"/>
  <c r="H67" i="1"/>
  <c r="H63" i="1"/>
  <c r="G63" i="1"/>
  <c r="H58" i="1"/>
  <c r="G58" i="1"/>
  <c r="H62" i="1"/>
  <c r="G62" i="1"/>
  <c r="G67" i="1"/>
  <c r="J44" i="1" l="1"/>
  <c r="H44" i="1"/>
</calcChain>
</file>

<file path=xl/sharedStrings.xml><?xml version="1.0" encoding="utf-8"?>
<sst xmlns="http://schemas.openxmlformats.org/spreadsheetml/2006/main" count="79" uniqueCount="67">
  <si>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</si>
  <si>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</si>
  <si>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</si>
  <si>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</si>
  <si>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</si>
  <si>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</si>
  <si>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</si>
  <si>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</si>
  <si>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</si>
  <si>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</si>
  <si>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</si>
  <si>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Kenway Superannuation Fund</t>
  </si>
  <si>
    <t>INVESTMENT IN SUPER INVEST PTY LTD</t>
  </si>
  <si>
    <t>DB</t>
  </si>
  <si>
    <t>The Kenway Super Fund owns 50,000 shares in Super Invest Pty Ltd</t>
  </si>
  <si>
    <t xml:space="preserve">DB spoke with Wayne Harris, the accountant and one of the key drivers in the Binna Burra project.  They have been advised that the </t>
  </si>
  <si>
    <t>properties are worth $15million, however have not obtained an official market valuation report and have not intention of obtaining one.</t>
  </si>
  <si>
    <t xml:space="preserve">The property is land only, and they intend to develop / build houses on the land, but have insufficient capital to build.  We also have been unable to </t>
  </si>
  <si>
    <t>get any clarity on when this investment will mature and the shareholders will get a return on their investment.</t>
  </si>
  <si>
    <t>Based on the financial statements of the company and it's underlying investments, we have conservatively valued this investment at Nil</t>
  </si>
  <si>
    <t>Super Invest Pty Ltd (SI)</t>
  </si>
  <si>
    <t>Private company</t>
  </si>
  <si>
    <t>Assets</t>
  </si>
  <si>
    <t>units in BBIUT</t>
  </si>
  <si>
    <t>4,450,000 shares issued</t>
  </si>
  <si>
    <t>Liabilities</t>
  </si>
  <si>
    <t>(Kenway SF owns 50,000 shares)</t>
  </si>
  <si>
    <t>Equity</t>
  </si>
  <si>
    <t>Sole investment is units in BBIUT</t>
  </si>
  <si>
    <t>valued at $4,450,000</t>
  </si>
  <si>
    <t>* cash</t>
  </si>
  <si>
    <t>Binna Burra Investment Unit Trust (BBIUT)</t>
  </si>
  <si>
    <t>* land (cost)</t>
  </si>
  <si>
    <t>* loan to BBE</t>
  </si>
  <si>
    <t>Note 1</t>
  </si>
  <si>
    <t>5,700,000 units issued</t>
  </si>
  <si>
    <t>* shares in BBE</t>
  </si>
  <si>
    <t>(SI owns 4,450,000 units)</t>
  </si>
  <si>
    <t>* trade creditors</t>
  </si>
  <si>
    <t>* GST</t>
  </si>
  <si>
    <t>* loan</t>
  </si>
  <si>
    <t>Note 2</t>
  </si>
  <si>
    <t>Net Assets</t>
  </si>
  <si>
    <t>* settlement sum</t>
  </si>
  <si>
    <t>* shares issued</t>
  </si>
  <si>
    <t>* losses</t>
  </si>
  <si>
    <t>Binna Burra Enterprises Pty Ltd (BBE)</t>
  </si>
  <si>
    <t>980 shares issued</t>
  </si>
  <si>
    <t>* receivables</t>
  </si>
  <si>
    <t>(BBIUT owns 980 units)</t>
  </si>
  <si>
    <t>* PPE</t>
  </si>
  <si>
    <t>* creditors</t>
  </si>
  <si>
    <t>* loan from BBIUT</t>
  </si>
  <si>
    <t>* share capital</t>
  </si>
  <si>
    <t>This loan seems to be increasing by interest</t>
  </si>
  <si>
    <t>Interest rate appears to be around 7%</t>
  </si>
  <si>
    <t>There is no indication on who this loan is from</t>
  </si>
  <si>
    <t>Interest rate appears to be around 15%</t>
  </si>
  <si>
    <t>Wayne Harris confimed that shareholders</t>
  </si>
  <si>
    <t>of these entities have proivded the finance</t>
  </si>
  <si>
    <t>2016FY</t>
  </si>
  <si>
    <t>2017FY</t>
  </si>
  <si>
    <t>2020FY</t>
  </si>
  <si>
    <t>2019FY</t>
  </si>
  <si>
    <t>Nb, no financials provided for 2018 or 2019, but 2019 comparatives are on the 2020 reports</t>
  </si>
  <si>
    <t>* revaluation res</t>
  </si>
  <si>
    <t>* other creditors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</si>
</sst>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7" formatCode="_-&quot;$&quot;* #,##0.00_-;\-&quot;$&quot;* #,##0.00_-;_-&quot;$&quot;* &quot;-&quot;??_-;_-@_-"/>
    <numFmt numFmtId="168" formatCode="_-* #,##0.00_-;\-* #,##0.00_-;_-* &quot;-&quot;??_-;_-@_-"/>
    <numFmt numFmtId="176" formatCode="_-&quot;$&quot;* #,##0_-;\-&quot;$&quot;* #,##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Webdings"/>
      <family val="1"/>
      <charset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168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4" fillId="0" borderId="0" xfId="0" applyFont="1" applyAlignment="1">
      <alignment vertical="center"/>
    </xf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8" fillId="0" borderId="0" xfId="6"/>
    <xf numFmtId="0" fontId="3" fillId="0" borderId="0" xfId="6" applyFont="1"/>
    <xf numFmtId="0" fontId="3" fillId="0" borderId="0" xfId="6" applyFont="1" applyAlignment="1">
      <alignment horizontal="center"/>
    </xf>
    <xf numFmtId="0" fontId="9" fillId="0" borderId="0" xfId="6" applyFont="1"/>
    <xf numFmtId="0" fontId="9" fillId="0" borderId="0" xfId="6" applyFont="1" applyFill="1" applyBorder="1"/>
    <xf numFmtId="0" fontId="9" fillId="0" borderId="0" xfId="6" applyFont="1" applyBorder="1"/>
    <xf numFmtId="0" fontId="10" fillId="0" borderId="0" xfId="6" applyFont="1"/>
    <xf numFmtId="0" fontId="10" fillId="0" borderId="0" xfId="6" applyFont="1" applyBorder="1"/>
    <xf numFmtId="0" fontId="11" fillId="0" borderId="0" xfId="6" applyFont="1" applyBorder="1" applyAlignment="1">
      <alignment horizontal="center"/>
    </xf>
    <xf numFmtId="0" fontId="9" fillId="0" borderId="0" xfId="6" applyFont="1" applyAlignment="1">
      <alignment horizontal="center"/>
    </xf>
    <xf numFmtId="9" fontId="9" fillId="0" borderId="0" xfId="6" applyNumberFormat="1" applyFont="1" applyAlignment="1">
      <alignment horizontal="center"/>
    </xf>
    <xf numFmtId="176" fontId="9" fillId="0" borderId="0" xfId="8" applyNumberFormat="1" applyFont="1"/>
    <xf numFmtId="176" fontId="9" fillId="0" borderId="7" xfId="8" applyNumberFormat="1" applyFont="1" applyBorder="1"/>
    <xf numFmtId="176" fontId="8" fillId="0" borderId="0" xfId="8" applyNumberFormat="1" applyFont="1"/>
    <xf numFmtId="176" fontId="9" fillId="0" borderId="0" xfId="6" applyNumberFormat="1" applyFont="1"/>
    <xf numFmtId="176" fontId="8" fillId="0" borderId="6" xfId="8" applyNumberFormat="1" applyFont="1" applyBorder="1"/>
    <xf numFmtId="176" fontId="9" fillId="0" borderId="0" xfId="8" applyNumberFormat="1" applyFont="1" applyBorder="1"/>
    <xf numFmtId="176" fontId="9" fillId="0" borderId="6" xfId="8" applyNumberFormat="1" applyFont="1" applyBorder="1"/>
    <xf numFmtId="0" fontId="9" fillId="0" borderId="0" xfId="6" applyFont="1" applyBorder="1" applyAlignment="1">
      <alignment horizontal="left"/>
    </xf>
    <xf numFmtId="4" fontId="9" fillId="0" borderId="0" xfId="6" applyNumberFormat="1" applyFont="1" applyBorder="1" applyAlignment="1"/>
    <xf numFmtId="0" fontId="3" fillId="0" borderId="0" xfId="6" applyFont="1" applyFill="1" applyAlignment="1">
      <alignment horizontal="center"/>
    </xf>
  </cellXfs>
  <cellStyles count="11">
    <cellStyle name="Comma 2" xfId="4" xr:uid="{E7CA89D3-D225-4623-ABC2-5E414EBDC1E6}"/>
    <cellStyle name="Comma 3" xfId="5" xr:uid="{BE24C803-7D86-4918-9316-970979AC4EFE}"/>
    <cellStyle name="Comma 4" xfId="7" xr:uid="{F177A365-F9F3-4D01-9939-5CE97895ED0C}"/>
    <cellStyle name="Currency" xfId="1" builtinId="4"/>
    <cellStyle name="Currency 2" xfId="3" xr:uid="{8ADBC014-716A-4502-A06A-6821ECFCE9EF}"/>
    <cellStyle name="Currency 3" xfId="8" xr:uid="{A9C69DE8-7472-46CD-96B8-89DD018847BD}"/>
    <cellStyle name="Hyperlink" xfId="2" builtinId="8"/>
    <cellStyle name="Hyperlink 2" xfId="10" xr:uid="{072D7C26-24E2-4649-96E0-61B65AD1BCB5}"/>
    <cellStyle name="Hyperlink 3" xfId="9" xr:uid="{30FF0BF5-BA48-482A-B83A-4CB5FF08EE97}"/>
    <cellStyle name="Normal" xfId="0" builtinId="0"/>
    <cellStyle name="Normal 2" xfId="6" xr:uid="{CA31E5BF-1E48-44A6-BF85-64084E5E5F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19</xdr:row>
      <xdr:rowOff>152399</xdr:rowOff>
    </xdr:from>
    <xdr:to>
      <xdr:col>3</xdr:col>
      <xdr:colOff>619125</xdr:colOff>
      <xdr:row>28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7A2C277B-7BE7-4FFD-A608-E7F64E81BA30}"/>
            </a:ext>
          </a:extLst>
        </xdr:cNvPr>
        <xdr:cNvSpPr/>
      </xdr:nvSpPr>
      <xdr:spPr>
        <a:xfrm>
          <a:off x="466725" y="4143374"/>
          <a:ext cx="2457450" cy="1619251"/>
        </a:xfrm>
        <a:prstGeom prst="ellipse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0</xdr:col>
      <xdr:colOff>609600</xdr:colOff>
      <xdr:row>32</xdr:row>
      <xdr:rowOff>19050</xdr:rowOff>
    </xdr:from>
    <xdr:to>
      <xdr:col>4</xdr:col>
      <xdr:colOff>180974</xdr:colOff>
      <xdr:row>38</xdr:row>
      <xdr:rowOff>38100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6D46A2A9-CE7F-4727-85C6-01E994CF20E1}"/>
            </a:ext>
          </a:extLst>
        </xdr:cNvPr>
        <xdr:cNvSpPr/>
      </xdr:nvSpPr>
      <xdr:spPr>
        <a:xfrm>
          <a:off x="609600" y="6505575"/>
          <a:ext cx="2857499" cy="1162050"/>
        </a:xfrm>
        <a:prstGeom prst="rect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  <xdr:twoCellAnchor>
    <xdr:from>
      <xdr:col>2</xdr:col>
      <xdr:colOff>619125</xdr:colOff>
      <xdr:row>28</xdr:row>
      <xdr:rowOff>133350</xdr:rowOff>
    </xdr:from>
    <xdr:to>
      <xdr:col>2</xdr:col>
      <xdr:colOff>619125</xdr:colOff>
      <xdr:row>31</xdr:row>
      <xdr:rowOff>104775</xdr:rowOff>
    </xdr:to>
    <xdr:cxnSp macro="">
      <xdr:nvCxnSpPr>
        <xdr:cNvPr id="9" name="Straight Arrow Connector 8">
          <a:extLst>
            <a:ext uri="{FF2B5EF4-FFF2-40B4-BE49-F238E27FC236}">
              <a16:creationId xmlns:a16="http://schemas.microsoft.com/office/drawing/2014/main" id="{36552F6F-7E6C-4408-817D-9801437D6E00}"/>
            </a:ext>
          </a:extLst>
        </xdr:cNvPr>
        <xdr:cNvCxnSpPr/>
      </xdr:nvCxnSpPr>
      <xdr:spPr>
        <a:xfrm>
          <a:off x="1609725" y="5857875"/>
          <a:ext cx="0" cy="542925"/>
        </a:xfrm>
        <a:prstGeom prst="straightConnector1">
          <a:avLst/>
        </a:prstGeom>
        <a:ln>
          <a:solidFill>
            <a:srgbClr val="00206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552450</xdr:colOff>
      <xdr:row>38</xdr:row>
      <xdr:rowOff>152400</xdr:rowOff>
    </xdr:from>
    <xdr:to>
      <xdr:col>2</xdr:col>
      <xdr:colOff>571501</xdr:colOff>
      <xdr:row>50</xdr:row>
      <xdr:rowOff>133350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A797B1AA-C16C-440E-BB3E-2059984B8232}"/>
            </a:ext>
          </a:extLst>
        </xdr:cNvPr>
        <xdr:cNvCxnSpPr/>
      </xdr:nvCxnSpPr>
      <xdr:spPr>
        <a:xfrm flipH="1">
          <a:off x="1543050" y="7781925"/>
          <a:ext cx="19051" cy="1914525"/>
        </a:xfrm>
        <a:prstGeom prst="straightConnector1">
          <a:avLst/>
        </a:prstGeom>
        <a:ln>
          <a:solidFill>
            <a:srgbClr val="00206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581025</xdr:colOff>
      <xdr:row>51</xdr:row>
      <xdr:rowOff>19049</xdr:rowOff>
    </xdr:from>
    <xdr:to>
      <xdr:col>4</xdr:col>
      <xdr:colOff>123825</xdr:colOff>
      <xdr:row>56</xdr:row>
      <xdr:rowOff>161924</xdr:rowOff>
    </xdr:to>
    <xdr:sp macro="" textlink="">
      <xdr:nvSpPr>
        <xdr:cNvPr id="12" name="Flowchart: Alternate Process 11">
          <a:extLst>
            <a:ext uri="{FF2B5EF4-FFF2-40B4-BE49-F238E27FC236}">
              <a16:creationId xmlns:a16="http://schemas.microsoft.com/office/drawing/2014/main" id="{E8DDEC62-B9E6-412F-8ACD-73B7D5A34EED}"/>
            </a:ext>
          </a:extLst>
        </xdr:cNvPr>
        <xdr:cNvSpPr/>
      </xdr:nvSpPr>
      <xdr:spPr>
        <a:xfrm>
          <a:off x="581025" y="9782174"/>
          <a:ext cx="2828925" cy="1095375"/>
        </a:xfrm>
        <a:prstGeom prst="flowChartAlternateProcess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AU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K76"/>
  <sheetViews>
    <sheetView tabSelected="1" workbookViewId="0">
      <selection activeCell="I55" sqref="I5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27" t="s">
        <v>0</v>
      </c>
      <c r="B1" s="1"/>
      <c r="C1" s="2" t="s">
        <v>11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12</v>
      </c>
      <c r="C3" s="11"/>
      <c r="G3" s="13" t="s">
        <v>4</v>
      </c>
      <c r="H3" s="14" t="s">
        <v>13</v>
      </c>
      <c r="I3" s="15">
        <v>44459</v>
      </c>
    </row>
    <row r="4" spans="1:10" ht="18" x14ac:dyDescent="0.25">
      <c r="A4" s="16" t="s">
        <v>5</v>
      </c>
      <c r="C4" s="17">
        <v>43281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29" t="s">
        <v>8</v>
      </c>
      <c r="C7" s="30"/>
      <c r="D7" s="30"/>
      <c r="E7" s="31"/>
      <c r="F7" s="23" t="s">
        <v>9</v>
      </c>
      <c r="G7" s="29" t="s">
        <v>10</v>
      </c>
      <c r="H7" s="32"/>
      <c r="I7" s="33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ht="15.75" x14ac:dyDescent="0.3">
      <c r="C10" s="39" t="s">
        <v>14</v>
      </c>
      <c r="D10" s="52"/>
      <c r="E10" s="52"/>
      <c r="F10" s="53"/>
      <c r="G10" s="53"/>
      <c r="H10" s="39"/>
      <c r="I10" s="42"/>
    </row>
    <row r="11" spans="1:10" ht="15.75" x14ac:dyDescent="0.3">
      <c r="C11" s="34"/>
      <c r="D11" s="52"/>
      <c r="E11" s="52"/>
      <c r="F11" s="53"/>
      <c r="G11" s="53"/>
      <c r="H11" s="39"/>
      <c r="I11" s="42"/>
    </row>
    <row r="12" spans="1:10" ht="15.75" x14ac:dyDescent="0.3">
      <c r="C12" s="39" t="s">
        <v>15</v>
      </c>
      <c r="D12" s="52"/>
      <c r="E12" s="52"/>
      <c r="F12" s="53"/>
      <c r="G12" s="53"/>
      <c r="H12" s="39"/>
      <c r="I12" s="42"/>
    </row>
    <row r="13" spans="1:10" ht="15.75" x14ac:dyDescent="0.3">
      <c r="C13" s="38" t="s">
        <v>16</v>
      </c>
      <c r="D13" s="52"/>
      <c r="E13" s="52"/>
      <c r="F13" s="53"/>
      <c r="G13" s="53"/>
      <c r="H13" s="39"/>
      <c r="I13" s="42"/>
    </row>
    <row r="14" spans="1:10" ht="15.75" x14ac:dyDescent="0.3">
      <c r="C14" s="39" t="s">
        <v>17</v>
      </c>
      <c r="D14" s="52"/>
      <c r="E14" s="52"/>
      <c r="F14" s="53"/>
      <c r="G14" s="53"/>
      <c r="H14" s="39"/>
      <c r="I14" s="42"/>
    </row>
    <row r="15" spans="1:10" x14ac:dyDescent="0.25">
      <c r="C15" s="39" t="s">
        <v>18</v>
      </c>
      <c r="D15" s="40"/>
      <c r="E15" s="40"/>
      <c r="F15" s="40"/>
      <c r="G15" s="40"/>
      <c r="H15" s="40"/>
      <c r="I15" s="41"/>
    </row>
    <row r="16" spans="1:10" x14ac:dyDescent="0.25">
      <c r="C16" s="39"/>
      <c r="D16" s="40"/>
      <c r="E16" s="40"/>
      <c r="F16" s="40"/>
      <c r="G16" s="40"/>
      <c r="H16" s="40"/>
      <c r="I16" s="41"/>
    </row>
    <row r="17" spans="3:11" x14ac:dyDescent="0.25">
      <c r="C17" s="39" t="s">
        <v>19</v>
      </c>
      <c r="D17" s="40"/>
      <c r="E17" s="40"/>
      <c r="F17" s="40"/>
      <c r="G17" s="40"/>
      <c r="H17" s="40"/>
      <c r="I17" s="41"/>
    </row>
    <row r="18" spans="3:11" s="28" customFormat="1" x14ac:dyDescent="0.25">
      <c r="C18" s="39" t="s">
        <v>64</v>
      </c>
      <c r="D18" s="40"/>
      <c r="E18" s="40"/>
      <c r="F18" s="40"/>
      <c r="G18" s="40"/>
      <c r="H18" s="40"/>
      <c r="I18" s="41"/>
    </row>
    <row r="19" spans="3:11" s="28" customFormat="1" x14ac:dyDescent="0.25">
      <c r="C19" s="39"/>
      <c r="D19" s="40"/>
      <c r="E19" s="40"/>
      <c r="F19" s="40"/>
      <c r="G19" s="40"/>
      <c r="H19" s="40"/>
      <c r="I19" s="41"/>
    </row>
    <row r="20" spans="3:11" x14ac:dyDescent="0.25">
      <c r="C20" s="40"/>
      <c r="D20" s="40"/>
      <c r="E20" s="40"/>
      <c r="F20" s="40"/>
      <c r="G20" s="40"/>
      <c r="H20" s="40"/>
      <c r="I20" s="41"/>
    </row>
    <row r="21" spans="3:11" x14ac:dyDescent="0.25">
      <c r="C21" s="37"/>
      <c r="D21" s="37"/>
      <c r="E21" s="37"/>
      <c r="F21" s="35"/>
      <c r="G21" s="36" t="s">
        <v>60</v>
      </c>
      <c r="H21" s="36" t="s">
        <v>61</v>
      </c>
      <c r="I21" s="36" t="s">
        <v>63</v>
      </c>
      <c r="J21" s="54" t="s">
        <v>62</v>
      </c>
    </row>
    <row r="22" spans="3:11" x14ac:dyDescent="0.25">
      <c r="C22" s="36" t="s">
        <v>20</v>
      </c>
      <c r="E22" s="34"/>
      <c r="F22" s="37"/>
      <c r="G22" s="37"/>
      <c r="H22" s="37"/>
      <c r="I22" s="37"/>
    </row>
    <row r="23" spans="3:11" x14ac:dyDescent="0.25">
      <c r="C23" s="43" t="s">
        <v>21</v>
      </c>
      <c r="E23" s="37"/>
      <c r="F23" s="37" t="s">
        <v>22</v>
      </c>
      <c r="G23" s="45">
        <v>4450000</v>
      </c>
      <c r="H23" s="45">
        <v>4450000</v>
      </c>
      <c r="I23" s="45">
        <v>4450000</v>
      </c>
      <c r="J23" s="45">
        <v>2670000</v>
      </c>
      <c r="K23" s="37" t="s">
        <v>23</v>
      </c>
    </row>
    <row r="24" spans="3:11" x14ac:dyDescent="0.25">
      <c r="C24" s="43" t="s">
        <v>24</v>
      </c>
      <c r="E24" s="37"/>
      <c r="F24" s="37" t="s">
        <v>25</v>
      </c>
      <c r="G24" s="47">
        <v>0</v>
      </c>
      <c r="H24" s="47">
        <v>0</v>
      </c>
      <c r="I24" s="47">
        <v>0</v>
      </c>
      <c r="J24" s="47">
        <v>0</v>
      </c>
    </row>
    <row r="25" spans="3:11" ht="15.75" thickBot="1" x14ac:dyDescent="0.3">
      <c r="C25" s="43" t="s">
        <v>26</v>
      </c>
      <c r="E25" s="37"/>
      <c r="F25" s="37" t="s">
        <v>27</v>
      </c>
      <c r="G25" s="46">
        <f>+G23-G24</f>
        <v>4450000</v>
      </c>
      <c r="H25" s="46">
        <f>+H23-H24</f>
        <v>4450000</v>
      </c>
      <c r="I25" s="46">
        <f>+I23-I24</f>
        <v>4450000</v>
      </c>
      <c r="J25" s="46">
        <f>+J23-J24</f>
        <v>2670000</v>
      </c>
    </row>
    <row r="26" spans="3:11" ht="15.75" thickTop="1" x14ac:dyDescent="0.25">
      <c r="C26" s="43" t="s">
        <v>28</v>
      </c>
      <c r="E26" s="37"/>
      <c r="F26" s="34"/>
      <c r="G26" s="34"/>
      <c r="H26" s="37"/>
      <c r="I26" s="37"/>
    </row>
    <row r="27" spans="3:11" x14ac:dyDescent="0.25">
      <c r="C27" s="43" t="s">
        <v>29</v>
      </c>
      <c r="E27" s="37"/>
      <c r="F27" s="37"/>
      <c r="G27" s="37"/>
      <c r="H27" s="37"/>
      <c r="I27" s="37"/>
    </row>
    <row r="28" spans="3:11" x14ac:dyDescent="0.25">
      <c r="C28" s="37"/>
      <c r="D28" s="37"/>
      <c r="E28" s="37"/>
      <c r="F28" s="37"/>
      <c r="G28" s="37"/>
      <c r="H28" s="37"/>
      <c r="I28" s="37"/>
    </row>
    <row r="29" spans="3:11" x14ac:dyDescent="0.25">
      <c r="C29" s="37"/>
      <c r="D29" s="37"/>
      <c r="E29" s="37"/>
      <c r="F29" s="37"/>
      <c r="G29" s="37"/>
      <c r="H29" s="37"/>
      <c r="I29" s="37"/>
    </row>
    <row r="30" spans="3:11" x14ac:dyDescent="0.25">
      <c r="C30" s="37"/>
      <c r="D30" s="37"/>
      <c r="E30" s="37"/>
      <c r="F30" s="37"/>
      <c r="G30" s="37"/>
      <c r="H30" s="37"/>
      <c r="I30" s="37"/>
    </row>
    <row r="31" spans="3:11" x14ac:dyDescent="0.25">
      <c r="C31" s="37"/>
      <c r="D31" s="44"/>
      <c r="E31" s="37"/>
      <c r="F31" s="37"/>
      <c r="G31" s="37"/>
      <c r="H31" s="37"/>
      <c r="I31" s="37"/>
    </row>
    <row r="32" spans="3:11" x14ac:dyDescent="0.25">
      <c r="C32" s="37"/>
      <c r="D32" s="34"/>
      <c r="E32" s="37"/>
      <c r="F32" s="37" t="s">
        <v>22</v>
      </c>
      <c r="G32" s="45"/>
      <c r="H32" s="37"/>
      <c r="I32" s="37"/>
    </row>
    <row r="33" spans="2:11" x14ac:dyDescent="0.25">
      <c r="C33" s="37"/>
      <c r="D33" s="37"/>
      <c r="E33" s="37"/>
      <c r="F33" s="37" t="s">
        <v>30</v>
      </c>
      <c r="G33" s="47">
        <v>240</v>
      </c>
      <c r="H33" s="47">
        <v>454</v>
      </c>
      <c r="I33" s="47">
        <v>243</v>
      </c>
      <c r="J33" s="47">
        <v>1113</v>
      </c>
    </row>
    <row r="34" spans="2:11" x14ac:dyDescent="0.25">
      <c r="B34" s="35" t="s">
        <v>31</v>
      </c>
      <c r="E34" s="37"/>
      <c r="F34" s="37" t="s">
        <v>32</v>
      </c>
      <c r="G34" s="47">
        <v>5616621</v>
      </c>
      <c r="H34" s="47">
        <v>5616621</v>
      </c>
      <c r="I34" s="47">
        <v>9750000</v>
      </c>
      <c r="J34" s="47">
        <v>9750000</v>
      </c>
    </row>
    <row r="35" spans="2:11" x14ac:dyDescent="0.25">
      <c r="B35" s="37"/>
      <c r="E35" s="37"/>
      <c r="F35" s="37" t="s">
        <v>33</v>
      </c>
      <c r="G35" s="47">
        <v>5248911</v>
      </c>
      <c r="H35" s="47">
        <v>5642579</v>
      </c>
      <c r="I35" s="47">
        <v>0</v>
      </c>
      <c r="J35" s="47">
        <v>0</v>
      </c>
      <c r="K35" s="37" t="s">
        <v>34</v>
      </c>
    </row>
    <row r="36" spans="2:11" x14ac:dyDescent="0.25">
      <c r="B36" s="37" t="s">
        <v>35</v>
      </c>
      <c r="E36" s="37"/>
      <c r="F36" s="37" t="s">
        <v>36</v>
      </c>
      <c r="G36" s="49">
        <v>980</v>
      </c>
      <c r="H36" s="49">
        <v>980</v>
      </c>
      <c r="I36" s="49">
        <v>980</v>
      </c>
      <c r="J36" s="49">
        <v>980</v>
      </c>
      <c r="K36" s="37"/>
    </row>
    <row r="37" spans="2:11" x14ac:dyDescent="0.25">
      <c r="B37" s="37" t="s">
        <v>37</v>
      </c>
      <c r="E37" s="37"/>
      <c r="F37" s="37"/>
      <c r="G37" s="45">
        <f>SUM(G33:G36)</f>
        <v>10866752</v>
      </c>
      <c r="H37" s="45">
        <f>SUM(H33:H36)</f>
        <v>11260634</v>
      </c>
      <c r="I37" s="45">
        <f>SUM(I33:I36)</f>
        <v>9751223</v>
      </c>
      <c r="J37" s="45">
        <f>SUM(J33:J36)</f>
        <v>9752093</v>
      </c>
      <c r="K37" s="48"/>
    </row>
    <row r="38" spans="2:11" x14ac:dyDescent="0.25">
      <c r="C38" s="37"/>
      <c r="E38" s="37"/>
      <c r="F38" s="37" t="s">
        <v>25</v>
      </c>
      <c r="G38" s="47"/>
      <c r="H38" s="47"/>
      <c r="I38" s="47"/>
      <c r="J38" s="47"/>
      <c r="K38" s="37"/>
    </row>
    <row r="39" spans="2:11" x14ac:dyDescent="0.25">
      <c r="C39" s="37"/>
      <c r="D39" s="37"/>
      <c r="E39" s="37"/>
      <c r="F39" s="37" t="s">
        <v>38</v>
      </c>
      <c r="G39" s="47">
        <v>5486</v>
      </c>
      <c r="H39" s="47">
        <f>5903</f>
        <v>5903</v>
      </c>
      <c r="I39" s="47">
        <v>0</v>
      </c>
      <c r="J39" s="47">
        <v>0</v>
      </c>
      <c r="K39" s="37"/>
    </row>
    <row r="40" spans="2:11" s="28" customFormat="1" x14ac:dyDescent="0.25">
      <c r="C40" s="37"/>
      <c r="D40" s="37"/>
      <c r="E40" s="37"/>
      <c r="F40" s="37" t="s">
        <v>66</v>
      </c>
      <c r="G40" s="47">
        <v>0</v>
      </c>
      <c r="H40" s="47">
        <v>33040</v>
      </c>
      <c r="I40" s="47">
        <v>91625</v>
      </c>
      <c r="J40" s="47">
        <v>61624</v>
      </c>
      <c r="K40" s="37"/>
    </row>
    <row r="41" spans="2:11" x14ac:dyDescent="0.25">
      <c r="C41" s="37"/>
      <c r="D41" s="37"/>
      <c r="E41" s="37"/>
      <c r="F41" s="37" t="s">
        <v>39</v>
      </c>
      <c r="G41" s="47">
        <v>1497</v>
      </c>
      <c r="H41" s="47">
        <v>0</v>
      </c>
      <c r="I41" s="47"/>
      <c r="J41" s="47"/>
      <c r="K41" s="37"/>
    </row>
    <row r="42" spans="2:11" x14ac:dyDescent="0.25">
      <c r="C42" s="37"/>
      <c r="D42" s="37"/>
      <c r="E42" s="37"/>
      <c r="F42" s="37" t="s">
        <v>40</v>
      </c>
      <c r="G42" s="49">
        <v>7764738</v>
      </c>
      <c r="H42" s="49">
        <v>8899099</v>
      </c>
      <c r="I42" s="49">
        <v>4155745</v>
      </c>
      <c r="J42" s="49">
        <v>4209941</v>
      </c>
      <c r="K42" s="37" t="s">
        <v>41</v>
      </c>
    </row>
    <row r="43" spans="2:11" x14ac:dyDescent="0.25">
      <c r="C43" s="37"/>
      <c r="D43" s="37"/>
      <c r="E43" s="37"/>
      <c r="F43" s="37"/>
      <c r="G43" s="48">
        <f>SUM(G39:G42)</f>
        <v>7771721</v>
      </c>
      <c r="H43" s="48">
        <f>SUM(H39:H42)</f>
        <v>8938042</v>
      </c>
      <c r="I43" s="48">
        <f>SUM(I39:I42)</f>
        <v>4247370</v>
      </c>
      <c r="J43" s="48">
        <f>SUM(J39:J42)</f>
        <v>4271565</v>
      </c>
      <c r="K43" s="37"/>
    </row>
    <row r="44" spans="2:11" ht="15.75" thickBot="1" x14ac:dyDescent="0.3">
      <c r="C44" s="37"/>
      <c r="D44" s="37"/>
      <c r="E44" s="37"/>
      <c r="F44" s="37" t="s">
        <v>42</v>
      </c>
      <c r="G44" s="46">
        <f>+G37-G43</f>
        <v>3095031</v>
      </c>
      <c r="H44" s="46">
        <f>+H37-H43</f>
        <v>2322592</v>
      </c>
      <c r="I44" s="46">
        <f>+I37-I43</f>
        <v>5503853</v>
      </c>
      <c r="J44" s="46">
        <f>+J37-J43</f>
        <v>5480528</v>
      </c>
    </row>
    <row r="45" spans="2:11" ht="15.75" thickTop="1" x14ac:dyDescent="0.25">
      <c r="C45" s="37"/>
      <c r="D45" s="37"/>
      <c r="E45" s="37"/>
      <c r="F45" s="37" t="s">
        <v>27</v>
      </c>
      <c r="G45" s="50"/>
      <c r="H45" s="50"/>
      <c r="I45" s="50"/>
      <c r="J45" s="50"/>
    </row>
    <row r="46" spans="2:11" x14ac:dyDescent="0.25">
      <c r="C46" s="37"/>
      <c r="D46" s="37"/>
      <c r="E46" s="37"/>
      <c r="F46" s="37" t="s">
        <v>43</v>
      </c>
      <c r="G46" s="50">
        <v>10</v>
      </c>
      <c r="H46" s="50">
        <v>10</v>
      </c>
      <c r="I46" s="50">
        <v>10</v>
      </c>
      <c r="J46" s="50">
        <v>10</v>
      </c>
    </row>
    <row r="47" spans="2:11" x14ac:dyDescent="0.25">
      <c r="C47" s="37"/>
      <c r="D47" s="37"/>
      <c r="E47" s="37"/>
      <c r="F47" s="37" t="s">
        <v>44</v>
      </c>
      <c r="G47" s="47">
        <v>5700000</v>
      </c>
      <c r="H47" s="47">
        <v>5700000</v>
      </c>
      <c r="I47" s="47">
        <v>5700000</v>
      </c>
      <c r="J47" s="47">
        <v>5700000</v>
      </c>
    </row>
    <row r="48" spans="2:11" s="28" customFormat="1" x14ac:dyDescent="0.25">
      <c r="C48" s="37"/>
      <c r="D48" s="37"/>
      <c r="E48" s="37"/>
      <c r="F48" s="37" t="s">
        <v>65</v>
      </c>
      <c r="G48" s="47">
        <v>0</v>
      </c>
      <c r="H48" s="47">
        <v>0</v>
      </c>
      <c r="I48" s="47">
        <v>4133379</v>
      </c>
      <c r="J48" s="47">
        <v>4133379</v>
      </c>
    </row>
    <row r="49" spans="2:10" x14ac:dyDescent="0.25">
      <c r="C49" s="37"/>
      <c r="D49" s="37"/>
      <c r="E49" s="37"/>
      <c r="F49" s="37" t="s">
        <v>45</v>
      </c>
      <c r="G49" s="49">
        <v>-2604979</v>
      </c>
      <c r="H49" s="49">
        <v>-3377418</v>
      </c>
      <c r="I49" s="49">
        <v>-4329536</v>
      </c>
      <c r="J49" s="49">
        <v>-4352862</v>
      </c>
    </row>
    <row r="50" spans="2:10" ht="15.75" thickBot="1" x14ac:dyDescent="0.3">
      <c r="C50" s="37"/>
      <c r="D50" s="37"/>
      <c r="E50" s="37"/>
      <c r="F50" s="37"/>
      <c r="G50" s="46">
        <f>SUM(G46:G49)</f>
        <v>3095031</v>
      </c>
      <c r="H50" s="46">
        <f>SUM(H46:H49)</f>
        <v>2322592</v>
      </c>
      <c r="I50" s="46">
        <f>SUM(I46:I49)</f>
        <v>5503853</v>
      </c>
      <c r="J50" s="46">
        <f>SUM(J46:J49)</f>
        <v>5480527</v>
      </c>
    </row>
    <row r="51" spans="2:10" ht="15.75" thickTop="1" x14ac:dyDescent="0.25">
      <c r="C51" s="37"/>
      <c r="D51" s="37"/>
      <c r="E51" s="37"/>
      <c r="F51" s="34"/>
      <c r="G51" s="34"/>
      <c r="H51" s="34"/>
      <c r="I51" s="37"/>
    </row>
    <row r="52" spans="2:10" x14ac:dyDescent="0.25">
      <c r="C52" s="37"/>
      <c r="D52" s="37"/>
      <c r="E52" s="37"/>
      <c r="F52" s="34"/>
      <c r="G52" s="34"/>
      <c r="H52" s="37"/>
      <c r="I52" s="37"/>
    </row>
    <row r="53" spans="2:10" x14ac:dyDescent="0.25">
      <c r="B53" s="35" t="s">
        <v>46</v>
      </c>
      <c r="E53" s="37"/>
      <c r="F53" s="37" t="s">
        <v>22</v>
      </c>
      <c r="G53" s="34"/>
      <c r="H53" s="37"/>
      <c r="I53" s="37"/>
    </row>
    <row r="54" spans="2:10" x14ac:dyDescent="0.25">
      <c r="B54" s="34"/>
      <c r="E54" s="37"/>
      <c r="F54" s="37" t="s">
        <v>30</v>
      </c>
      <c r="G54" s="47">
        <v>415</v>
      </c>
      <c r="H54" s="47">
        <v>690</v>
      </c>
      <c r="I54" s="37"/>
    </row>
    <row r="55" spans="2:10" x14ac:dyDescent="0.25">
      <c r="B55" s="37" t="s">
        <v>47</v>
      </c>
      <c r="E55" s="37"/>
      <c r="F55" s="37" t="s">
        <v>48</v>
      </c>
      <c r="G55" s="47">
        <v>153</v>
      </c>
      <c r="H55" s="47">
        <v>1365</v>
      </c>
      <c r="I55" s="37"/>
    </row>
    <row r="56" spans="2:10" x14ac:dyDescent="0.25">
      <c r="B56" s="37" t="s">
        <v>49</v>
      </c>
      <c r="E56" s="37"/>
      <c r="F56" s="37" t="s">
        <v>32</v>
      </c>
      <c r="G56" s="47">
        <v>2792712</v>
      </c>
      <c r="H56" s="47">
        <v>2841689</v>
      </c>
      <c r="I56" s="37"/>
    </row>
    <row r="57" spans="2:10" x14ac:dyDescent="0.25">
      <c r="C57" s="37"/>
      <c r="D57" s="37"/>
      <c r="E57" s="37"/>
      <c r="F57" s="37" t="s">
        <v>50</v>
      </c>
      <c r="G57" s="49">
        <v>6615</v>
      </c>
      <c r="H57" s="49">
        <v>5433</v>
      </c>
      <c r="I57" s="37"/>
    </row>
    <row r="58" spans="2:10" x14ac:dyDescent="0.25">
      <c r="C58" s="37"/>
      <c r="D58" s="37"/>
      <c r="E58" s="37"/>
      <c r="F58" s="37"/>
      <c r="G58" s="45">
        <f>SUM(G54:G57)</f>
        <v>2799895</v>
      </c>
      <c r="H58" s="45">
        <f>SUM(H54:H57)</f>
        <v>2849177</v>
      </c>
      <c r="I58" s="37"/>
    </row>
    <row r="59" spans="2:10" x14ac:dyDescent="0.25">
      <c r="C59" s="37"/>
      <c r="D59" s="37"/>
      <c r="E59" s="37"/>
      <c r="F59" s="37" t="s">
        <v>25</v>
      </c>
      <c r="G59" s="37"/>
      <c r="H59" s="37"/>
      <c r="I59" s="37"/>
    </row>
    <row r="60" spans="2:10" x14ac:dyDescent="0.25">
      <c r="C60" s="37"/>
      <c r="D60" s="37"/>
      <c r="E60" s="37"/>
      <c r="F60" s="37" t="s">
        <v>51</v>
      </c>
      <c r="G60" s="45">
        <v>1037336</v>
      </c>
      <c r="H60" s="45">
        <v>1270796</v>
      </c>
      <c r="I60" s="37"/>
    </row>
    <row r="61" spans="2:10" x14ac:dyDescent="0.25">
      <c r="C61" s="37"/>
      <c r="D61" s="37"/>
      <c r="E61" s="37"/>
      <c r="F61" s="37" t="s">
        <v>52</v>
      </c>
      <c r="G61" s="51">
        <v>5248911</v>
      </c>
      <c r="H61" s="51">
        <v>5642579</v>
      </c>
      <c r="I61" s="37"/>
    </row>
    <row r="62" spans="2:10" x14ac:dyDescent="0.25">
      <c r="C62" s="37"/>
      <c r="D62" s="37"/>
      <c r="E62" s="37"/>
      <c r="F62" s="37"/>
      <c r="G62" s="48">
        <f>SUM(G60:G61)</f>
        <v>6286247</v>
      </c>
      <c r="H62" s="48">
        <f>SUM(H60:H61)</f>
        <v>6913375</v>
      </c>
      <c r="I62" s="37"/>
    </row>
    <row r="63" spans="2:10" ht="15.75" thickBot="1" x14ac:dyDescent="0.3">
      <c r="C63" s="37"/>
      <c r="D63" s="37"/>
      <c r="E63" s="37"/>
      <c r="F63" s="37" t="s">
        <v>42</v>
      </c>
      <c r="G63" s="46">
        <f>+G58-G62</f>
        <v>-3486352</v>
      </c>
      <c r="H63" s="46">
        <f>+H58-H62</f>
        <v>-4064198</v>
      </c>
      <c r="I63" s="37"/>
    </row>
    <row r="64" spans="2:10" ht="15.75" thickTop="1" x14ac:dyDescent="0.25">
      <c r="C64" s="37"/>
      <c r="D64" s="37"/>
      <c r="E64" s="37"/>
      <c r="F64" s="37" t="s">
        <v>27</v>
      </c>
      <c r="G64" s="37"/>
      <c r="H64" s="37"/>
      <c r="I64" s="37"/>
    </row>
    <row r="65" spans="3:9" x14ac:dyDescent="0.25">
      <c r="C65" s="37"/>
      <c r="D65" s="37"/>
      <c r="E65" s="37"/>
      <c r="F65" s="37" t="s">
        <v>53</v>
      </c>
      <c r="G65" s="47">
        <v>980</v>
      </c>
      <c r="H65" s="47">
        <v>980</v>
      </c>
      <c r="I65" s="37"/>
    </row>
    <row r="66" spans="3:9" x14ac:dyDescent="0.25">
      <c r="C66" s="37"/>
      <c r="D66" s="37"/>
      <c r="E66" s="37"/>
      <c r="F66" s="37" t="s">
        <v>45</v>
      </c>
      <c r="G66" s="49">
        <v>-3487333</v>
      </c>
      <c r="H66" s="49">
        <v>-4065178</v>
      </c>
      <c r="I66" s="37"/>
    </row>
    <row r="67" spans="3:9" ht="15.75" thickBot="1" x14ac:dyDescent="0.3">
      <c r="C67" s="37"/>
      <c r="D67" s="37"/>
      <c r="E67" s="37"/>
      <c r="F67" s="37"/>
      <c r="G67" s="46">
        <f>SUM(G65:G66)</f>
        <v>-3486353</v>
      </c>
      <c r="H67" s="46">
        <f>SUM(H65:H66)</f>
        <v>-4064198</v>
      </c>
      <c r="I67" s="37"/>
    </row>
    <row r="68" spans="3:9" ht="15.75" thickTop="1" x14ac:dyDescent="0.25">
      <c r="C68" s="37"/>
      <c r="D68" s="37"/>
      <c r="E68" s="37"/>
      <c r="F68" s="37"/>
      <c r="G68" s="37"/>
      <c r="H68" s="37"/>
      <c r="I68" s="37"/>
    </row>
    <row r="69" spans="3:9" x14ac:dyDescent="0.25">
      <c r="C69" s="37" t="s">
        <v>34</v>
      </c>
      <c r="D69" s="37" t="s">
        <v>54</v>
      </c>
      <c r="E69" s="37"/>
      <c r="F69" s="34"/>
      <c r="G69" s="37"/>
      <c r="H69" s="37"/>
      <c r="I69" s="37"/>
    </row>
    <row r="70" spans="3:9" x14ac:dyDescent="0.25">
      <c r="C70" s="37"/>
      <c r="D70" s="37" t="s">
        <v>55</v>
      </c>
      <c r="E70" s="37"/>
      <c r="F70" s="34"/>
      <c r="G70" s="37"/>
      <c r="H70" s="37"/>
      <c r="I70" s="37"/>
    </row>
    <row r="71" spans="3:9" x14ac:dyDescent="0.25">
      <c r="C71" s="37"/>
      <c r="D71" s="37"/>
      <c r="E71" s="37"/>
      <c r="F71" s="34"/>
      <c r="G71" s="37"/>
      <c r="H71" s="37"/>
      <c r="I71" s="37"/>
    </row>
    <row r="72" spans="3:9" x14ac:dyDescent="0.25">
      <c r="C72" s="37" t="s">
        <v>41</v>
      </c>
      <c r="D72" s="37" t="s">
        <v>56</v>
      </c>
      <c r="E72" s="37"/>
      <c r="F72" s="34"/>
      <c r="G72" s="37"/>
      <c r="H72" s="37"/>
      <c r="I72" s="37"/>
    </row>
    <row r="73" spans="3:9" x14ac:dyDescent="0.25">
      <c r="C73" s="37"/>
      <c r="D73" s="37" t="s">
        <v>57</v>
      </c>
      <c r="E73" s="37"/>
      <c r="F73" s="34"/>
      <c r="G73" s="37"/>
      <c r="H73" s="37"/>
      <c r="I73" s="37"/>
    </row>
    <row r="74" spans="3:9" x14ac:dyDescent="0.25">
      <c r="C74" s="37"/>
      <c r="D74" s="37" t="s">
        <v>58</v>
      </c>
      <c r="E74" s="37"/>
      <c r="F74" s="34"/>
      <c r="G74" s="37"/>
      <c r="H74" s="37"/>
      <c r="I74" s="37"/>
    </row>
    <row r="75" spans="3:9" x14ac:dyDescent="0.25">
      <c r="C75" s="37"/>
      <c r="D75" s="37" t="s">
        <v>59</v>
      </c>
      <c r="E75" s="37"/>
      <c r="F75" s="34"/>
      <c r="G75" s="37"/>
      <c r="H75" s="37"/>
      <c r="I75" s="37"/>
    </row>
    <row r="76" spans="3:9" x14ac:dyDescent="0.25">
      <c r="C76" s="37"/>
      <c r="D76" s="37"/>
      <c r="E76" s="37"/>
      <c r="F76" s="34"/>
      <c r="G76" s="37"/>
      <c r="H76" s="37"/>
      <c r="I76" s="37"/>
    </row>
  </sheetData>
  <mergeCells count="2">
    <mergeCell ref="B7:E7"/>
    <mergeCell ref="G7:I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2021-09-22T06:30:48Z</dcterms:modified>
</cp:coreProperties>
</file>