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L:\HFB Super\HFB.SuperClients\K\KENP\2018\Workpapers\5. Investments\Listed shares\"/>
    </mc:Choice>
  </mc:AlternateContent>
  <xr:revisionPtr revIDLastSave="0" documentId="13_ncr:40009_{44BC247F-365F-4460-AF6D-668F8724EA2A}" xr6:coauthVersionLast="47" xr6:coauthVersionMax="47" xr10:uidLastSave="{00000000-0000-0000-0000-000000000000}"/>
  <bookViews>
    <workbookView xWindow="28680" yWindow="-120" windowWidth="29040" windowHeight="1584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1" l="1"/>
  <c r="I21" i="1"/>
  <c r="I22" i="1"/>
  <c r="I26" i="1"/>
  <c r="I27" i="1"/>
  <c r="I28" i="1"/>
  <c r="E7" i="1"/>
  <c r="G7" i="1"/>
  <c r="H7" i="1"/>
  <c r="E10" i="1"/>
  <c r="G10" i="1"/>
  <c r="H10" i="1"/>
  <c r="E13" i="1"/>
  <c r="G13" i="1"/>
  <c r="H13" i="1"/>
  <c r="E16" i="1"/>
  <c r="G16" i="1"/>
  <c r="H16" i="1"/>
  <c r="E30" i="1"/>
  <c r="I23" i="1" s="1"/>
  <c r="G30" i="1"/>
  <c r="H30" i="1"/>
  <c r="E33" i="1"/>
  <c r="G33" i="1"/>
  <c r="H33" i="1"/>
  <c r="E37" i="1"/>
  <c r="G37" i="1"/>
  <c r="H37" i="1"/>
  <c r="E40" i="1"/>
  <c r="G40" i="1"/>
  <c r="H40" i="1"/>
  <c r="I25" i="1" l="1"/>
  <c r="I19" i="1"/>
  <c r="I18" i="1"/>
  <c r="I24" i="1"/>
  <c r="I29" i="1"/>
  <c r="H41" i="1"/>
  <c r="G41" i="1"/>
  <c r="E41" i="1"/>
</calcChain>
</file>

<file path=xl/sharedStrings.xml><?xml version="1.0" encoding="utf-8"?>
<sst xmlns="http://schemas.openxmlformats.org/spreadsheetml/2006/main" count="58" uniqueCount="58">
  <si>
    <t>Investment</t>
  </si>
  <si>
    <t xml:space="preserve">Investment Summary Report </t>
  </si>
  <si>
    <t>Units</t>
  </si>
  <si>
    <t>Market Price</t>
  </si>
  <si>
    <t>Market Value</t>
  </si>
  <si>
    <t>Average Cost</t>
  </si>
  <si>
    <t>Accounting Cost</t>
  </si>
  <si>
    <t>Unrealised Gain/(Loss)</t>
  </si>
  <si>
    <t xml:space="preserve">KENWAY SUPERANNUATION FUND </t>
  </si>
  <si>
    <t>As at 30 June 2018</t>
  </si>
  <si>
    <t>Cash/Bank Accounts</t>
  </si>
  <si>
    <t>CBA Direct Investment A/c</t>
  </si>
  <si>
    <t>Fixed Interest Securities (Australian)</t>
  </si>
  <si>
    <t>CBA Term Deposit A/c 50207361</t>
  </si>
  <si>
    <t>Plant and Equipment (at written down value) - Unitised</t>
  </si>
  <si>
    <t>KENP_6/32MIDDLESTREE</t>
  </si>
  <si>
    <t>6/32 Middle Street</t>
  </si>
  <si>
    <t>Real Estate Properties (Australian - Non Residential)</t>
  </si>
  <si>
    <t>KENP01</t>
  </si>
  <si>
    <t>6/32 Middle Street, Cleveland (34% Fund, 66% Paul Kenway)</t>
  </si>
  <si>
    <t>Shares in Listed Companies (Australian)</t>
  </si>
  <si>
    <t>ANR.AX</t>
  </si>
  <si>
    <t>Anatara Lifesciences Ltd</t>
  </si>
  <si>
    <t>AZJ.AX</t>
  </si>
  <si>
    <t>Aurizon Holdings Limited</t>
  </si>
  <si>
    <t>ANZ.AX</t>
  </si>
  <si>
    <t>Australia And New Zealand Banking Group Limited</t>
  </si>
  <si>
    <t>BGA.AX</t>
  </si>
  <si>
    <t>Bega Cheese Limited</t>
  </si>
  <si>
    <t>BAL.AX</t>
  </si>
  <si>
    <t>Bellamy's Australia Limited</t>
  </si>
  <si>
    <t>BHP.AX</t>
  </si>
  <si>
    <t>BHP Group Limited</t>
  </si>
  <si>
    <t>BKL.AX</t>
  </si>
  <si>
    <t>Blackmores Limited</t>
  </si>
  <si>
    <t>COH.AX</t>
  </si>
  <si>
    <t>Cochlear Limited</t>
  </si>
  <si>
    <t>CSL.AX</t>
  </si>
  <si>
    <t>CSL Limited</t>
  </si>
  <si>
    <t>ORG.AX</t>
  </si>
  <si>
    <t>Origin Energy Limited</t>
  </si>
  <si>
    <t>RHC.AX</t>
  </si>
  <si>
    <t>Ramsay Health Care Limited</t>
  </si>
  <si>
    <t>WBC.AX</t>
  </si>
  <si>
    <t>Westpac Banking Corporation</t>
  </si>
  <si>
    <t>Shares in Unlisted Private Companies (Australian)</t>
  </si>
  <si>
    <t>KENP03</t>
  </si>
  <si>
    <t>Super Invest Pty Ltd</t>
  </si>
  <si>
    <t>Units in Listed Unit Trusts (Australian)</t>
  </si>
  <si>
    <t>AOG.AX</t>
  </si>
  <si>
    <t>Aveo Group</t>
  </si>
  <si>
    <t>SGP.AX</t>
  </si>
  <si>
    <t>Stockland</t>
  </si>
  <si>
    <t>Units in Unlisted Unit Trusts (Australian)</t>
  </si>
  <si>
    <t>KENP-CICHT</t>
  </si>
  <si>
    <t>Cromwell Ipswich City Heart Trust</t>
  </si>
  <si>
    <t xml:space="preserve">Portion </t>
  </si>
  <si>
    <t>Top 5 shares have had statements saved to confirm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</si>
</sst>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00"/>
  </numFmts>
  <fonts count="6">
    <font>
      <sz val="11"/>
      <color theme="1"/>
      <name val="Calibri"/>
      <charset val="134"/>
      <scheme val="minor"/>
    </font>
    <font>
      <sz val="9"/>
      <name val="宋体"/>
      <charset val="134"/>
    </font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theme="8"/>
      </bottom>
      <diagonal/>
    </border>
    <border>
      <left/>
      <right/>
      <top style="medium">
        <color theme="8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6">
    <xf numFmtId="0" fontId="0" fillId="0" borderId="0" xfId="0"/>
    <xf numFmtId="0" fontId="0" fillId="0" borderId="4" xfId="0" applyBorder="1"/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0" fillId="0" borderId="0" xfId="0" applyNumberFormat="1" applyAlignment="1">
      <alignment horizontal="right" vertical="top"/>
    </xf>
    <xf numFmtId="176" fontId="0" fillId="0" borderId="0" xfId="0" applyNumberFormat="1" applyAlignment="1">
      <alignment horizontal="right" vertical="top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0" fillId="0" borderId="5" xfId="0" applyBorder="1" applyAlignment="1"/>
    <xf numFmtId="0" fontId="3" fillId="0" borderId="0" xfId="0" applyFont="1" applyAlignment="1"/>
    <xf numFmtId="0" fontId="0" fillId="0" borderId="0" xfId="0" applyAlignment="1"/>
    <xf numFmtId="0" fontId="3" fillId="0" borderId="0" xfId="0" applyFont="1" applyFill="1" applyBorder="1" applyAlignment="1">
      <alignment horizontal="right" vertical="center" wrapText="1"/>
    </xf>
    <xf numFmtId="10" fontId="0" fillId="0" borderId="0" xfId="1" applyNumberFormat="1" applyFont="1"/>
    <xf numFmtId="10" fontId="0" fillId="2" borderId="0" xfId="1" applyNumberFormat="1" applyFont="1" applyFill="1"/>
    <xf numFmtId="0" fontId="4" fillId="0" borderId="0" xfId="0" applyFont="1"/>
    <xf numFmtId="0" fontId="4" fillId="0" borderId="4" xfId="0" applyFont="1" applyBorder="1"/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4" fontId="0" fillId="2" borderId="0" xfId="0" applyNumberFormat="1" applyFill="1" applyAlignment="1">
      <alignment horizontal="right" vertical="top"/>
    </xf>
    <xf numFmtId="176" fontId="0" fillId="2" borderId="0" xfId="0" applyNumberFormat="1" applyFill="1" applyAlignment="1">
      <alignment horizontal="right" vertical="top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tabSelected="1" workbookViewId="0">
      <selection activeCell="B29" sqref="B29"/>
    </sheetView>
  </sheetViews>
  <sheetFormatPr defaultRowHeight="15"/>
  <cols>
    <col min="1" max="1" width="22.7109375" customWidth="1"/>
    <col min="2" max="2" width="55.42578125" bestFit="1" customWidth="1"/>
    <col min="3" max="3" width="9.140625" bestFit="1" customWidth="1"/>
    <col min="4" max="4" width="12.28515625" bestFit="1" customWidth="1"/>
    <col min="5" max="5" width="13.140625" customWidth="1"/>
    <col min="6" max="6" width="12.5703125" bestFit="1" customWidth="1"/>
    <col min="7" max="7" width="10.85546875" bestFit="1" customWidth="1"/>
    <col min="8" max="8" width="11.140625" bestFit="1" customWidth="1"/>
    <col min="9" max="9" width="7.5703125" bestFit="1" customWidth="1"/>
    <col min="10" max="10" width="47.140625" bestFit="1" customWidth="1"/>
  </cols>
  <sheetData>
    <row r="1" spans="1:9" ht="15.75">
      <c r="A1" s="17" t="s">
        <v>8</v>
      </c>
    </row>
    <row r="2" spans="1:9" ht="15.75">
      <c r="A2" s="17" t="s">
        <v>1</v>
      </c>
    </row>
    <row r="3" spans="1:9" ht="16.5" thickBot="1">
      <c r="A3" s="18" t="s">
        <v>9</v>
      </c>
      <c r="C3" s="1"/>
      <c r="D3" s="1"/>
      <c r="E3" s="1"/>
      <c r="F3" s="1"/>
      <c r="G3" s="1"/>
      <c r="H3" s="1"/>
    </row>
    <row r="4" spans="1:9" ht="44.25" customHeight="1" thickBot="1">
      <c r="A4" s="10" t="s">
        <v>0</v>
      </c>
      <c r="B4" s="11"/>
      <c r="C4" s="2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14" t="s">
        <v>56</v>
      </c>
    </row>
    <row r="5" spans="1:9" ht="14.1" customHeight="1">
      <c r="A5" s="12" t="s">
        <v>10</v>
      </c>
      <c r="B5" s="13"/>
    </row>
    <row r="6" spans="1:9" ht="21" customHeight="1" thickBot="1">
      <c r="A6" s="9"/>
      <c r="B6" s="8" t="s">
        <v>11</v>
      </c>
      <c r="C6" s="6"/>
      <c r="D6" s="7">
        <v>77675.039999999994</v>
      </c>
      <c r="E6" s="6">
        <v>77675.039999999994</v>
      </c>
      <c r="F6" s="6">
        <v>77675.039999999994</v>
      </c>
      <c r="G6" s="6">
        <v>77675.039999999994</v>
      </c>
      <c r="H6" s="6"/>
    </row>
    <row r="7" spans="1:9" ht="14.1" customHeight="1">
      <c r="E7" s="4">
        <f>SUM(E6)</f>
        <v>77675.039999999994</v>
      </c>
      <c r="F7" s="4"/>
      <c r="G7" s="4">
        <f>SUM(G6)</f>
        <v>77675.039999999994</v>
      </c>
      <c r="H7" s="4">
        <f>SUM(H6)</f>
        <v>0</v>
      </c>
    </row>
    <row r="8" spans="1:9" ht="14.1" customHeight="1">
      <c r="A8" s="12" t="s">
        <v>12</v>
      </c>
      <c r="B8" s="13"/>
    </row>
    <row r="9" spans="1:9" ht="21" customHeight="1" thickBot="1">
      <c r="A9" s="9"/>
      <c r="B9" s="8" t="s">
        <v>13</v>
      </c>
      <c r="C9" s="6"/>
      <c r="D9" s="7">
        <v>16905.8</v>
      </c>
      <c r="E9" s="6">
        <v>16905.8</v>
      </c>
      <c r="F9" s="6">
        <v>16905.8</v>
      </c>
      <c r="G9" s="6">
        <v>16905.8</v>
      </c>
      <c r="H9" s="6"/>
    </row>
    <row r="10" spans="1:9" ht="14.1" customHeight="1">
      <c r="E10" s="4">
        <f>SUM(E9)</f>
        <v>16905.8</v>
      </c>
      <c r="F10" s="4"/>
      <c r="G10" s="4">
        <f>SUM(G9)</f>
        <v>16905.8</v>
      </c>
      <c r="H10" s="4">
        <f>SUM(H9)</f>
        <v>0</v>
      </c>
    </row>
    <row r="11" spans="1:9" ht="14.1" customHeight="1">
      <c r="A11" s="12" t="s">
        <v>14</v>
      </c>
      <c r="B11" s="13"/>
    </row>
    <row r="12" spans="1:9" ht="21" customHeight="1" thickBot="1">
      <c r="A12" s="9" t="s">
        <v>15</v>
      </c>
      <c r="B12" s="8" t="s">
        <v>16</v>
      </c>
      <c r="C12" s="6">
        <v>1</v>
      </c>
      <c r="D12" s="7">
        <v>2072.36</v>
      </c>
      <c r="E12" s="6">
        <v>2072.36</v>
      </c>
      <c r="F12" s="6">
        <v>10333.629999999999</v>
      </c>
      <c r="G12" s="6">
        <v>10333.629999999999</v>
      </c>
      <c r="H12" s="6">
        <v>-8261.27</v>
      </c>
    </row>
    <row r="13" spans="1:9" ht="14.1" customHeight="1">
      <c r="E13" s="4">
        <f>SUM(E12)</f>
        <v>2072.36</v>
      </c>
      <c r="F13" s="4"/>
      <c r="G13" s="4">
        <f>SUM(G12)</f>
        <v>10333.629999999999</v>
      </c>
      <c r="H13" s="4">
        <f>SUM(H12)</f>
        <v>-8261.27</v>
      </c>
    </row>
    <row r="14" spans="1:9" ht="14.1" customHeight="1">
      <c r="A14" s="12" t="s">
        <v>17</v>
      </c>
      <c r="B14" s="13"/>
    </row>
    <row r="15" spans="1:9" ht="21" customHeight="1" thickBot="1">
      <c r="A15" s="9" t="s">
        <v>18</v>
      </c>
      <c r="B15" s="8" t="s">
        <v>19</v>
      </c>
      <c r="C15" s="6">
        <v>1</v>
      </c>
      <c r="D15" s="7">
        <v>98600</v>
      </c>
      <c r="E15" s="6">
        <v>98600</v>
      </c>
      <c r="F15" s="6">
        <v>87853.98</v>
      </c>
      <c r="G15" s="6">
        <v>87853.98</v>
      </c>
      <c r="H15" s="6">
        <v>10746.02</v>
      </c>
    </row>
    <row r="16" spans="1:9" ht="14.1" customHeight="1">
      <c r="E16" s="4">
        <f>SUM(E15)</f>
        <v>98600</v>
      </c>
      <c r="F16" s="4"/>
      <c r="G16" s="4">
        <f>SUM(G15)</f>
        <v>87853.98</v>
      </c>
      <c r="H16" s="4">
        <f>SUM(H15)</f>
        <v>10746.02</v>
      </c>
    </row>
    <row r="17" spans="1:10" ht="14.1" customHeight="1">
      <c r="A17" s="12" t="s">
        <v>20</v>
      </c>
      <c r="B17" s="13"/>
    </row>
    <row r="18" spans="1:10" ht="21" customHeight="1">
      <c r="A18" s="9" t="s">
        <v>21</v>
      </c>
      <c r="B18" s="8" t="s">
        <v>22</v>
      </c>
      <c r="C18" s="6">
        <v>2400</v>
      </c>
      <c r="D18" s="7">
        <v>0.63500000000000001</v>
      </c>
      <c r="E18" s="6">
        <v>1524</v>
      </c>
      <c r="F18" s="6">
        <v>1.27</v>
      </c>
      <c r="G18" s="6">
        <v>3046.59</v>
      </c>
      <c r="H18" s="6">
        <v>-1522.59</v>
      </c>
      <c r="I18" s="15">
        <f>E18/$E$30</f>
        <v>8.4580493240803169E-3</v>
      </c>
      <c r="J18" s="23" t="s">
        <v>57</v>
      </c>
    </row>
    <row r="19" spans="1:10" ht="21" customHeight="1">
      <c r="A19" s="9" t="s">
        <v>23</v>
      </c>
      <c r="B19" s="8" t="s">
        <v>24</v>
      </c>
      <c r="C19" s="6">
        <v>2176</v>
      </c>
      <c r="D19" s="7">
        <v>4.33</v>
      </c>
      <c r="E19" s="6">
        <v>9422.08</v>
      </c>
      <c r="F19" s="6">
        <v>2.2999999999999998</v>
      </c>
      <c r="G19" s="6">
        <v>5000</v>
      </c>
      <c r="H19" s="6">
        <v>4422.08</v>
      </c>
      <c r="I19" s="15">
        <f t="shared" ref="I19:I29" si="0">E19/$E$30</f>
        <v>5.2291612451069995E-2</v>
      </c>
      <c r="J19" s="24"/>
    </row>
    <row r="20" spans="1:10" ht="21" customHeight="1">
      <c r="A20" s="9" t="s">
        <v>25</v>
      </c>
      <c r="B20" s="8" t="s">
        <v>26</v>
      </c>
      <c r="C20" s="6">
        <v>197</v>
      </c>
      <c r="D20" s="7">
        <v>28.24</v>
      </c>
      <c r="E20" s="6">
        <v>5563.28</v>
      </c>
      <c r="F20" s="6">
        <v>25.67</v>
      </c>
      <c r="G20" s="6">
        <v>5057.3100000000004</v>
      </c>
      <c r="H20" s="6">
        <v>505.97</v>
      </c>
      <c r="I20" s="15">
        <f t="shared" si="0"/>
        <v>3.0875653965662431E-2</v>
      </c>
      <c r="J20" s="24"/>
    </row>
    <row r="21" spans="1:10" ht="21" customHeight="1">
      <c r="A21" s="9" t="s">
        <v>27</v>
      </c>
      <c r="B21" s="8" t="s">
        <v>28</v>
      </c>
      <c r="C21" s="6">
        <v>807</v>
      </c>
      <c r="D21" s="7">
        <v>7.41</v>
      </c>
      <c r="E21" s="6">
        <v>5979.87</v>
      </c>
      <c r="F21" s="6">
        <v>6.35</v>
      </c>
      <c r="G21" s="6">
        <v>5122.62</v>
      </c>
      <c r="H21" s="6">
        <v>857.25</v>
      </c>
      <c r="I21" s="15">
        <f t="shared" si="0"/>
        <v>3.3187687277944987E-2</v>
      </c>
      <c r="J21" s="24"/>
    </row>
    <row r="22" spans="1:10" ht="21" customHeight="1">
      <c r="A22" s="19" t="s">
        <v>29</v>
      </c>
      <c r="B22" s="20" t="s">
        <v>30</v>
      </c>
      <c r="C22" s="21">
        <v>831</v>
      </c>
      <c r="D22" s="22">
        <v>15.54</v>
      </c>
      <c r="E22" s="21">
        <v>12913.74</v>
      </c>
      <c r="F22" s="21">
        <v>12.11</v>
      </c>
      <c r="G22" s="21">
        <v>10059.61</v>
      </c>
      <c r="H22" s="21">
        <v>2854.13</v>
      </c>
      <c r="I22" s="16">
        <f t="shared" si="0"/>
        <v>7.1669980235137112E-2</v>
      </c>
      <c r="J22" s="24"/>
    </row>
    <row r="23" spans="1:10" ht="21" customHeight="1">
      <c r="A23" s="19" t="s">
        <v>31</v>
      </c>
      <c r="B23" s="20" t="s">
        <v>32</v>
      </c>
      <c r="C23" s="21">
        <v>752</v>
      </c>
      <c r="D23" s="22">
        <v>33.909999999999997</v>
      </c>
      <c r="E23" s="21">
        <v>25500.32</v>
      </c>
      <c r="F23" s="21">
        <v>28.15</v>
      </c>
      <c r="G23" s="21">
        <v>21166.44</v>
      </c>
      <c r="H23" s="21">
        <v>4333.88</v>
      </c>
      <c r="I23" s="16">
        <f t="shared" si="0"/>
        <v>0.1415242548161626</v>
      </c>
      <c r="J23" s="24"/>
    </row>
    <row r="24" spans="1:10" ht="21" customHeight="1">
      <c r="A24" s="9" t="s">
        <v>33</v>
      </c>
      <c r="B24" s="8" t="s">
        <v>34</v>
      </c>
      <c r="C24" s="6">
        <v>73</v>
      </c>
      <c r="D24" s="7">
        <v>142.5</v>
      </c>
      <c r="E24" s="6">
        <v>10402.5</v>
      </c>
      <c r="F24" s="6">
        <v>179.84</v>
      </c>
      <c r="G24" s="6">
        <v>13128.14</v>
      </c>
      <c r="H24" s="6">
        <v>-2725.64</v>
      </c>
      <c r="I24" s="15">
        <f t="shared" si="0"/>
        <v>5.7732846518205705E-2</v>
      </c>
      <c r="J24" s="24"/>
    </row>
    <row r="25" spans="1:10" ht="21" customHeight="1">
      <c r="A25" s="19" t="s">
        <v>35</v>
      </c>
      <c r="B25" s="20" t="s">
        <v>36</v>
      </c>
      <c r="C25" s="21">
        <v>79</v>
      </c>
      <c r="D25" s="22">
        <v>200.17</v>
      </c>
      <c r="E25" s="21">
        <v>15813.43</v>
      </c>
      <c r="F25" s="21">
        <v>63.2</v>
      </c>
      <c r="G25" s="21">
        <v>4993.16</v>
      </c>
      <c r="H25" s="21">
        <v>10820.27</v>
      </c>
      <c r="I25" s="16">
        <f t="shared" si="0"/>
        <v>8.7762973046516674E-2</v>
      </c>
      <c r="J25" s="24"/>
    </row>
    <row r="26" spans="1:10" ht="21" customHeight="1">
      <c r="A26" s="19" t="s">
        <v>37</v>
      </c>
      <c r="B26" s="20" t="s">
        <v>38</v>
      </c>
      <c r="C26" s="21">
        <v>308</v>
      </c>
      <c r="D26" s="22">
        <v>192.62</v>
      </c>
      <c r="E26" s="21">
        <v>59326.96</v>
      </c>
      <c r="F26" s="21">
        <v>51.96</v>
      </c>
      <c r="G26" s="21">
        <v>16003.93</v>
      </c>
      <c r="H26" s="21">
        <v>43323.03</v>
      </c>
      <c r="I26" s="16">
        <f t="shared" si="0"/>
        <v>0.32925876241977692</v>
      </c>
      <c r="J26" s="24"/>
    </row>
    <row r="27" spans="1:10" ht="21" customHeight="1">
      <c r="A27" s="9" t="s">
        <v>39</v>
      </c>
      <c r="B27" s="8" t="s">
        <v>40</v>
      </c>
      <c r="C27" s="6">
        <v>255</v>
      </c>
      <c r="D27" s="7">
        <v>10.029999999999999</v>
      </c>
      <c r="E27" s="6">
        <v>2557.65</v>
      </c>
      <c r="F27" s="6">
        <v>13.59</v>
      </c>
      <c r="G27" s="6">
        <v>3464.84</v>
      </c>
      <c r="H27" s="6">
        <v>-907.19</v>
      </c>
      <c r="I27" s="15">
        <f t="shared" si="0"/>
        <v>1.4194704628434399E-2</v>
      </c>
      <c r="J27" s="24"/>
    </row>
    <row r="28" spans="1:10" ht="21" customHeight="1">
      <c r="A28" s="9" t="s">
        <v>41</v>
      </c>
      <c r="B28" s="8" t="s">
        <v>42</v>
      </c>
      <c r="C28" s="6">
        <v>202</v>
      </c>
      <c r="D28" s="7">
        <v>53.98</v>
      </c>
      <c r="E28" s="6">
        <v>10903.96</v>
      </c>
      <c r="F28" s="6">
        <v>64.22</v>
      </c>
      <c r="G28" s="6">
        <v>12972.82</v>
      </c>
      <c r="H28" s="6">
        <v>-2068.86</v>
      </c>
      <c r="I28" s="15">
        <f t="shared" si="0"/>
        <v>6.0515899939500531E-2</v>
      </c>
      <c r="J28" s="24"/>
    </row>
    <row r="29" spans="1:10" ht="21" customHeight="1" thickBot="1">
      <c r="A29" s="19" t="s">
        <v>43</v>
      </c>
      <c r="B29" s="20" t="s">
        <v>44</v>
      </c>
      <c r="C29" s="21">
        <v>692</v>
      </c>
      <c r="D29" s="22">
        <v>29.3</v>
      </c>
      <c r="E29" s="21">
        <v>20275.599999999999</v>
      </c>
      <c r="F29" s="21">
        <v>28.97</v>
      </c>
      <c r="G29" s="21">
        <v>20047.18</v>
      </c>
      <c r="H29" s="21">
        <v>228.42</v>
      </c>
      <c r="I29" s="16">
        <f t="shared" si="0"/>
        <v>0.11252757537750843</v>
      </c>
      <c r="J29" s="25"/>
    </row>
    <row r="30" spans="1:10" ht="14.1" customHeight="1">
      <c r="E30" s="4">
        <f>SUM(E18:E29)</f>
        <v>180183.38999999998</v>
      </c>
      <c r="F30" s="4"/>
      <c r="G30" s="4">
        <f>SUM(G18:G29)</f>
        <v>120062.63999999998</v>
      </c>
      <c r="H30" s="4">
        <f>SUM(H18:H29)</f>
        <v>60120.75</v>
      </c>
    </row>
    <row r="31" spans="1:10" ht="14.1" customHeight="1">
      <c r="A31" s="12" t="s">
        <v>45</v>
      </c>
      <c r="B31" s="13"/>
    </row>
    <row r="32" spans="1:10" ht="21" customHeight="1" thickBot="1">
      <c r="A32" s="9" t="s">
        <v>46</v>
      </c>
      <c r="B32" s="8" t="s">
        <v>47</v>
      </c>
      <c r="C32" s="6">
        <v>50000</v>
      </c>
      <c r="D32" s="7">
        <v>0</v>
      </c>
      <c r="E32" s="6">
        <v>0</v>
      </c>
      <c r="F32" s="6">
        <v>1</v>
      </c>
      <c r="G32" s="6">
        <v>50000</v>
      </c>
      <c r="H32" s="6">
        <v>-50000</v>
      </c>
    </row>
    <row r="33" spans="1:8" ht="14.1" customHeight="1">
      <c r="E33" s="4">
        <f>SUM(E32)</f>
        <v>0</v>
      </c>
      <c r="F33" s="4"/>
      <c r="G33" s="4">
        <f>SUM(G32)</f>
        <v>50000</v>
      </c>
      <c r="H33" s="4">
        <f>SUM(H32)</f>
        <v>-50000</v>
      </c>
    </row>
    <row r="34" spans="1:8" ht="14.1" customHeight="1">
      <c r="A34" s="12" t="s">
        <v>48</v>
      </c>
      <c r="B34" s="13"/>
    </row>
    <row r="35" spans="1:8" ht="21" customHeight="1">
      <c r="A35" s="9" t="s">
        <v>49</v>
      </c>
      <c r="B35" s="8" t="s">
        <v>50</v>
      </c>
      <c r="C35" s="6">
        <v>1615</v>
      </c>
      <c r="D35" s="7">
        <v>2.4300000000000002</v>
      </c>
      <c r="E35" s="6">
        <v>3924.45</v>
      </c>
      <c r="F35" s="6">
        <v>3.14</v>
      </c>
      <c r="G35" s="6">
        <v>5069.24</v>
      </c>
      <c r="H35" s="6">
        <v>-1144.79</v>
      </c>
    </row>
    <row r="36" spans="1:8" ht="21" customHeight="1" thickBot="1">
      <c r="A36" s="9" t="s">
        <v>51</v>
      </c>
      <c r="B36" s="8" t="s">
        <v>52</v>
      </c>
      <c r="C36" s="6">
        <v>1176</v>
      </c>
      <c r="D36" s="7">
        <v>3.97</v>
      </c>
      <c r="E36" s="6">
        <v>4668.72</v>
      </c>
      <c r="F36" s="6">
        <v>4.5199999999999996</v>
      </c>
      <c r="G36" s="6">
        <v>5316.91</v>
      </c>
      <c r="H36" s="6">
        <v>-648.19000000000005</v>
      </c>
    </row>
    <row r="37" spans="1:8" ht="14.1" customHeight="1">
      <c r="E37" s="4">
        <f>SUM(E35:E36)</f>
        <v>8593.17</v>
      </c>
      <c r="F37" s="4"/>
      <c r="G37" s="4">
        <f>SUM(G35:G36)</f>
        <v>10386.15</v>
      </c>
      <c r="H37" s="4">
        <f>SUM(H35:H36)</f>
        <v>-1792.98</v>
      </c>
    </row>
    <row r="38" spans="1:8" ht="14.1" customHeight="1">
      <c r="A38" s="12" t="s">
        <v>53</v>
      </c>
      <c r="B38" s="13"/>
    </row>
    <row r="39" spans="1:8" ht="21" customHeight="1" thickBot="1">
      <c r="A39" s="9" t="s">
        <v>54</v>
      </c>
      <c r="B39" s="8" t="s">
        <v>55</v>
      </c>
      <c r="C39" s="6">
        <v>10000</v>
      </c>
      <c r="D39" s="7">
        <v>1.42</v>
      </c>
      <c r="E39" s="6">
        <v>14200</v>
      </c>
      <c r="F39" s="6">
        <v>1</v>
      </c>
      <c r="G39" s="6">
        <v>10000</v>
      </c>
      <c r="H39" s="6">
        <v>4200</v>
      </c>
    </row>
    <row r="40" spans="1:8" ht="14.1" customHeight="1" thickBot="1">
      <c r="E40" s="4">
        <f>SUM(E39)</f>
        <v>14200</v>
      </c>
      <c r="F40" s="4"/>
      <c r="G40" s="4">
        <f>SUM(G39)</f>
        <v>10000</v>
      </c>
      <c r="H40" s="4">
        <f>SUM(H39)</f>
        <v>4200</v>
      </c>
    </row>
    <row r="41" spans="1:8" ht="14.45" customHeight="1" thickBot="1">
      <c r="E41" s="5">
        <f>SUM(E7,E10,E13,E16,E30,E33,E37,E40)</f>
        <v>398229.75999999995</v>
      </c>
      <c r="F41" s="5"/>
      <c r="G41" s="5">
        <f>SUM(G7,G10,G13,G16,G30,G33,G37,G40)</f>
        <v>383217.24</v>
      </c>
      <c r="H41" s="5">
        <f>SUM(H7,H10,H13,H16,H30,H33,H37,H40)</f>
        <v>15012.52</v>
      </c>
    </row>
    <row r="42" spans="1:8" ht="14.45" customHeight="1" thickTop="1"/>
    <row r="43" spans="1:8" ht="14.45" customHeight="1"/>
    <row r="44" spans="1:8" ht="14.45" customHeight="1"/>
    <row r="45" spans="1:8" ht="14.45" customHeight="1"/>
    <row r="46" spans="1:8" ht="14.45" customHeight="1"/>
    <row r="47" spans="1:8" ht="14.45" customHeight="1"/>
    <row r="48" spans="1:8" ht="14.45" customHeight="1"/>
    <row r="49" ht="14.45" customHeight="1"/>
    <row r="50" ht="14.45" customHeight="1"/>
    <row r="51" ht="14.45" customHeight="1"/>
    <row r="52" ht="14.45" customHeight="1"/>
    <row r="53" ht="14.45" customHeight="1"/>
    <row r="54" ht="14.45" customHeight="1"/>
    <row r="55" ht="14.45" customHeight="1"/>
    <row r="56" ht="14.45" customHeight="1"/>
    <row r="57" ht="14.45" customHeight="1"/>
    <row r="58" ht="14.45" customHeight="1"/>
    <row r="59" ht="14.45" customHeight="1"/>
    <row r="60" ht="14.45" customHeight="1"/>
  </sheetData>
  <mergeCells count="10">
    <mergeCell ref="J18:J29"/>
    <mergeCell ref="A34:B34"/>
    <mergeCell ref="A38:B38"/>
    <mergeCell ref="A14:B14"/>
    <mergeCell ref="A17:B17"/>
    <mergeCell ref="A31:B31"/>
    <mergeCell ref="A4:B4"/>
    <mergeCell ref="A5:B5"/>
    <mergeCell ref="A8:B8"/>
    <mergeCell ref="A11:B11"/>
  </mergeCells>
  <phoneticPr fontId="1" type="noConversion"/>
  <pageMargins left="0.25" right="0.25" top="0.75" bottom="0.75" header="0.3" footer="0.3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madanh</dc:creator>
  <cp:lastModifiedBy>Catherine Morse</cp:lastModifiedBy>
  <cp:lastPrinted>2016-05-26T05:51:02Z</cp:lastPrinted>
  <dcterms:created xsi:type="dcterms:W3CDTF">2016-05-26T01:07:22Z</dcterms:created>
  <dcterms:modified xsi:type="dcterms:W3CDTF">2021-05-31T01:01:15Z</dcterms:modified>
</cp:coreProperties>
</file>