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01 Data\Old USB Backups\Backup Jan 2019\06 SMSF\01 SMSF Tax Returns\12 SMSF Retruns 2023\Sent to Accountant\"/>
    </mc:Choice>
  </mc:AlternateContent>
  <xr:revisionPtr revIDLastSave="0" documentId="13_ncr:1_{B24F1A7D-EADB-441E-94E9-C3CE8933C24D}" xr6:coauthVersionLast="47" xr6:coauthVersionMax="47" xr10:uidLastSave="{00000000-0000-0000-0000-000000000000}"/>
  <bookViews>
    <workbookView xWindow="-120" yWindow="-120" windowWidth="29040" windowHeight="15840" tabRatio="703" xr2:uid="{00000000-000D-0000-FFFF-FFFF00000000}"/>
  </bookViews>
  <sheets>
    <sheet name="Summary SMSF 2022-23FY" sheetId="2" r:id="rId1"/>
    <sheet name="SMSF Working Acct 23FY" sheetId="3" r:id="rId2"/>
    <sheet name="SMSF Trading Acct 23FY" sheetId="5" r:id="rId3"/>
    <sheet name="Share Confirmation 23FY" sheetId="6" r:id="rId4"/>
  </sheets>
  <definedNames>
    <definedName name="_xlnm._FilterDatabase" localSheetId="1" hidden="1">'SMSF Working Acct 23FY'!$A$1:$J$34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D34" i="3"/>
  <c r="E19" i="5"/>
  <c r="D19" i="5"/>
  <c r="B23" i="2"/>
  <c r="E34" i="3"/>
  <c r="C23" i="2"/>
  <c r="B25" i="2" s="1"/>
  <c r="B33" i="2"/>
  <c r="B29" i="2"/>
  <c r="I4" i="2" l="1"/>
  <c r="I3" i="2"/>
  <c r="G6" i="2"/>
  <c r="H6" i="2"/>
  <c r="J6" i="2"/>
  <c r="F6" i="2"/>
  <c r="I6" i="2" l="1"/>
</calcChain>
</file>

<file path=xl/sharedStrings.xml><?xml version="1.0" encoding="utf-8"?>
<sst xmlns="http://schemas.openxmlformats.org/spreadsheetml/2006/main" count="233" uniqueCount="100">
  <si>
    <t>Date</t>
  </si>
  <si>
    <t>Desc</t>
  </si>
  <si>
    <t>Balance</t>
  </si>
  <si>
    <t>Row Labels</t>
  </si>
  <si>
    <t>Grand Total</t>
  </si>
  <si>
    <t>Accounting Fee</t>
  </si>
  <si>
    <t>Account Details</t>
  </si>
  <si>
    <t>Credits</t>
  </si>
  <si>
    <t>Debits</t>
  </si>
  <si>
    <t>Totals</t>
  </si>
  <si>
    <t>Super Sushil - Sulabh Systems</t>
  </si>
  <si>
    <t xml:space="preserve"> </t>
  </si>
  <si>
    <t>Tax Paid</t>
  </si>
  <si>
    <t>Narrative</t>
  </si>
  <si>
    <t>Categories</t>
  </si>
  <si>
    <t>DEP</t>
  </si>
  <si>
    <t>Credit</t>
  </si>
  <si>
    <t>Debit</t>
  </si>
  <si>
    <t>BAS Tax</t>
  </si>
  <si>
    <t>PAYMENT</t>
  </si>
  <si>
    <t>INTEREST PAID</t>
  </si>
  <si>
    <t>INT</t>
  </si>
  <si>
    <t>CREDIT</t>
  </si>
  <si>
    <t>Interest Received - Working Account (WBC)</t>
  </si>
  <si>
    <t>Sushil Super</t>
  </si>
  <si>
    <t>Tax Refund</t>
  </si>
  <si>
    <t>Interest Received - Trading Account (WBC)</t>
  </si>
  <si>
    <t>Interest Recd</t>
  </si>
  <si>
    <t>SMSF - Working Account - Opening Balance</t>
  </si>
  <si>
    <t>SMSF - Trading Account - Opening Balance</t>
  </si>
  <si>
    <t>SMSF - Working Account - Closing Balance</t>
  </si>
  <si>
    <t>SMSF - Trading Account - Closing Balance</t>
  </si>
  <si>
    <t>Franked</t>
  </si>
  <si>
    <t>Unfranked</t>
  </si>
  <si>
    <t>Withholding Tax</t>
  </si>
  <si>
    <t>Total Div</t>
  </si>
  <si>
    <t>Foreign Off-Set</t>
  </si>
  <si>
    <t>Trade Date</t>
  </si>
  <si>
    <t>Order Number</t>
  </si>
  <si>
    <t>Order Type</t>
  </si>
  <si>
    <t>Code</t>
  </si>
  <si>
    <t>Units</t>
  </si>
  <si>
    <t>Average Price ($)</t>
  </si>
  <si>
    <t>Brokerage (inc GST.)</t>
  </si>
  <si>
    <t>Net Proceeds ($)</t>
  </si>
  <si>
    <t>Settlement Date</t>
  </si>
  <si>
    <t>Status</t>
  </si>
  <si>
    <t>NDQ</t>
  </si>
  <si>
    <t>WBC</t>
  </si>
  <si>
    <t>DR</t>
  </si>
  <si>
    <t>CR</t>
  </si>
  <si>
    <t>PAYMENT BY AUTHORITY TO WESTPAC SECURITI Westpac Securities</t>
  </si>
  <si>
    <t>Bela Super</t>
  </si>
  <si>
    <t>Trading Account - To</t>
  </si>
  <si>
    <t>Franking  Credit</t>
  </si>
  <si>
    <t>Super Bela - Sulabh Systems</t>
  </si>
  <si>
    <t>BF From 2021 FY - Trading Account (WBC)</t>
  </si>
  <si>
    <t>BF From 2021 FY - Working Account (WBC)</t>
  </si>
  <si>
    <t>Confirmation Number</t>
  </si>
  <si>
    <t>TOTAL</t>
  </si>
  <si>
    <t>Carry Forward to 2023 FY</t>
  </si>
  <si>
    <t>DEPOSIT ONLINE 2474348 TFR 51 Sulabh S Sushil Super</t>
  </si>
  <si>
    <t>WITHDRAWAL ONLINE 6235005 BPAY B and S SM SMSF BAS Q IV</t>
  </si>
  <si>
    <t>DEPOSIT ONLINE 2460335 TFR 51 Sulabh S Sushil Super</t>
  </si>
  <si>
    <t>DEPOSIT ONLINE 2239500 TFR Westpac Bus Sushil Super</t>
  </si>
  <si>
    <t>WITHDRAWAL ONLINE 7915549 BPAY TAX OFFICE BAS FY2022</t>
  </si>
  <si>
    <t>DEPOSIT ONLINE 2290258 TFR Westpac Bus Sushil Super QtrII</t>
  </si>
  <si>
    <t>DEPOSIT ONLINE 2236985 TFR Westpac Bus Sushil Super QtrII</t>
  </si>
  <si>
    <t>DEPOSIT-OSKO PAYMENT 2612098 BWR ACCOUNTING PTY LIMITED BWRATRSTTAX REFUND</t>
  </si>
  <si>
    <t>DEPOSIT ONLINE 2650380 TFR 51 Sulabh S Bela Super</t>
  </si>
  <si>
    <t>DEPOSIT ONLINE 2699317 TFR 51 Sulabh S Bela Super</t>
  </si>
  <si>
    <t>WITHDRAWAL ONLINE 1469256 TFR Westpac Cas For Tesla Shares</t>
  </si>
  <si>
    <t>DEPOSIT ONLINE 2606811 TFR 51 Sulabh S Sushil Super</t>
  </si>
  <si>
    <t>FUNDS TRANSFERED TO TERM DEPOSIT 740928</t>
  </si>
  <si>
    <t>XFER</t>
  </si>
  <si>
    <t>WITHDRAWAL ONLINE 1809891 TFR Westpac Cas</t>
  </si>
  <si>
    <t>DEPOSIT ATO ATO002000018019312</t>
  </si>
  <si>
    <t>DEPOSIT ONLINE 2143885 TFR Westpac Bus Sushil Super</t>
  </si>
  <si>
    <t>PRINCIPAL PAID ON 0000000 TERM DEPOSIT 740928</t>
  </si>
  <si>
    <t>INTEREST PAID ON 0000000 TERM DEPOSIT 740928</t>
  </si>
  <si>
    <t>DEPOSIT ONLINE 2603951 TFR 11. Home Of AfterTax Super</t>
  </si>
  <si>
    <t>ATO Deposit</t>
  </si>
  <si>
    <t>Term Deposit - Paid</t>
  </si>
  <si>
    <t>Term Deposit - Recd</t>
  </si>
  <si>
    <t>Super - After Tax</t>
  </si>
  <si>
    <t>DEPOSIT ONLINE 2809892 TFR Westpac DIY</t>
  </si>
  <si>
    <t>DEPOSIT ONLINE 2469257 TFR Westpac DIY For Tesla Shares</t>
  </si>
  <si>
    <t>Bank Fee</t>
  </si>
  <si>
    <t>From Working Acct</t>
  </si>
  <si>
    <t>Tesla Shares - Intn'l Acct</t>
  </si>
  <si>
    <t>NO AUSTRALIAN SHARES BOUGHT / SOLD in 2022-23 FY</t>
  </si>
  <si>
    <t>SMSF Summary of 2022-23 FY</t>
  </si>
  <si>
    <t>SMSF Dividends 2022-23 FY</t>
  </si>
  <si>
    <t>Sum of Debit</t>
  </si>
  <si>
    <t>Sum of Credit</t>
  </si>
  <si>
    <t>Opening Balance @1 Jul 2022</t>
  </si>
  <si>
    <t>Closing Balance @30 Jun 2023</t>
  </si>
  <si>
    <t>C/F to 2124 FY</t>
  </si>
  <si>
    <t>Buy Tesla Shares</t>
  </si>
  <si>
    <t>Super Sushil and Bela - After Tax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</si>
</sst>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18" fillId="33" borderId="0" xfId="0" applyFont="1" applyFill="1" applyAlignment="1">
      <alignment vertical="top"/>
    </xf>
    <xf numFmtId="164" fontId="0" fillId="0" borderId="0" xfId="0" applyNumberFormat="1" applyAlignment="1">
      <alignment horizontal="right" vertical="top"/>
    </xf>
    <xf numFmtId="0" fontId="19" fillId="3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9" fillId="34" borderId="0" xfId="0" applyFont="1" applyFill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164" fontId="21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64" fontId="22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vertical="top"/>
    </xf>
    <xf numFmtId="164" fontId="24" fillId="0" borderId="0" xfId="0" applyNumberFormat="1" applyFont="1"/>
    <xf numFmtId="0" fontId="25" fillId="0" borderId="0" xfId="0" applyFont="1" applyAlignment="1">
      <alignment vertical="top"/>
    </xf>
    <xf numFmtId="164" fontId="25" fillId="0" borderId="0" xfId="0" applyNumberFormat="1" applyFont="1" applyAlignment="1">
      <alignment vertical="top"/>
    </xf>
    <xf numFmtId="14" fontId="25" fillId="0" borderId="0" xfId="0" applyNumberFormat="1" applyFont="1" applyAlignment="1">
      <alignment vertical="top"/>
    </xf>
    <xf numFmtId="164" fontId="25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horizontal="right" vertical="top"/>
    </xf>
    <xf numFmtId="0" fontId="26" fillId="0" borderId="0" xfId="0" applyFont="1" applyAlignment="1">
      <alignment vertical="top"/>
    </xf>
    <xf numFmtId="164" fontId="27" fillId="0" borderId="0" xfId="0" applyNumberFormat="1" applyFont="1" applyAlignment="1">
      <alignment horizontal="right" vertical="top"/>
    </xf>
    <xf numFmtId="0" fontId="27" fillId="0" borderId="0" xfId="0" applyFont="1" applyAlignment="1">
      <alignment vertical="top"/>
    </xf>
    <xf numFmtId="164" fontId="27" fillId="0" borderId="0" xfId="0" applyNumberFormat="1" applyFont="1" applyAlignment="1">
      <alignment vertical="top"/>
    </xf>
    <xf numFmtId="164" fontId="27" fillId="35" borderId="0" xfId="0" applyNumberFormat="1" applyFont="1" applyFill="1" applyAlignment="1">
      <alignment vertical="top"/>
    </xf>
    <xf numFmtId="164" fontId="27" fillId="35" borderId="0" xfId="0" applyNumberFormat="1" applyFont="1" applyFill="1" applyAlignment="1">
      <alignment horizontal="right" vertical="top"/>
    </xf>
    <xf numFmtId="0" fontId="0" fillId="35" borderId="0" xfId="0" applyFill="1" applyAlignment="1">
      <alignment vertical="top"/>
    </xf>
    <xf numFmtId="164" fontId="0" fillId="0" borderId="0" xfId="0" applyNumberFormat="1" applyAlignment="1">
      <alignment vertical="top"/>
    </xf>
    <xf numFmtId="3" fontId="25" fillId="0" borderId="0" xfId="0" applyNumberFormat="1" applyFont="1" applyAlignment="1">
      <alignment vertical="top"/>
    </xf>
    <xf numFmtId="164" fontId="26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/>
    </xf>
    <xf numFmtId="4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right" vertical="top" wrapText="1"/>
    </xf>
    <xf numFmtId="0" fontId="0" fillId="36" borderId="0" xfId="0" applyFill="1" applyAlignment="1">
      <alignment vertical="top"/>
    </xf>
    <xf numFmtId="164" fontId="0" fillId="36" borderId="0" xfId="0" applyNumberFormat="1" applyFill="1" applyAlignment="1">
      <alignment horizontal="right" vertical="top"/>
    </xf>
    <xf numFmtId="0" fontId="25" fillId="35" borderId="0" xfId="0" applyFont="1" applyFill="1" applyAlignment="1">
      <alignment vertical="top"/>
    </xf>
    <xf numFmtId="0" fontId="28" fillId="35" borderId="0" xfId="0" applyFont="1" applyFill="1" applyAlignment="1">
      <alignment vertical="top"/>
    </xf>
    <xf numFmtId="164" fontId="28" fillId="35" borderId="0" xfId="0" applyNumberFormat="1" applyFont="1" applyFill="1" applyAlignment="1">
      <alignment vertical="top"/>
    </xf>
    <xf numFmtId="164" fontId="29" fillId="35" borderId="0" xfId="0" applyNumberFormat="1" applyFont="1" applyFill="1" applyAlignment="1">
      <alignment vertical="top"/>
    </xf>
    <xf numFmtId="0" fontId="29" fillId="35" borderId="0" xfId="0" applyFont="1" applyFill="1" applyAlignment="1">
      <alignment vertical="top"/>
    </xf>
    <xf numFmtId="14" fontId="25" fillId="35" borderId="0" xfId="0" applyNumberFormat="1" applyFont="1" applyFill="1" applyAlignment="1">
      <alignment vertical="top"/>
    </xf>
    <xf numFmtId="0" fontId="25" fillId="35" borderId="0" xfId="0" applyFont="1" applyFill="1" applyAlignment="1">
      <alignment horizontal="right" vertical="top"/>
    </xf>
    <xf numFmtId="4" fontId="25" fillId="35" borderId="0" xfId="0" applyNumberFormat="1" applyFont="1" applyFill="1" applyAlignment="1">
      <alignment horizontal="right" vertical="top"/>
    </xf>
    <xf numFmtId="3" fontId="25" fillId="35" borderId="0" xfId="0" applyNumberFormat="1" applyFont="1" applyFill="1" applyAlignment="1">
      <alignment vertical="top"/>
    </xf>
    <xf numFmtId="0" fontId="27" fillId="35" borderId="0" xfId="0" applyFont="1" applyFill="1" applyAlignment="1">
      <alignment vertical="top"/>
    </xf>
    <xf numFmtId="14" fontId="25" fillId="0" borderId="0" xfId="0" applyNumberFormat="1" applyFont="1"/>
    <xf numFmtId="0" fontId="25" fillId="0" borderId="0" xfId="0" applyFont="1"/>
    <xf numFmtId="0" fontId="25" fillId="0" borderId="0" xfId="0" pivotButton="1" applyFont="1" applyAlignment="1">
      <alignment vertical="top"/>
    </xf>
    <xf numFmtId="0" fontId="25" fillId="0" borderId="0" xfId="0" applyFont="1" applyAlignment="1">
      <alignment horizontal="left" vertical="top"/>
    </xf>
    <xf numFmtId="4" fontId="0" fillId="0" borderId="0" xfId="0" applyNumberFormat="1"/>
    <xf numFmtId="4" fontId="25" fillId="0" borderId="0" xfId="0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19" fillId="35" borderId="0" xfId="0" applyFont="1" applyFill="1" applyAlignment="1">
      <alignment vertical="top" wrapText="1"/>
    </xf>
    <xf numFmtId="0" fontId="0" fillId="35" borderId="0" xfId="0" applyFill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4" formatCode="#,##0.00"/>
    </dxf>
    <dxf>
      <numFmt numFmtId="4" formatCode="#,##0.00"/>
    </dxf>
    <dxf>
      <font>
        <sz val="8"/>
      </font>
      <alignment vertical="top"/>
    </dxf>
    <dxf>
      <font>
        <sz val="8"/>
      </font>
      <alignment vertical="top"/>
    </dxf>
    <dxf>
      <font>
        <sz val="8"/>
      </font>
      <alignment vertical="top"/>
    </dxf>
    <dxf>
      <font>
        <sz val="8"/>
      </font>
      <numFmt numFmtId="164" formatCode="&quot;$&quot;#,##0.00"/>
      <alignment horizontal="right" vertical="top"/>
    </dxf>
    <dxf>
      <font>
        <sz val="8"/>
      </font>
      <numFmt numFmtId="164" formatCode="&quot;$&quot;#,##0.00"/>
      <alignment horizontal="right"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hil Gupta" refreshedDate="45146.731473842592" createdVersion="8" refreshedVersion="8" minRefreshableVersion="3" recordCount="31" xr:uid="{E8355106-C68D-45E5-8FC2-C2E31ADFAA30}">
  <cacheSource type="worksheet">
    <worksheetSource ref="A1:E32" sheet="SMSF Working Acct 23FY"/>
  </cacheSource>
  <cacheFields count="5">
    <cacheField name="Date" numFmtId="14">
      <sharedItems containsSemiMixedTypes="0" containsNonDate="0" containsDate="1" containsString="0" minDate="2022-07-04T00:00:00" maxDate="2023-07-01T00:00:00"/>
    </cacheField>
    <cacheField name="Narrative" numFmtId="0">
      <sharedItems/>
    </cacheField>
    <cacheField name="Desc" numFmtId="0">
      <sharedItems count="12">
        <s v="Sushil Super"/>
        <s v="BAS Tax"/>
        <s v="Interest Recd"/>
        <s v="Tax Refund"/>
        <s v="Bela Super"/>
        <s v="Trading Account - To"/>
        <s v="Term Deposit - Paid"/>
        <s v="ATO Deposit"/>
        <s v="Term Deposit - Recd"/>
        <s v="Super - After Tax"/>
        <s v="Term Deposit - Interest" u="1"/>
        <s v="Tesla Shares - To" u="1"/>
      </sharedItems>
    </cacheField>
    <cacheField name="Debit" numFmtId="164">
      <sharedItems containsString="0" containsBlank="1" containsNumber="1" minValue="200" maxValue="500000"/>
    </cacheField>
    <cacheField name="Credit" numFmtId="164">
      <sharedItems containsString="0" containsBlank="1" containsNumber="1" minValue="1.99" maxValue="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hil Gupta" refreshedDate="45148.618898958332" createdVersion="8" refreshedVersion="8" minRefreshableVersion="3" recordCount="16" xr:uid="{FCE6FE9D-E909-4A85-B49F-B6194CA90B97}">
  <cacheSource type="worksheet">
    <worksheetSource ref="A1:E17" sheet="SMSF Trading Acct 23FY"/>
  </cacheSource>
  <cacheFields count="5">
    <cacheField name="Date" numFmtId="14">
      <sharedItems containsSemiMixedTypes="0" containsNonDate="0" containsDate="1" containsString="0" minDate="2022-07-29T00:00:00" maxDate="2023-07-01T00:00:00"/>
    </cacheField>
    <cacheField name="Narrative" numFmtId="0">
      <sharedItems/>
    </cacheField>
    <cacheField name="Desc" numFmtId="0">
      <sharedItems count="5">
        <s v="Interest Recd"/>
        <s v="From Working Acct"/>
        <s v="Tesla Shares - Intn'l Acct"/>
        <s v="Bank Fee"/>
        <s v="From Working Account" u="1"/>
      </sharedItems>
    </cacheField>
    <cacheField name="Debit" numFmtId="0">
      <sharedItems containsString="0" containsBlank="1" containsNumber="1" minValue="94.74" maxValue="50000"/>
    </cacheField>
    <cacheField name="Credit" numFmtId="0">
      <sharedItems containsString="0" containsBlank="1" containsNumber="1" minValue="0.06" maxValue="48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d v="2022-07-04T00:00:00"/>
    <s v="DEPOSIT ONLINE 2474348 TFR 51 Sulabh S Sushil Super"/>
    <x v="0"/>
    <m/>
    <n v="1365"/>
  </r>
  <r>
    <d v="2022-07-26T00:00:00"/>
    <s v="WITHDRAWAL ONLINE 6235005 BPAY B and S SM SMSF BAS Q IV"/>
    <x v="1"/>
    <n v="5319"/>
    <m/>
  </r>
  <r>
    <d v="2022-07-29T00:00:00"/>
    <s v="INTEREST PAID"/>
    <x v="2"/>
    <m/>
    <n v="30.66"/>
  </r>
  <r>
    <d v="2022-08-02T00:00:00"/>
    <s v="DEPOSIT ONLINE 2460335 TFR 51 Sulabh S Sushil Super"/>
    <x v="0"/>
    <m/>
    <n v="12500"/>
  </r>
  <r>
    <d v="2022-08-31T00:00:00"/>
    <s v="INTEREST PAID"/>
    <x v="2"/>
    <m/>
    <n v="209.84"/>
  </r>
  <r>
    <d v="2022-09-12T00:00:00"/>
    <s v="DEPOSIT ONLINE 2239500 TFR Westpac Bus Sushil Super"/>
    <x v="0"/>
    <m/>
    <n v="1365"/>
  </r>
  <r>
    <d v="2022-09-15T00:00:00"/>
    <s v="WITHDRAWAL ONLINE 7915549 BPAY TAX OFFICE BAS FY2022"/>
    <x v="1"/>
    <n v="15447.59"/>
    <m/>
  </r>
  <r>
    <d v="2022-09-30T00:00:00"/>
    <s v="INTEREST PAID"/>
    <x v="2"/>
    <m/>
    <n v="351.16"/>
  </r>
  <r>
    <d v="2022-10-06T00:00:00"/>
    <s v="DEPOSIT ONLINE 2290258 TFR Westpac Bus Sushil Super QtrII"/>
    <x v="0"/>
    <m/>
    <n v="4065"/>
  </r>
  <r>
    <d v="2022-10-06T00:00:00"/>
    <s v="DEPOSIT ONLINE 2236985 TFR Westpac Bus Sushil Super QtrII"/>
    <x v="0"/>
    <m/>
    <n v="30"/>
  </r>
  <r>
    <d v="2022-10-31T00:00:00"/>
    <s v="INTEREST PAID"/>
    <x v="2"/>
    <m/>
    <n v="433.06"/>
  </r>
  <r>
    <d v="2022-11-11T00:00:00"/>
    <s v="DEPOSIT-OSKO PAYMENT 2612098 BWR ACCOUNTING PTY LIMITED BWRATRSTTAX REFUND"/>
    <x v="3"/>
    <m/>
    <n v="9598.75"/>
  </r>
  <r>
    <d v="2022-11-30T00:00:00"/>
    <s v="INTEREST PAID"/>
    <x v="2"/>
    <m/>
    <n v="425.09"/>
  </r>
  <r>
    <d v="2022-12-02T00:00:00"/>
    <s v="DEPOSIT ONLINE 2650380 TFR 51 Sulabh S Bela Super"/>
    <x v="4"/>
    <m/>
    <n v="10000"/>
  </r>
  <r>
    <d v="2022-12-30T00:00:00"/>
    <s v="INTEREST PAID"/>
    <x v="2"/>
    <m/>
    <n v="436"/>
  </r>
  <r>
    <d v="2023-01-04T00:00:00"/>
    <s v="DEPOSIT ONLINE 2699317 TFR 51 Sulabh S Bela Super"/>
    <x v="4"/>
    <m/>
    <n v="17500"/>
  </r>
  <r>
    <d v="2023-01-12T00:00:00"/>
    <s v="WITHDRAWAL ONLINE 1469256 TFR Westpac Cas For Tesla Shares"/>
    <x v="5"/>
    <n v="48100"/>
    <m/>
  </r>
  <r>
    <d v="2023-01-31T00:00:00"/>
    <s v="INTEREST PAID"/>
    <x v="2"/>
    <m/>
    <n v="453.94"/>
  </r>
  <r>
    <d v="2023-02-09T00:00:00"/>
    <s v="DEPOSIT ONLINE 2606811 TFR 51 Sulabh S Sushil Super"/>
    <x v="0"/>
    <m/>
    <n v="4080"/>
  </r>
  <r>
    <d v="2023-02-28T00:00:00"/>
    <s v="INTEREST PAID"/>
    <x v="2"/>
    <m/>
    <n v="386.78"/>
  </r>
  <r>
    <d v="2023-03-21T00:00:00"/>
    <s v="FUNDS TRANSFERED TO TERM DEPOSIT 740928"/>
    <x v="6"/>
    <n v="500000"/>
    <m/>
  </r>
  <r>
    <d v="2023-03-27T00:00:00"/>
    <s v="WITHDRAWAL ONLINE 1809891 TFR Westpac Cas"/>
    <x v="5"/>
    <n v="200"/>
    <m/>
  </r>
  <r>
    <d v="2023-03-31T00:00:00"/>
    <s v="INTEREST PAID"/>
    <x v="2"/>
    <m/>
    <n v="292.66000000000003"/>
  </r>
  <r>
    <d v="2023-04-04T00:00:00"/>
    <s v="DEPOSIT ATO ATO002000018019312"/>
    <x v="7"/>
    <m/>
    <n v="1.99"/>
  </r>
  <r>
    <d v="2023-04-28T00:00:00"/>
    <s v="INTEREST PAID"/>
    <x v="2"/>
    <m/>
    <n v="4.59"/>
  </r>
  <r>
    <d v="2023-05-29T00:00:00"/>
    <s v="DEPOSIT ONLINE 2143885 TFR Westpac Bus Sushil Super"/>
    <x v="0"/>
    <m/>
    <n v="4095"/>
  </r>
  <r>
    <d v="2023-05-31T00:00:00"/>
    <s v="INTEREST PAID"/>
    <x v="2"/>
    <m/>
    <n v="5.64"/>
  </r>
  <r>
    <d v="2023-06-21T00:00:00"/>
    <s v="PRINCIPAL PAID ON 0000000 TERM DEPOSIT 740928"/>
    <x v="8"/>
    <m/>
    <n v="500000"/>
  </r>
  <r>
    <d v="2023-06-21T00:00:00"/>
    <s v="INTEREST PAID ON 0000000 TERM DEPOSIT 740928"/>
    <x v="2"/>
    <m/>
    <n v="4171.51"/>
  </r>
  <r>
    <d v="2023-06-21T00:00:00"/>
    <s v="DEPOSIT ONLINE 2603951 TFR 11. Home Of AfterTax Super"/>
    <x v="9"/>
    <m/>
    <n v="20000"/>
  </r>
  <r>
    <d v="2023-06-30T00:00:00"/>
    <s v="INTEREST PAID"/>
    <x v="2"/>
    <m/>
    <n v="137.5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d v="2022-07-29T00:00:00"/>
    <s v="INTEREST PAID"/>
    <x v="0"/>
    <m/>
    <n v="0.15"/>
  </r>
  <r>
    <d v="2022-08-31T00:00:00"/>
    <s v="INTEREST PAID"/>
    <x v="0"/>
    <m/>
    <n v="0.78"/>
  </r>
  <r>
    <d v="2022-09-30T00:00:00"/>
    <s v="INTEREST PAID"/>
    <x v="0"/>
    <m/>
    <n v="1.33"/>
  </r>
  <r>
    <d v="2022-10-31T00:00:00"/>
    <s v="INTEREST PAID"/>
    <x v="0"/>
    <m/>
    <n v="1.69"/>
  </r>
  <r>
    <d v="2022-11-30T00:00:00"/>
    <s v="INTEREST PAID"/>
    <x v="0"/>
    <m/>
    <n v="1.88"/>
  </r>
  <r>
    <d v="2022-12-30T00:00:00"/>
    <s v="INTEREST PAID"/>
    <x v="0"/>
    <m/>
    <n v="2"/>
  </r>
  <r>
    <d v="2023-01-12T00:00:00"/>
    <s v="DEPOSIT ONLINE 2469257 TFR Westpac DIY For Tesla Shares"/>
    <x v="1"/>
    <m/>
    <n v="48100"/>
  </r>
  <r>
    <d v="2023-01-16T00:00:00"/>
    <s v="PAYMENT BY AUTHORITY TO WESTPAC SECURITI Westpac Securities"/>
    <x v="2"/>
    <n v="50000"/>
    <m/>
  </r>
  <r>
    <d v="2023-01-31T00:00:00"/>
    <s v="INTEREST PAID"/>
    <x v="0"/>
    <m/>
    <n v="8.07"/>
  </r>
  <r>
    <d v="2023-02-28T00:00:00"/>
    <s v="INTEREST PAID"/>
    <x v="0"/>
    <m/>
    <n v="0.06"/>
  </r>
  <r>
    <d v="2023-03-27T00:00:00"/>
    <s v="PAYMENT BY AUTHORITY TO WESTPAC SECURITI Westpac Securities"/>
    <x v="3"/>
    <n v="94.74"/>
    <m/>
  </r>
  <r>
    <d v="2023-03-27T00:00:00"/>
    <s v="DEPOSIT ONLINE 2809892 TFR Westpac DIY"/>
    <x v="1"/>
    <m/>
    <n v="200"/>
  </r>
  <r>
    <d v="2023-03-31T00:00:00"/>
    <s v="INTEREST PAID"/>
    <x v="0"/>
    <m/>
    <n v="0.09"/>
  </r>
  <r>
    <d v="2023-04-28T00:00:00"/>
    <s v="INTEREST PAID"/>
    <x v="0"/>
    <m/>
    <n v="0.17"/>
  </r>
  <r>
    <d v="2023-05-31T00:00:00"/>
    <s v="INTEREST PAID"/>
    <x v="0"/>
    <m/>
    <n v="0.2"/>
  </r>
  <r>
    <d v="2023-06-30T00:00:00"/>
    <s v="INTEREST PAID"/>
    <x v="0"/>
    <m/>
    <n v="0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D15469-EDA9-48A2-A92D-08E0BEBD0F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H1:J12" firstHeaderRow="0" firstDataRow="1" firstDataCol="1"/>
  <pivotFields count="5">
    <pivotField numFmtId="14" showAll="0"/>
    <pivotField showAll="0"/>
    <pivotField axis="axisRow" showAll="0">
      <items count="13">
        <item x="1"/>
        <item x="4"/>
        <item x="2"/>
        <item x="0"/>
        <item x="3"/>
        <item x="5"/>
        <item m="1" x="11"/>
        <item x="6"/>
        <item x="7"/>
        <item x="8"/>
        <item m="1" x="10"/>
        <item x="9"/>
        <item t="default"/>
      </items>
    </pivotField>
    <pivotField dataField="1"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DR" fld="3" baseField="0" baseItem="0"/>
    <dataField name="CR" fld="4" baseField="0" baseItem="0"/>
  </dataFields>
  <formats count="5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62BE8-76BC-42D1-8952-79F2CADB17CC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:J6" firstHeaderRow="0" firstDataRow="1" firstDataCol="1"/>
  <pivotFields count="5">
    <pivotField numFmtId="14" showAll="0"/>
    <pivotField showAll="0"/>
    <pivotField axis="axisRow" showAll="0">
      <items count="6">
        <item x="3"/>
        <item m="1" x="4"/>
        <item x="1"/>
        <item x="0"/>
        <item x="2"/>
        <item t="default"/>
      </items>
    </pivotField>
    <pivotField dataField="1" showAll="0"/>
    <pivotField dataField="1" showAll="0"/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" fld="3" baseField="0" baseItem="0"/>
    <dataField name="Sum of Credit" fld="4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="90" zoomScaleNormal="90" workbookViewId="0">
      <selection activeCell="G15" sqref="G15"/>
    </sheetView>
  </sheetViews>
  <sheetFormatPr defaultRowHeight="12" x14ac:dyDescent="0.2"/>
  <cols>
    <col min="1" max="1" width="41" style="1" bestFit="1" customWidth="1"/>
    <col min="2" max="2" width="14.28515625" style="1" bestFit="1" customWidth="1"/>
    <col min="3" max="3" width="13.28515625" style="1" bestFit="1" customWidth="1"/>
    <col min="4" max="4" width="5.7109375" style="1" customWidth="1"/>
    <col min="5" max="5" width="9.28515625" style="1" bestFit="1" customWidth="1"/>
    <col min="6" max="6" width="12.7109375" style="1" bestFit="1" customWidth="1"/>
    <col min="7" max="7" width="11.42578125" style="1" bestFit="1" customWidth="1"/>
    <col min="8" max="8" width="8.28515625" style="1" bestFit="1" customWidth="1"/>
    <col min="9" max="9" width="12.7109375" style="1" bestFit="1" customWidth="1"/>
    <col min="10" max="10" width="11.42578125" style="1" bestFit="1" customWidth="1"/>
    <col min="11" max="11" width="14.42578125" style="1" customWidth="1"/>
    <col min="12" max="12" width="10" style="1" bestFit="1" customWidth="1"/>
    <col min="13" max="13" width="3" style="1" customWidth="1"/>
    <col min="14" max="15" width="9.140625" style="1"/>
    <col min="16" max="16" width="9.140625" style="11"/>
    <col min="17" max="17" width="10.85546875" style="11" bestFit="1" customWidth="1"/>
    <col min="18" max="20" width="9.140625" style="11"/>
    <col min="21" max="16384" width="9.140625" style="1"/>
  </cols>
  <sheetData>
    <row r="1" spans="1:13" ht="33" customHeight="1" x14ac:dyDescent="0.2">
      <c r="A1" s="2" t="s">
        <v>91</v>
      </c>
      <c r="B1" s="2"/>
      <c r="C1" s="2"/>
      <c r="D1" s="3"/>
      <c r="E1" s="56" t="s">
        <v>92</v>
      </c>
      <c r="F1" s="57"/>
      <c r="G1" s="57"/>
      <c r="H1" s="57"/>
      <c r="I1" s="57"/>
      <c r="J1" s="57"/>
      <c r="K1" s="57"/>
      <c r="L1" s="57"/>
    </row>
    <row r="2" spans="1:13" ht="24" x14ac:dyDescent="0.2">
      <c r="A2" s="4" t="s">
        <v>6</v>
      </c>
      <c r="B2" s="6" t="s">
        <v>7</v>
      </c>
      <c r="C2" s="6" t="s">
        <v>8</v>
      </c>
      <c r="D2" s="3"/>
      <c r="E2" s="7"/>
      <c r="F2" s="8" t="s">
        <v>32</v>
      </c>
      <c r="G2" s="8" t="s">
        <v>33</v>
      </c>
      <c r="H2" s="8" t="s">
        <v>34</v>
      </c>
      <c r="I2" s="8" t="s">
        <v>35</v>
      </c>
      <c r="J2" s="8" t="s">
        <v>54</v>
      </c>
      <c r="K2" s="8" t="s">
        <v>36</v>
      </c>
    </row>
    <row r="3" spans="1:13" x14ac:dyDescent="0.2">
      <c r="A3" s="20" t="s">
        <v>57</v>
      </c>
      <c r="B3" s="21">
        <v>511537.79</v>
      </c>
      <c r="C3" s="3"/>
      <c r="D3" s="3"/>
      <c r="E3" s="10" t="s">
        <v>47</v>
      </c>
      <c r="F3" s="11">
        <v>0</v>
      </c>
      <c r="G3" s="11">
        <v>4342.75</v>
      </c>
      <c r="H3" s="11"/>
      <c r="I3" s="11">
        <f>F3+G3</f>
        <v>4342.75</v>
      </c>
      <c r="J3" s="11">
        <v>0</v>
      </c>
      <c r="K3" s="11"/>
      <c r="L3" s="11"/>
    </row>
    <row r="4" spans="1:13" x14ac:dyDescent="0.2">
      <c r="A4" s="20" t="s">
        <v>56</v>
      </c>
      <c r="B4" s="21">
        <v>1953.89</v>
      </c>
      <c r="C4" s="3"/>
      <c r="D4" s="3"/>
      <c r="E4" s="10" t="s">
        <v>48</v>
      </c>
      <c r="F4" s="11">
        <v>18982.939999999999</v>
      </c>
      <c r="G4" s="11">
        <v>0</v>
      </c>
      <c r="H4" s="11"/>
      <c r="I4" s="11">
        <f t="shared" ref="I4" si="0">F4+G4</f>
        <v>18982.939999999999</v>
      </c>
      <c r="J4" s="11">
        <v>8135.55</v>
      </c>
      <c r="K4" s="11"/>
      <c r="L4" s="3"/>
    </row>
    <row r="5" spans="1:13" x14ac:dyDescent="0.2">
      <c r="B5" s="3"/>
      <c r="C5" s="3"/>
      <c r="D5" s="3"/>
      <c r="E5" s="10"/>
      <c r="F5" s="11" t="s">
        <v>11</v>
      </c>
      <c r="G5" s="11" t="s">
        <v>11</v>
      </c>
      <c r="H5" s="11" t="s">
        <v>11</v>
      </c>
      <c r="I5" s="11" t="s">
        <v>11</v>
      </c>
      <c r="J5" s="11" t="s">
        <v>11</v>
      </c>
      <c r="K5" s="11"/>
      <c r="L5" s="3"/>
    </row>
    <row r="6" spans="1:13" ht="15.75" x14ac:dyDescent="0.2">
      <c r="A6" s="1" t="s">
        <v>25</v>
      </c>
      <c r="B6" s="3">
        <v>9598.75</v>
      </c>
      <c r="C6" s="3"/>
      <c r="D6" s="3"/>
      <c r="E6" s="13" t="s">
        <v>9</v>
      </c>
      <c r="F6" s="12">
        <f t="shared" ref="F6:K6" si="1">SUM(F3:F5)</f>
        <v>18982.939999999999</v>
      </c>
      <c r="G6" s="12">
        <f t="shared" si="1"/>
        <v>4342.75</v>
      </c>
      <c r="H6" s="12">
        <f t="shared" si="1"/>
        <v>0</v>
      </c>
      <c r="I6" s="12">
        <f t="shared" si="1"/>
        <v>23325.69</v>
      </c>
      <c r="J6" s="12">
        <f t="shared" si="1"/>
        <v>8135.55</v>
      </c>
      <c r="K6" s="12">
        <f t="shared" si="1"/>
        <v>0</v>
      </c>
      <c r="L6" s="3"/>
    </row>
    <row r="7" spans="1:13" ht="15.75" x14ac:dyDescent="0.2">
      <c r="A7" s="20" t="s">
        <v>23</v>
      </c>
      <c r="B7" s="21">
        <v>7338.47</v>
      </c>
      <c r="C7" s="3"/>
      <c r="D7" s="3"/>
      <c r="E7" s="13"/>
      <c r="F7" s="14"/>
      <c r="G7" s="14"/>
      <c r="H7" s="14"/>
      <c r="I7" s="14"/>
      <c r="J7" s="14"/>
      <c r="K7" s="11"/>
      <c r="L7" s="3"/>
    </row>
    <row r="8" spans="1:13" x14ac:dyDescent="0.2">
      <c r="A8" s="20" t="s">
        <v>26</v>
      </c>
      <c r="B8" s="21">
        <v>16.600000000000001</v>
      </c>
      <c r="C8" s="3"/>
      <c r="D8" s="3"/>
      <c r="G8" s="5"/>
      <c r="H8" s="5"/>
      <c r="I8" s="5"/>
      <c r="J8" s="5"/>
      <c r="K8" s="11"/>
    </row>
    <row r="9" spans="1:13" ht="14.25" x14ac:dyDescent="0.2">
      <c r="A9" s="20" t="s">
        <v>10</v>
      </c>
      <c r="B9" s="21">
        <v>27500</v>
      </c>
      <c r="C9" s="3"/>
      <c r="D9" s="3"/>
      <c r="J9" s="9"/>
      <c r="K9" s="11"/>
    </row>
    <row r="10" spans="1:13" ht="14.25" x14ac:dyDescent="0.2">
      <c r="A10" s="20" t="s">
        <v>55</v>
      </c>
      <c r="B10" s="21">
        <v>27500</v>
      </c>
      <c r="C10" s="3"/>
      <c r="D10" s="3"/>
      <c r="J10" s="9"/>
      <c r="K10" s="11" t="s">
        <v>11</v>
      </c>
    </row>
    <row r="11" spans="1:13" ht="14.25" x14ac:dyDescent="0.2">
      <c r="A11" s="20" t="s">
        <v>99</v>
      </c>
      <c r="B11" s="21">
        <v>20000</v>
      </c>
      <c r="C11" s="3"/>
      <c r="D11" s="3"/>
      <c r="J11" s="9"/>
      <c r="M11" s="15"/>
    </row>
    <row r="12" spans="1:13" ht="15.75" x14ac:dyDescent="0.2">
      <c r="A12" s="20" t="s">
        <v>81</v>
      </c>
      <c r="B12" s="21">
        <v>1.99</v>
      </c>
      <c r="C12" s="3"/>
      <c r="D12" s="3"/>
      <c r="J12" s="9"/>
      <c r="K12" s="14"/>
      <c r="L12" s="5"/>
      <c r="M12" s="15"/>
    </row>
    <row r="13" spans="1:13" ht="15.75" x14ac:dyDescent="0.2">
      <c r="B13" s="21"/>
      <c r="C13" s="3"/>
      <c r="D13" s="3"/>
      <c r="H13" s="29"/>
      <c r="J13" s="9"/>
      <c r="K13" s="14"/>
      <c r="L13" s="5"/>
      <c r="M13" s="15"/>
    </row>
    <row r="14" spans="1:13" ht="15.75" x14ac:dyDescent="0.2">
      <c r="B14" s="21"/>
      <c r="C14" s="3"/>
      <c r="D14" s="3"/>
      <c r="J14" s="9"/>
      <c r="K14" s="14"/>
      <c r="L14" s="5"/>
      <c r="M14" s="15"/>
    </row>
    <row r="15" spans="1:13" ht="12.75" x14ac:dyDescent="0.2">
      <c r="A15" s="36"/>
      <c r="B15" s="37"/>
      <c r="C15" s="37"/>
      <c r="D15" s="3"/>
      <c r="K15" s="5"/>
      <c r="M15" s="15"/>
    </row>
    <row r="16" spans="1:13" ht="14.25" x14ac:dyDescent="0.2">
      <c r="A16" s="20" t="s">
        <v>5</v>
      </c>
      <c r="B16" s="21"/>
      <c r="C16" s="21"/>
      <c r="D16" s="3"/>
      <c r="K16" s="9"/>
    </row>
    <row r="17" spans="1:11" ht="14.25" x14ac:dyDescent="0.2">
      <c r="A17" s="20" t="s">
        <v>98</v>
      </c>
      <c r="B17" s="21"/>
      <c r="C17" s="21">
        <v>-50000</v>
      </c>
      <c r="D17" s="3"/>
      <c r="K17" s="9"/>
    </row>
    <row r="18" spans="1:11" ht="14.25" x14ac:dyDescent="0.2">
      <c r="A18" s="1" t="s">
        <v>87</v>
      </c>
      <c r="B18" s="3"/>
      <c r="C18" s="3">
        <v>-94.74</v>
      </c>
      <c r="D18" s="3"/>
      <c r="K18" s="9"/>
    </row>
    <row r="19" spans="1:11" x14ac:dyDescent="0.2">
      <c r="A19" s="1" t="s">
        <v>12</v>
      </c>
      <c r="B19" s="3"/>
      <c r="C19" s="21">
        <v>-20766.59</v>
      </c>
      <c r="D19" s="3"/>
      <c r="I19" s="29"/>
    </row>
    <row r="20" spans="1:11" ht="15.75" x14ac:dyDescent="0.2">
      <c r="A20" s="20"/>
      <c r="B20" s="21"/>
      <c r="C20" s="21"/>
      <c r="D20" s="14"/>
    </row>
    <row r="21" spans="1:11" x14ac:dyDescent="0.2">
      <c r="C21" s="21"/>
      <c r="D21" s="3"/>
    </row>
    <row r="22" spans="1:11" x14ac:dyDescent="0.2">
      <c r="C22" s="21"/>
    </row>
    <row r="23" spans="1:11" ht="15" x14ac:dyDescent="0.2">
      <c r="A23" s="24" t="s">
        <v>9</v>
      </c>
      <c r="B23" s="25">
        <f>SUM(B3:B22)</f>
        <v>605447.49</v>
      </c>
      <c r="C23" s="25">
        <f>SUM(C3:C22)</f>
        <v>-70861.33</v>
      </c>
    </row>
    <row r="25" spans="1:11" ht="15" x14ac:dyDescent="0.2">
      <c r="A25" s="47" t="s">
        <v>60</v>
      </c>
      <c r="B25" s="26">
        <f>B23+C23</f>
        <v>534586.16</v>
      </c>
    </row>
    <row r="26" spans="1:11" x14ac:dyDescent="0.2">
      <c r="B26" s="3"/>
      <c r="C26" s="3"/>
    </row>
    <row r="27" spans="1:11" x14ac:dyDescent="0.2">
      <c r="A27" s="1" t="s">
        <v>28</v>
      </c>
      <c r="B27" s="21">
        <v>511537.79</v>
      </c>
    </row>
    <row r="28" spans="1:11" x14ac:dyDescent="0.2">
      <c r="A28" s="1" t="s">
        <v>29</v>
      </c>
      <c r="B28" s="21">
        <v>1953.89</v>
      </c>
    </row>
    <row r="29" spans="1:11" ht="15" x14ac:dyDescent="0.2">
      <c r="A29" s="24" t="s">
        <v>95</v>
      </c>
      <c r="B29" s="23">
        <f>SUM(B27:B28)</f>
        <v>513491.68</v>
      </c>
    </row>
    <row r="30" spans="1:11" x14ac:dyDescent="0.2">
      <c r="B30" s="3"/>
    </row>
    <row r="31" spans="1:11" x14ac:dyDescent="0.2">
      <c r="A31" s="1" t="s">
        <v>30</v>
      </c>
      <c r="B31" s="3">
        <v>534410.41</v>
      </c>
    </row>
    <row r="32" spans="1:11" x14ac:dyDescent="0.2">
      <c r="A32" s="1" t="s">
        <v>31</v>
      </c>
      <c r="B32" s="3">
        <v>175.75</v>
      </c>
    </row>
    <row r="33" spans="1:3" ht="15" x14ac:dyDescent="0.2">
      <c r="A33" s="24" t="s">
        <v>96</v>
      </c>
      <c r="B33" s="27">
        <f>SUM(B31:B32)</f>
        <v>534586.16</v>
      </c>
      <c r="C33" s="28" t="s">
        <v>97</v>
      </c>
    </row>
  </sheetData>
  <mergeCells count="1">
    <mergeCell ref="E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RowHeight="11.25" x14ac:dyDescent="0.2"/>
  <cols>
    <col min="1" max="1" width="11.28515625" style="16" bestFit="1" customWidth="1"/>
    <col min="2" max="2" width="66" style="16" customWidth="1"/>
    <col min="3" max="3" width="16.7109375" style="16" bestFit="1" customWidth="1"/>
    <col min="4" max="5" width="11.140625" style="19" bestFit="1" customWidth="1"/>
    <col min="6" max="6" width="10.28515625" style="19" bestFit="1" customWidth="1"/>
    <col min="7" max="7" width="10.42578125" style="16" bestFit="1" customWidth="1"/>
    <col min="8" max="8" width="15.7109375" style="16" bestFit="1" customWidth="1"/>
    <col min="9" max="10" width="9.5703125" style="17" bestFit="1" customWidth="1"/>
    <col min="11" max="11" width="10.28515625" style="17" bestFit="1" customWidth="1"/>
    <col min="12" max="16384" width="9.140625" style="16"/>
  </cols>
  <sheetData>
    <row r="1" spans="1:11" x14ac:dyDescent="0.2">
      <c r="A1" s="16" t="s">
        <v>0</v>
      </c>
      <c r="B1" s="16" t="s">
        <v>13</v>
      </c>
      <c r="C1" s="16" t="s">
        <v>1</v>
      </c>
      <c r="D1" s="19" t="s">
        <v>17</v>
      </c>
      <c r="E1" s="19" t="s">
        <v>16</v>
      </c>
      <c r="F1" s="19" t="s">
        <v>2</v>
      </c>
      <c r="G1" s="16" t="s">
        <v>14</v>
      </c>
      <c r="H1" s="50" t="s">
        <v>3</v>
      </c>
      <c r="I1" s="19" t="s">
        <v>49</v>
      </c>
      <c r="J1" s="19" t="s">
        <v>50</v>
      </c>
      <c r="K1" s="19"/>
    </row>
    <row r="2" spans="1:11" x14ac:dyDescent="0.2">
      <c r="A2" s="48">
        <v>44746</v>
      </c>
      <c r="B2" s="49" t="s">
        <v>61</v>
      </c>
      <c r="C2" s="49" t="s">
        <v>24</v>
      </c>
      <c r="E2" s="19">
        <v>1365</v>
      </c>
      <c r="F2" s="19">
        <v>512902.79</v>
      </c>
      <c r="G2" s="49" t="s">
        <v>22</v>
      </c>
      <c r="H2" s="51" t="s">
        <v>18</v>
      </c>
      <c r="I2" s="19">
        <v>20766.59</v>
      </c>
      <c r="J2" s="19"/>
    </row>
    <row r="3" spans="1:11" x14ac:dyDescent="0.2">
      <c r="A3" s="48">
        <v>44768</v>
      </c>
      <c r="B3" s="49" t="s">
        <v>62</v>
      </c>
      <c r="C3" s="49" t="s">
        <v>18</v>
      </c>
      <c r="D3" s="19">
        <v>5319</v>
      </c>
      <c r="F3" s="19">
        <v>507583.79</v>
      </c>
      <c r="G3" s="49" t="s">
        <v>19</v>
      </c>
      <c r="H3" s="51" t="s">
        <v>52</v>
      </c>
      <c r="I3" s="19"/>
      <c r="J3" s="19">
        <v>27500</v>
      </c>
    </row>
    <row r="4" spans="1:11" x14ac:dyDescent="0.2">
      <c r="A4" s="48">
        <v>44771</v>
      </c>
      <c r="B4" s="49" t="s">
        <v>20</v>
      </c>
      <c r="C4" s="49" t="s">
        <v>27</v>
      </c>
      <c r="E4" s="19">
        <v>30.66</v>
      </c>
      <c r="F4" s="19">
        <v>507614.45</v>
      </c>
      <c r="G4" s="49" t="s">
        <v>21</v>
      </c>
      <c r="H4" s="51" t="s">
        <v>27</v>
      </c>
      <c r="I4" s="19"/>
      <c r="J4" s="19">
        <v>7338.47</v>
      </c>
    </row>
    <row r="5" spans="1:11" x14ac:dyDescent="0.2">
      <c r="A5" s="48">
        <v>44775</v>
      </c>
      <c r="B5" s="49" t="s">
        <v>63</v>
      </c>
      <c r="C5" s="49" t="s">
        <v>24</v>
      </c>
      <c r="E5" s="19">
        <v>12500</v>
      </c>
      <c r="F5" s="19">
        <v>520114.45</v>
      </c>
      <c r="G5" s="49" t="s">
        <v>22</v>
      </c>
      <c r="H5" s="51" t="s">
        <v>24</v>
      </c>
      <c r="I5" s="19"/>
      <c r="J5" s="19">
        <v>27500</v>
      </c>
    </row>
    <row r="6" spans="1:11" x14ac:dyDescent="0.2">
      <c r="A6" s="48">
        <v>44804</v>
      </c>
      <c r="B6" s="49" t="s">
        <v>20</v>
      </c>
      <c r="C6" s="49" t="s">
        <v>27</v>
      </c>
      <c r="E6" s="19">
        <v>209.84</v>
      </c>
      <c r="F6" s="19">
        <v>520324.29</v>
      </c>
      <c r="G6" s="49" t="s">
        <v>21</v>
      </c>
      <c r="H6" s="51" t="s">
        <v>25</v>
      </c>
      <c r="I6" s="19"/>
      <c r="J6" s="19">
        <v>9598.75</v>
      </c>
    </row>
    <row r="7" spans="1:11" x14ac:dyDescent="0.2">
      <c r="A7" s="48">
        <v>44816</v>
      </c>
      <c r="B7" s="49" t="s">
        <v>64</v>
      </c>
      <c r="C7" s="49" t="s">
        <v>24</v>
      </c>
      <c r="E7" s="19">
        <v>1365</v>
      </c>
      <c r="F7" s="19">
        <v>521689.29</v>
      </c>
      <c r="G7" s="49" t="s">
        <v>22</v>
      </c>
      <c r="H7" s="51" t="s">
        <v>53</v>
      </c>
      <c r="I7" s="19">
        <v>48300</v>
      </c>
      <c r="J7" s="19"/>
    </row>
    <row r="8" spans="1:11" x14ac:dyDescent="0.2">
      <c r="A8" s="48">
        <v>44819</v>
      </c>
      <c r="B8" s="49" t="s">
        <v>65</v>
      </c>
      <c r="C8" s="49" t="s">
        <v>18</v>
      </c>
      <c r="D8" s="19">
        <v>15447.59</v>
      </c>
      <c r="F8" s="19">
        <v>506241.7</v>
      </c>
      <c r="G8" s="49" t="s">
        <v>19</v>
      </c>
      <c r="H8" s="51" t="s">
        <v>82</v>
      </c>
      <c r="I8" s="19">
        <v>500000</v>
      </c>
      <c r="J8" s="19"/>
    </row>
    <row r="9" spans="1:11" x14ac:dyDescent="0.2">
      <c r="A9" s="48">
        <v>44834</v>
      </c>
      <c r="B9" s="49" t="s">
        <v>20</v>
      </c>
      <c r="C9" s="49" t="s">
        <v>27</v>
      </c>
      <c r="E9" s="19">
        <v>351.16</v>
      </c>
      <c r="F9" s="19">
        <v>506592.86</v>
      </c>
      <c r="G9" s="49" t="s">
        <v>21</v>
      </c>
      <c r="H9" s="51" t="s">
        <v>81</v>
      </c>
      <c r="I9" s="19"/>
      <c r="J9" s="19">
        <v>1.99</v>
      </c>
    </row>
    <row r="10" spans="1:11" x14ac:dyDescent="0.2">
      <c r="A10" s="48">
        <v>44840</v>
      </c>
      <c r="B10" s="49" t="s">
        <v>66</v>
      </c>
      <c r="C10" s="49" t="s">
        <v>24</v>
      </c>
      <c r="E10" s="19">
        <v>4065</v>
      </c>
      <c r="F10" s="19">
        <v>510687.86</v>
      </c>
      <c r="G10" s="49" t="s">
        <v>22</v>
      </c>
      <c r="H10" s="51" t="s">
        <v>83</v>
      </c>
      <c r="I10" s="19"/>
      <c r="J10" s="19">
        <v>500000</v>
      </c>
    </row>
    <row r="11" spans="1:11" x14ac:dyDescent="0.2">
      <c r="A11" s="48">
        <v>44840</v>
      </c>
      <c r="B11" s="49" t="s">
        <v>67</v>
      </c>
      <c r="C11" s="49" t="s">
        <v>24</v>
      </c>
      <c r="E11" s="19">
        <v>30</v>
      </c>
      <c r="F11" s="19">
        <v>506622.86</v>
      </c>
      <c r="G11" s="49" t="s">
        <v>22</v>
      </c>
      <c r="H11" s="51" t="s">
        <v>84</v>
      </c>
      <c r="I11" s="19"/>
      <c r="J11" s="19">
        <v>20000</v>
      </c>
    </row>
    <row r="12" spans="1:11" x14ac:dyDescent="0.2">
      <c r="A12" s="48">
        <v>44865</v>
      </c>
      <c r="B12" s="49" t="s">
        <v>20</v>
      </c>
      <c r="C12" s="49" t="s">
        <v>27</v>
      </c>
      <c r="E12" s="19">
        <v>433.06</v>
      </c>
      <c r="F12" s="19">
        <v>511120.92</v>
      </c>
      <c r="G12" s="49" t="s">
        <v>21</v>
      </c>
      <c r="H12" s="51" t="s">
        <v>4</v>
      </c>
      <c r="I12" s="19">
        <v>569066.59</v>
      </c>
      <c r="J12" s="19">
        <v>591939.21</v>
      </c>
    </row>
    <row r="13" spans="1:11" ht="12" x14ac:dyDescent="0.2">
      <c r="A13" s="48">
        <v>44876</v>
      </c>
      <c r="B13" s="49" t="s">
        <v>68</v>
      </c>
      <c r="C13" s="49" t="s">
        <v>25</v>
      </c>
      <c r="E13" s="19">
        <v>9598.75</v>
      </c>
      <c r="F13" s="19">
        <v>520719.67</v>
      </c>
      <c r="G13" s="49" t="s">
        <v>15</v>
      </c>
      <c r="H13"/>
      <c r="I13"/>
      <c r="J13"/>
    </row>
    <row r="14" spans="1:11" ht="12" x14ac:dyDescent="0.2">
      <c r="A14" s="48">
        <v>44895</v>
      </c>
      <c r="B14" s="49" t="s">
        <v>20</v>
      </c>
      <c r="C14" s="49" t="s">
        <v>27</v>
      </c>
      <c r="E14" s="19">
        <v>425.09</v>
      </c>
      <c r="F14" s="19">
        <v>521144.76</v>
      </c>
      <c r="G14" s="49" t="s">
        <v>21</v>
      </c>
      <c r="H14"/>
      <c r="I14"/>
      <c r="J14"/>
    </row>
    <row r="15" spans="1:11" ht="12" x14ac:dyDescent="0.2">
      <c r="A15" s="48">
        <v>44897</v>
      </c>
      <c r="B15" s="49" t="s">
        <v>69</v>
      </c>
      <c r="C15" s="49" t="s">
        <v>52</v>
      </c>
      <c r="E15" s="19">
        <v>10000</v>
      </c>
      <c r="F15" s="19">
        <v>531144.76</v>
      </c>
      <c r="G15" s="49" t="s">
        <v>22</v>
      </c>
      <c r="H15"/>
      <c r="I15"/>
      <c r="J15"/>
    </row>
    <row r="16" spans="1:11" ht="12" x14ac:dyDescent="0.2">
      <c r="A16" s="48">
        <v>44925</v>
      </c>
      <c r="B16" s="49" t="s">
        <v>20</v>
      </c>
      <c r="C16" s="49" t="s">
        <v>27</v>
      </c>
      <c r="E16" s="19">
        <v>436</v>
      </c>
      <c r="F16" s="19">
        <v>531580.76</v>
      </c>
      <c r="G16" s="49" t="s">
        <v>21</v>
      </c>
      <c r="H16"/>
      <c r="I16"/>
      <c r="J16"/>
    </row>
    <row r="17" spans="1:10" ht="12" x14ac:dyDescent="0.2">
      <c r="A17" s="48">
        <v>44930</v>
      </c>
      <c r="B17" s="49" t="s">
        <v>70</v>
      </c>
      <c r="C17" s="49" t="s">
        <v>52</v>
      </c>
      <c r="E17" s="19">
        <v>17500</v>
      </c>
      <c r="F17" s="19">
        <v>549080.76</v>
      </c>
      <c r="G17" s="49" t="s">
        <v>22</v>
      </c>
      <c r="H17"/>
      <c r="I17"/>
      <c r="J17"/>
    </row>
    <row r="18" spans="1:10" ht="12" x14ac:dyDescent="0.2">
      <c r="A18" s="48">
        <v>44938</v>
      </c>
      <c r="B18" s="49" t="s">
        <v>71</v>
      </c>
      <c r="C18" s="49" t="s">
        <v>53</v>
      </c>
      <c r="D18" s="19">
        <v>48100</v>
      </c>
      <c r="F18" s="19">
        <v>500980.76</v>
      </c>
      <c r="G18" s="49" t="s">
        <v>19</v>
      </c>
      <c r="H18"/>
      <c r="I18"/>
      <c r="J18"/>
    </row>
    <row r="19" spans="1:10" x14ac:dyDescent="0.2">
      <c r="A19" s="48">
        <v>44957</v>
      </c>
      <c r="B19" s="49" t="s">
        <v>20</v>
      </c>
      <c r="C19" s="49" t="s">
        <v>27</v>
      </c>
      <c r="E19" s="19">
        <v>453.94</v>
      </c>
      <c r="F19" s="19">
        <v>501434.7</v>
      </c>
      <c r="G19" s="49" t="s">
        <v>21</v>
      </c>
    </row>
    <row r="20" spans="1:10" x14ac:dyDescent="0.2">
      <c r="A20" s="48">
        <v>44966</v>
      </c>
      <c r="B20" s="49" t="s">
        <v>72</v>
      </c>
      <c r="C20" s="49" t="s">
        <v>24</v>
      </c>
      <c r="E20" s="19">
        <v>4080</v>
      </c>
      <c r="F20" s="19">
        <v>505514.7</v>
      </c>
      <c r="G20" s="49" t="s">
        <v>22</v>
      </c>
    </row>
    <row r="21" spans="1:10" x14ac:dyDescent="0.2">
      <c r="A21" s="48">
        <v>44985</v>
      </c>
      <c r="B21" s="49" t="s">
        <v>20</v>
      </c>
      <c r="C21" s="49" t="s">
        <v>27</v>
      </c>
      <c r="E21" s="19">
        <v>386.78</v>
      </c>
      <c r="F21" s="19">
        <v>505901.48</v>
      </c>
      <c r="G21" s="49" t="s">
        <v>21</v>
      </c>
    </row>
    <row r="22" spans="1:10" x14ac:dyDescent="0.2">
      <c r="A22" s="48">
        <v>45006</v>
      </c>
      <c r="B22" s="49" t="s">
        <v>73</v>
      </c>
      <c r="C22" s="49" t="s">
        <v>82</v>
      </c>
      <c r="D22" s="19">
        <v>500000</v>
      </c>
      <c r="F22" s="19">
        <v>5901.48</v>
      </c>
      <c r="G22" s="49" t="s">
        <v>74</v>
      </c>
    </row>
    <row r="23" spans="1:10" x14ac:dyDescent="0.2">
      <c r="A23" s="48">
        <v>45012</v>
      </c>
      <c r="B23" s="49" t="s">
        <v>75</v>
      </c>
      <c r="C23" s="49" t="s">
        <v>53</v>
      </c>
      <c r="D23" s="19">
        <v>200</v>
      </c>
      <c r="F23" s="19">
        <v>5701.48</v>
      </c>
      <c r="G23" s="49" t="s">
        <v>19</v>
      </c>
    </row>
    <row r="24" spans="1:10" x14ac:dyDescent="0.2">
      <c r="A24" s="48">
        <v>45016</v>
      </c>
      <c r="B24" s="49" t="s">
        <v>20</v>
      </c>
      <c r="C24" s="49" t="s">
        <v>27</v>
      </c>
      <c r="E24" s="19">
        <v>292.66000000000003</v>
      </c>
      <c r="F24" s="19">
        <v>5994.14</v>
      </c>
      <c r="G24" s="49" t="s">
        <v>21</v>
      </c>
    </row>
    <row r="25" spans="1:10" x14ac:dyDescent="0.2">
      <c r="A25" s="48">
        <v>45020</v>
      </c>
      <c r="B25" s="49" t="s">
        <v>76</v>
      </c>
      <c r="C25" s="49" t="s">
        <v>81</v>
      </c>
      <c r="E25" s="19">
        <v>1.99</v>
      </c>
      <c r="F25" s="19">
        <v>5996.13</v>
      </c>
      <c r="G25" s="49" t="s">
        <v>15</v>
      </c>
    </row>
    <row r="26" spans="1:10" x14ac:dyDescent="0.2">
      <c r="A26" s="48">
        <v>45044</v>
      </c>
      <c r="B26" s="49" t="s">
        <v>20</v>
      </c>
      <c r="C26" s="49" t="s">
        <v>27</v>
      </c>
      <c r="E26" s="19">
        <v>4.59</v>
      </c>
      <c r="F26" s="19">
        <v>6000.72</v>
      </c>
      <c r="G26" s="49" t="s">
        <v>21</v>
      </c>
    </row>
    <row r="27" spans="1:10" x14ac:dyDescent="0.2">
      <c r="A27" s="48">
        <v>45075</v>
      </c>
      <c r="B27" s="49" t="s">
        <v>77</v>
      </c>
      <c r="C27" s="49" t="s">
        <v>24</v>
      </c>
      <c r="E27" s="19">
        <v>4095</v>
      </c>
      <c r="F27" s="19">
        <v>10095.719999999999</v>
      </c>
      <c r="G27" s="49" t="s">
        <v>22</v>
      </c>
    </row>
    <row r="28" spans="1:10" x14ac:dyDescent="0.2">
      <c r="A28" s="48">
        <v>45077</v>
      </c>
      <c r="B28" s="49" t="s">
        <v>20</v>
      </c>
      <c r="C28" s="49" t="s">
        <v>27</v>
      </c>
      <c r="E28" s="19">
        <v>5.64</v>
      </c>
      <c r="F28" s="19">
        <v>10101.36</v>
      </c>
      <c r="G28" s="49" t="s">
        <v>21</v>
      </c>
    </row>
    <row r="29" spans="1:10" x14ac:dyDescent="0.2">
      <c r="A29" s="48">
        <v>45098</v>
      </c>
      <c r="B29" s="49" t="s">
        <v>78</v>
      </c>
      <c r="C29" s="49" t="s">
        <v>83</v>
      </c>
      <c r="E29" s="19">
        <v>500000</v>
      </c>
      <c r="F29" s="19">
        <v>534272.87</v>
      </c>
      <c r="G29" s="49" t="s">
        <v>15</v>
      </c>
    </row>
    <row r="30" spans="1:10" x14ac:dyDescent="0.2">
      <c r="A30" s="48">
        <v>45098</v>
      </c>
      <c r="B30" s="49" t="s">
        <v>79</v>
      </c>
      <c r="C30" s="49" t="s">
        <v>27</v>
      </c>
      <c r="E30" s="19">
        <v>4171.51</v>
      </c>
      <c r="F30" s="19">
        <v>34272.870000000003</v>
      </c>
      <c r="G30" s="49" t="s">
        <v>21</v>
      </c>
    </row>
    <row r="31" spans="1:10" x14ac:dyDescent="0.2">
      <c r="A31" s="48">
        <v>45098</v>
      </c>
      <c r="B31" s="49" t="s">
        <v>80</v>
      </c>
      <c r="C31" s="49" t="s">
        <v>84</v>
      </c>
      <c r="E31" s="19">
        <v>20000</v>
      </c>
      <c r="F31" s="19">
        <v>30101.360000000001</v>
      </c>
      <c r="G31" s="49" t="s">
        <v>22</v>
      </c>
    </row>
    <row r="32" spans="1:10" x14ac:dyDescent="0.2">
      <c r="A32" s="48">
        <v>45107</v>
      </c>
      <c r="B32" s="49" t="s">
        <v>20</v>
      </c>
      <c r="C32" s="49" t="s">
        <v>27</v>
      </c>
      <c r="E32" s="19">
        <v>137.54</v>
      </c>
      <c r="F32" s="19">
        <v>534410.41</v>
      </c>
      <c r="G32" s="49" t="s">
        <v>21</v>
      </c>
    </row>
    <row r="33" spans="1:5" x14ac:dyDescent="0.2">
      <c r="A33" s="18"/>
    </row>
    <row r="34" spans="1:5" ht="12.75" x14ac:dyDescent="0.2">
      <c r="B34" s="42" t="s">
        <v>59</v>
      </c>
      <c r="C34" s="42"/>
      <c r="D34" s="19">
        <f>SUM(D2:D33)</f>
        <v>569066.59</v>
      </c>
      <c r="E34" s="19">
        <f>SUM(E2:E33)</f>
        <v>591939.21000000008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J20" sqref="J20"/>
    </sheetView>
  </sheetViews>
  <sheetFormatPr defaultRowHeight="11.25" x14ac:dyDescent="0.2"/>
  <cols>
    <col min="1" max="1" width="8.7109375" style="16" bestFit="1" customWidth="1"/>
    <col min="2" max="2" width="52.42578125" style="16" bestFit="1" customWidth="1"/>
    <col min="3" max="3" width="21.140625" style="16" bestFit="1" customWidth="1"/>
    <col min="4" max="5" width="11.140625" style="17" bestFit="1" customWidth="1"/>
    <col min="6" max="6" width="9.5703125" style="17" bestFit="1" customWidth="1"/>
    <col min="7" max="7" width="9.7109375" style="16" bestFit="1" customWidth="1"/>
    <col min="8" max="8" width="20.42578125" style="16" bestFit="1" customWidth="1"/>
    <col min="9" max="9" width="11.28515625" style="53" bestFit="1" customWidth="1"/>
    <col min="10" max="10" width="12" style="53" bestFit="1" customWidth="1"/>
    <col min="11" max="16384" width="9.140625" style="16"/>
  </cols>
  <sheetData>
    <row r="1" spans="1:10" s="22" customFormat="1" ht="12" x14ac:dyDescent="0.2">
      <c r="A1" s="22" t="s">
        <v>0</v>
      </c>
      <c r="B1" s="22" t="s">
        <v>13</v>
      </c>
      <c r="C1" s="22" t="s">
        <v>1</v>
      </c>
      <c r="D1" s="31" t="s">
        <v>17</v>
      </c>
      <c r="E1" s="31" t="s">
        <v>16</v>
      </c>
      <c r="F1" s="31" t="s">
        <v>2</v>
      </c>
      <c r="G1" s="22" t="s">
        <v>14</v>
      </c>
      <c r="H1" s="54" t="s">
        <v>3</v>
      </c>
      <c r="I1" s="52" t="s">
        <v>93</v>
      </c>
      <c r="J1" s="52" t="s">
        <v>94</v>
      </c>
    </row>
    <row r="2" spans="1:10" ht="12" x14ac:dyDescent="0.2">
      <c r="A2" s="48">
        <v>44771</v>
      </c>
      <c r="B2" s="49" t="s">
        <v>20</v>
      </c>
      <c r="C2" s="49" t="s">
        <v>27</v>
      </c>
      <c r="D2" s="49"/>
      <c r="E2" s="49">
        <v>0.15</v>
      </c>
      <c r="F2" s="49">
        <v>1954.04</v>
      </c>
      <c r="G2" s="49" t="s">
        <v>21</v>
      </c>
      <c r="H2" s="55" t="s">
        <v>87</v>
      </c>
      <c r="I2" s="52">
        <v>94.74</v>
      </c>
      <c r="J2" s="52"/>
    </row>
    <row r="3" spans="1:10" ht="12" x14ac:dyDescent="0.2">
      <c r="A3" s="48">
        <v>44804</v>
      </c>
      <c r="B3" s="49" t="s">
        <v>20</v>
      </c>
      <c r="C3" s="49" t="s">
        <v>27</v>
      </c>
      <c r="D3" s="49"/>
      <c r="E3" s="49">
        <v>0.78</v>
      </c>
      <c r="F3" s="49">
        <v>1954.82</v>
      </c>
      <c r="G3" s="49" t="s">
        <v>21</v>
      </c>
      <c r="H3" s="55" t="s">
        <v>88</v>
      </c>
      <c r="I3" s="52"/>
      <c r="J3" s="52">
        <v>48300</v>
      </c>
    </row>
    <row r="4" spans="1:10" ht="12" x14ac:dyDescent="0.2">
      <c r="A4" s="48">
        <v>44834</v>
      </c>
      <c r="B4" s="49" t="s">
        <v>20</v>
      </c>
      <c r="C4" s="49" t="s">
        <v>27</v>
      </c>
      <c r="D4" s="49"/>
      <c r="E4" s="49">
        <v>1.33</v>
      </c>
      <c r="F4" s="49">
        <v>1956.15</v>
      </c>
      <c r="G4" s="49" t="s">
        <v>21</v>
      </c>
      <c r="H4" s="55" t="s">
        <v>27</v>
      </c>
      <c r="I4" s="52"/>
      <c r="J4" s="52">
        <v>16.600000000000001</v>
      </c>
    </row>
    <row r="5" spans="1:10" ht="12" x14ac:dyDescent="0.2">
      <c r="A5" s="48">
        <v>44865</v>
      </c>
      <c r="B5" s="49" t="s">
        <v>20</v>
      </c>
      <c r="C5" s="49" t="s">
        <v>27</v>
      </c>
      <c r="D5" s="49"/>
      <c r="E5" s="49">
        <v>1.69</v>
      </c>
      <c r="F5" s="49">
        <v>1957.84</v>
      </c>
      <c r="G5" s="49" t="s">
        <v>21</v>
      </c>
      <c r="H5" s="55" t="s">
        <v>89</v>
      </c>
      <c r="I5" s="52">
        <v>50000</v>
      </c>
      <c r="J5" s="52"/>
    </row>
    <row r="6" spans="1:10" ht="12" x14ac:dyDescent="0.2">
      <c r="A6" s="48">
        <v>44895</v>
      </c>
      <c r="B6" s="49" t="s">
        <v>20</v>
      </c>
      <c r="C6" s="49" t="s">
        <v>27</v>
      </c>
      <c r="D6" s="49"/>
      <c r="E6" s="49">
        <v>1.88</v>
      </c>
      <c r="F6" s="49">
        <v>1959.72</v>
      </c>
      <c r="G6" s="49" t="s">
        <v>21</v>
      </c>
      <c r="H6" s="55" t="s">
        <v>4</v>
      </c>
      <c r="I6" s="52">
        <v>50094.74</v>
      </c>
      <c r="J6" s="52">
        <v>48316.6</v>
      </c>
    </row>
    <row r="7" spans="1:10" ht="12" x14ac:dyDescent="0.2">
      <c r="A7" s="48">
        <v>44925</v>
      </c>
      <c r="B7" s="49" t="s">
        <v>20</v>
      </c>
      <c r="C7" s="49" t="s">
        <v>27</v>
      </c>
      <c r="D7" s="49"/>
      <c r="E7" s="49">
        <v>2</v>
      </c>
      <c r="F7" s="49">
        <v>1961.72</v>
      </c>
      <c r="G7" s="49" t="s">
        <v>21</v>
      </c>
      <c r="H7"/>
      <c r="I7"/>
      <c r="J7"/>
    </row>
    <row r="8" spans="1:10" ht="12" x14ac:dyDescent="0.2">
      <c r="A8" s="48">
        <v>44938</v>
      </c>
      <c r="B8" s="49" t="s">
        <v>86</v>
      </c>
      <c r="C8" s="49" t="s">
        <v>88</v>
      </c>
      <c r="D8" s="49"/>
      <c r="E8" s="49">
        <v>48100</v>
      </c>
      <c r="F8" s="49">
        <v>50061.72</v>
      </c>
      <c r="G8" s="49" t="s">
        <v>22</v>
      </c>
      <c r="H8"/>
      <c r="I8" s="52"/>
      <c r="J8" s="52"/>
    </row>
    <row r="9" spans="1:10" ht="12" x14ac:dyDescent="0.2">
      <c r="A9" s="48">
        <v>44942</v>
      </c>
      <c r="B9" s="49" t="s">
        <v>51</v>
      </c>
      <c r="C9" s="49" t="s">
        <v>89</v>
      </c>
      <c r="D9" s="49">
        <v>50000</v>
      </c>
      <c r="E9" s="49"/>
      <c r="F9" s="49">
        <v>61.72</v>
      </c>
      <c r="G9" s="49" t="s">
        <v>19</v>
      </c>
      <c r="H9"/>
      <c r="I9" s="52"/>
      <c r="J9" s="52"/>
    </row>
    <row r="10" spans="1:10" ht="12" x14ac:dyDescent="0.2">
      <c r="A10" s="48">
        <v>44957</v>
      </c>
      <c r="B10" s="49" t="s">
        <v>20</v>
      </c>
      <c r="C10" s="49" t="s">
        <v>27</v>
      </c>
      <c r="D10" s="49"/>
      <c r="E10" s="49">
        <v>8.07</v>
      </c>
      <c r="F10" s="49">
        <v>69.790000000000006</v>
      </c>
      <c r="G10" s="49" t="s">
        <v>21</v>
      </c>
      <c r="H10"/>
      <c r="I10" s="52"/>
      <c r="J10" s="52"/>
    </row>
    <row r="11" spans="1:10" ht="12" x14ac:dyDescent="0.2">
      <c r="A11" s="48">
        <v>44985</v>
      </c>
      <c r="B11" s="49" t="s">
        <v>20</v>
      </c>
      <c r="C11" s="49" t="s">
        <v>27</v>
      </c>
      <c r="D11" s="49"/>
      <c r="E11" s="49">
        <v>0.06</v>
      </c>
      <c r="F11" s="49">
        <v>69.849999999999994</v>
      </c>
      <c r="G11" s="49" t="s">
        <v>21</v>
      </c>
      <c r="H11"/>
      <c r="I11" s="52"/>
      <c r="J11" s="52"/>
    </row>
    <row r="12" spans="1:10" ht="12" x14ac:dyDescent="0.2">
      <c r="A12" s="48">
        <v>45012</v>
      </c>
      <c r="B12" s="49" t="s">
        <v>51</v>
      </c>
      <c r="C12" s="49" t="s">
        <v>87</v>
      </c>
      <c r="D12" s="49">
        <v>94.74</v>
      </c>
      <c r="E12" s="49"/>
      <c r="F12" s="49">
        <v>175.11</v>
      </c>
      <c r="G12" s="49" t="s">
        <v>19</v>
      </c>
      <c r="H12"/>
      <c r="I12" s="52"/>
      <c r="J12" s="52"/>
    </row>
    <row r="13" spans="1:10" ht="12" x14ac:dyDescent="0.2">
      <c r="A13" s="48">
        <v>45012</v>
      </c>
      <c r="B13" s="49" t="s">
        <v>85</v>
      </c>
      <c r="C13" s="49" t="s">
        <v>88</v>
      </c>
      <c r="D13" s="49"/>
      <c r="E13" s="49">
        <v>200</v>
      </c>
      <c r="F13" s="49">
        <v>269.85000000000002</v>
      </c>
      <c r="G13" s="49" t="s">
        <v>22</v>
      </c>
      <c r="H13"/>
      <c r="I13" s="52"/>
      <c r="J13" s="52"/>
    </row>
    <row r="14" spans="1:10" ht="12" x14ac:dyDescent="0.2">
      <c r="A14" s="48">
        <v>45016</v>
      </c>
      <c r="B14" s="49" t="s">
        <v>20</v>
      </c>
      <c r="C14" s="49" t="s">
        <v>27</v>
      </c>
      <c r="D14" s="49"/>
      <c r="E14" s="49">
        <v>0.09</v>
      </c>
      <c r="F14" s="49">
        <v>175.2</v>
      </c>
      <c r="G14" s="49" t="s">
        <v>21</v>
      </c>
      <c r="H14"/>
      <c r="I14" s="52"/>
      <c r="J14" s="52"/>
    </row>
    <row r="15" spans="1:10" ht="12" x14ac:dyDescent="0.2">
      <c r="A15" s="48">
        <v>45044</v>
      </c>
      <c r="B15" s="49" t="s">
        <v>20</v>
      </c>
      <c r="C15" s="49" t="s">
        <v>27</v>
      </c>
      <c r="D15" s="49"/>
      <c r="E15" s="49">
        <v>0.17</v>
      </c>
      <c r="F15" s="49">
        <v>175.37</v>
      </c>
      <c r="G15" s="49" t="s">
        <v>21</v>
      </c>
      <c r="H15"/>
      <c r="I15" s="52"/>
      <c r="J15" s="52"/>
    </row>
    <row r="16" spans="1:10" ht="12" x14ac:dyDescent="0.2">
      <c r="A16" s="48">
        <v>45077</v>
      </c>
      <c r="B16" s="49" t="s">
        <v>20</v>
      </c>
      <c r="C16" s="49" t="s">
        <v>27</v>
      </c>
      <c r="D16" s="49"/>
      <c r="E16" s="49">
        <v>0.2</v>
      </c>
      <c r="F16" s="49">
        <v>175.57</v>
      </c>
      <c r="G16" s="49" t="s">
        <v>21</v>
      </c>
      <c r="H16"/>
      <c r="I16" s="52"/>
      <c r="J16" s="52"/>
    </row>
    <row r="17" spans="1:10" ht="12" x14ac:dyDescent="0.2">
      <c r="A17" s="48">
        <v>45107</v>
      </c>
      <c r="B17" s="49" t="s">
        <v>20</v>
      </c>
      <c r="C17" s="49" t="s">
        <v>27</v>
      </c>
      <c r="D17" s="49"/>
      <c r="E17" s="49">
        <v>0.18</v>
      </c>
      <c r="F17" s="49">
        <v>175.75</v>
      </c>
      <c r="G17" s="49" t="s">
        <v>21</v>
      </c>
      <c r="H17"/>
      <c r="I17" s="52"/>
      <c r="J17" s="52"/>
    </row>
    <row r="18" spans="1:10" ht="12" x14ac:dyDescent="0.2">
      <c r="A18" s="18"/>
      <c r="H18"/>
      <c r="I18" s="52"/>
      <c r="J18" s="52"/>
    </row>
    <row r="19" spans="1:10" ht="12.75" x14ac:dyDescent="0.2">
      <c r="B19" s="39" t="s">
        <v>59</v>
      </c>
      <c r="C19" s="39"/>
      <c r="D19" s="41">
        <f>SUM(D2:D18)</f>
        <v>50094.74</v>
      </c>
      <c r="E19" s="41">
        <f>SUM(E2:E18)</f>
        <v>48316.599999999991</v>
      </c>
      <c r="F19" s="40"/>
    </row>
  </sheetData>
  <sortState xmlns:xlrd2="http://schemas.microsoft.com/office/spreadsheetml/2017/richdata2" ref="A2:G17">
    <sortCondition ref="A4:A17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09FA-5F46-48D1-A2B1-0B522F578E22}">
  <dimension ref="A1:K6"/>
  <sheetViews>
    <sheetView workbookViewId="0">
      <selection activeCell="G12" sqref="G12"/>
    </sheetView>
  </sheetViews>
  <sheetFormatPr defaultRowHeight="11.25" x14ac:dyDescent="0.2"/>
  <cols>
    <col min="1" max="1" width="9.42578125" style="16" bestFit="1" customWidth="1"/>
    <col min="2" max="2" width="11" style="16" customWidth="1"/>
    <col min="3" max="3" width="12.28515625" style="16" bestFit="1" customWidth="1"/>
    <col min="4" max="4" width="9.85546875" style="16" bestFit="1" customWidth="1"/>
    <col min="5" max="5" width="5.140625" style="16" bestFit="1" customWidth="1"/>
    <col min="6" max="6" width="5" style="16" bestFit="1" customWidth="1"/>
    <col min="7" max="7" width="8" style="33" customWidth="1"/>
    <col min="8" max="8" width="10.5703125" style="33" customWidth="1"/>
    <col min="9" max="9" width="12.28515625" style="33" customWidth="1"/>
    <col min="10" max="10" width="9.7109375" style="16" customWidth="1"/>
    <col min="11" max="11" width="8" style="16" bestFit="1" customWidth="1"/>
    <col min="12" max="16384" width="9.140625" style="16"/>
  </cols>
  <sheetData>
    <row r="1" spans="1:11" s="35" customFormat="1" ht="22.5" x14ac:dyDescent="0.2">
      <c r="A1" s="32" t="s">
        <v>37</v>
      </c>
      <c r="B1" s="32" t="s">
        <v>58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  <c r="J1" s="32" t="s">
        <v>45</v>
      </c>
      <c r="K1" s="32" t="s">
        <v>46</v>
      </c>
    </row>
    <row r="2" spans="1:11" x14ac:dyDescent="0.2">
      <c r="A2" s="18"/>
      <c r="F2" s="30"/>
      <c r="I2" s="34"/>
      <c r="J2" s="18"/>
    </row>
    <row r="3" spans="1:11" x14ac:dyDescent="0.2">
      <c r="A3" s="18"/>
      <c r="F3" s="30"/>
      <c r="I3" s="34"/>
      <c r="J3" s="18"/>
    </row>
    <row r="4" spans="1:11" x14ac:dyDescent="0.2">
      <c r="A4" s="43" t="s">
        <v>90</v>
      </c>
      <c r="B4" s="38"/>
      <c r="C4" s="38"/>
      <c r="D4" s="38"/>
      <c r="E4" s="38"/>
      <c r="F4" s="38"/>
      <c r="G4" s="44"/>
      <c r="H4" s="44"/>
      <c r="I4" s="45"/>
      <c r="J4" s="43"/>
    </row>
    <row r="5" spans="1:11" x14ac:dyDescent="0.2">
      <c r="A5" s="43"/>
      <c r="B5" s="38"/>
      <c r="C5" s="38"/>
      <c r="D5" s="38"/>
      <c r="E5" s="38"/>
      <c r="F5" s="46"/>
      <c r="G5" s="44"/>
      <c r="H5" s="44"/>
      <c r="I5" s="45"/>
      <c r="J5" s="43"/>
    </row>
    <row r="6" spans="1:11" x14ac:dyDescent="0.2">
      <c r="A6" s="18"/>
      <c r="F6" s="30"/>
      <c r="I6" s="34"/>
      <c r="J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SMSF 2022-23FY</vt:lpstr>
      <vt:lpstr>SMSF Working Acct 23FY</vt:lpstr>
      <vt:lpstr>SMSF Trading Acct 23FY</vt:lpstr>
      <vt:lpstr>Share Confirmation 23FY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</dc:creator>
  <cp:lastModifiedBy>Sushil Gupta</cp:lastModifiedBy>
  <dcterms:created xsi:type="dcterms:W3CDTF">2018-10-12T09:03:57Z</dcterms:created>
  <dcterms:modified xsi:type="dcterms:W3CDTF">2023-08-10T05:40:30Z</dcterms:modified>
</cp:coreProperties>
</file>