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ients\2023\Cook Josh Mon Super\2022\54 Adelaide St Blayney\repairs\"/>
    </mc:Choice>
  </mc:AlternateContent>
  <xr:revisionPtr revIDLastSave="0" documentId="13_ncr:1_{C6707590-469C-444D-A966-424D203EF869}" xr6:coauthVersionLast="47" xr6:coauthVersionMax="47" xr10:uidLastSave="{00000000-0000-0000-0000-000000000000}"/>
  <bookViews>
    <workbookView xWindow="57390" yWindow="570" windowWidth="29010" windowHeight="14910" activeTab="1" xr2:uid="{AFB96BA5-3E7A-453D-B6FB-D1A55FD6CE82}"/>
  </bookViews>
  <sheets>
    <sheet name="2021" sheetId="3" r:id="rId1"/>
    <sheet name="2022" sheetId="1" r:id="rId2"/>
    <sheet name="2023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3" l="1"/>
  <c r="J21" i="3"/>
  <c r="K101" i="1"/>
  <c r="G35" i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L102" i="1"/>
  <c r="K100" i="1"/>
  <c r="K102" i="1" s="1"/>
  <c r="K16" i="1"/>
  <c r="F5" i="1"/>
  <c r="F6" i="1" s="1"/>
  <c r="F7" i="1" s="1"/>
  <c r="F8" i="1" s="1"/>
  <c r="F9" i="1" s="1"/>
  <c r="F10" i="1" s="1"/>
  <c r="F92" i="1" s="1"/>
  <c r="G11" i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D17" i="3"/>
  <c r="D20" i="3" l="1"/>
  <c r="D22" i="3" s="1"/>
  <c r="D24" i="3" s="1"/>
  <c r="G92" i="1"/>
</calcChain>
</file>

<file path=xl/sharedStrings.xml><?xml version="1.0" encoding="utf-8"?>
<sst xmlns="http://schemas.openxmlformats.org/spreadsheetml/2006/main" count="264" uniqueCount="147">
  <si>
    <t>Cook Super Fund</t>
  </si>
  <si>
    <t xml:space="preserve">Repairs Expenses by Docket </t>
  </si>
  <si>
    <t>FY 22</t>
  </si>
  <si>
    <t>date</t>
  </si>
  <si>
    <t>invoice</t>
  </si>
  <si>
    <t>Amount</t>
  </si>
  <si>
    <t>Mitre 10</t>
  </si>
  <si>
    <t>posts</t>
  </si>
  <si>
    <t>description</t>
  </si>
  <si>
    <t>Barry Tates Quality Building Supplies</t>
  </si>
  <si>
    <t>5 villaboard</t>
  </si>
  <si>
    <t>6 cement</t>
  </si>
  <si>
    <t>screws glue</t>
  </si>
  <si>
    <t>Plasta Master Dubbo</t>
  </si>
  <si>
    <t>cornice</t>
  </si>
  <si>
    <t>adhesive &amp; primer</t>
  </si>
  <si>
    <t>CNW Orange</t>
  </si>
  <si>
    <t>electrical switch</t>
  </si>
  <si>
    <t>hardiflex sheet</t>
  </si>
  <si>
    <t>paint n bolts</t>
  </si>
  <si>
    <t>RamFix</t>
  </si>
  <si>
    <t>cutting wheel</t>
  </si>
  <si>
    <t>knife&amp; cover</t>
  </si>
  <si>
    <t>Mills Metalworks</t>
  </si>
  <si>
    <t>Stoland</t>
  </si>
  <si>
    <t>wall cladding</t>
  </si>
  <si>
    <t>screws</t>
  </si>
  <si>
    <t>fittings</t>
  </si>
  <si>
    <t>bolts</t>
  </si>
  <si>
    <t>Reece Plumbing</t>
  </si>
  <si>
    <t>pipes</t>
  </si>
  <si>
    <t xml:space="preserve">ANL </t>
  </si>
  <si>
    <t>Longhill Dust</t>
  </si>
  <si>
    <t>Gyprock</t>
  </si>
  <si>
    <t>Cemintel</t>
  </si>
  <si>
    <t>Concrete World</t>
  </si>
  <si>
    <t>steel</t>
  </si>
  <si>
    <t>Plasta Masta</t>
  </si>
  <si>
    <t>villaboard</t>
  </si>
  <si>
    <t>Kents Hardware</t>
  </si>
  <si>
    <t>antique replacement switches</t>
  </si>
  <si>
    <t>ANL</t>
  </si>
  <si>
    <t>longhill dust</t>
  </si>
  <si>
    <t>Barry Tate's quality Building supplies</t>
  </si>
  <si>
    <t>lino ridge</t>
  </si>
  <si>
    <t>glue</t>
  </si>
  <si>
    <t>painting bits</t>
  </si>
  <si>
    <t>turf</t>
  </si>
  <si>
    <t>roof sealant</t>
  </si>
  <si>
    <t>Beaumont tiles</t>
  </si>
  <si>
    <t>replacement tiles</t>
  </si>
  <si>
    <t>rivets</t>
  </si>
  <si>
    <t>Orange Hardware</t>
  </si>
  <si>
    <t>hardiflex n basecoat</t>
  </si>
  <si>
    <t>cash</t>
  </si>
  <si>
    <t>Bunnings</t>
  </si>
  <si>
    <t>paint enamel</t>
  </si>
  <si>
    <t>blade diamond</t>
  </si>
  <si>
    <t xml:space="preserve"> </t>
  </si>
  <si>
    <t>duct tape pine braceboard</t>
  </si>
  <si>
    <t>bend mnf pvc</t>
  </si>
  <si>
    <t>speedbrace 6m</t>
  </si>
  <si>
    <t>radiata pine 35mm</t>
  </si>
  <si>
    <t>Plasterboard &amp; adhesive</t>
  </si>
  <si>
    <t>concrete and wheel</t>
  </si>
  <si>
    <t>Blayney Council</t>
  </si>
  <si>
    <t>waste</t>
  </si>
  <si>
    <t>undercoat</t>
  </si>
  <si>
    <t>steel stringer 5 step and pine</t>
  </si>
  <si>
    <t>ply brace and polly spray</t>
  </si>
  <si>
    <t>EdCon Steel</t>
  </si>
  <si>
    <t>Blayney Shire Council</t>
  </si>
  <si>
    <t>Orange City Council</t>
  </si>
  <si>
    <t>waste commercial</t>
  </si>
  <si>
    <t>fan ceiling</t>
  </si>
  <si>
    <t>undercoat and paint brushes</t>
  </si>
  <si>
    <t>sanding mesh</t>
  </si>
  <si>
    <t>timber</t>
  </si>
  <si>
    <t>filler spakfiller</t>
  </si>
  <si>
    <t xml:space="preserve">Bunnings </t>
  </si>
  <si>
    <t>paint brushes</t>
  </si>
  <si>
    <t>roller cover</t>
  </si>
  <si>
    <t>bunnings</t>
  </si>
  <si>
    <t>materials</t>
  </si>
  <si>
    <t>Kents Hardeware</t>
  </si>
  <si>
    <t>dark paint</t>
  </si>
  <si>
    <t>security fly door screen replacement</t>
  </si>
  <si>
    <t>bolts screw hinges termite treated flooring</t>
  </si>
  <si>
    <t>padlock</t>
  </si>
  <si>
    <t>Kents hardwre</t>
  </si>
  <si>
    <t>wood and blade</t>
  </si>
  <si>
    <t>pine and screws</t>
  </si>
  <si>
    <t>filler light batter paint brush</t>
  </si>
  <si>
    <t>TCConstructions</t>
  </si>
  <si>
    <t>silicone</t>
  </si>
  <si>
    <t>Lights Batten nails</t>
  </si>
  <si>
    <t>locks</t>
  </si>
  <si>
    <t>Beacon Light Fan</t>
  </si>
  <si>
    <t>fan</t>
  </si>
  <si>
    <t>TLE Electrical</t>
  </si>
  <si>
    <t xml:space="preserve">light </t>
  </si>
  <si>
    <t>Brite Home Applicances</t>
  </si>
  <si>
    <t>oven</t>
  </si>
  <si>
    <t>Aust Post</t>
  </si>
  <si>
    <t>post to hb</t>
  </si>
  <si>
    <t>wall panel screws</t>
  </si>
  <si>
    <t>Tile Mega Mart</t>
  </si>
  <si>
    <t>tiles replacements</t>
  </si>
  <si>
    <t xml:space="preserve">Cemintel </t>
  </si>
  <si>
    <t>gyprocke</t>
  </si>
  <si>
    <t>something</t>
  </si>
  <si>
    <t>Mitre 10 oran ge</t>
  </si>
  <si>
    <t>spackfiller</t>
  </si>
  <si>
    <t>FY 23</t>
  </si>
  <si>
    <t>FY 21</t>
  </si>
  <si>
    <t>gyprock</t>
  </si>
  <si>
    <t>not claimed</t>
  </si>
  <si>
    <t>not cliamed</t>
  </si>
  <si>
    <t>notes</t>
  </si>
  <si>
    <t xml:space="preserve">Property purchased 21 April 21 </t>
  </si>
  <si>
    <t>persoanl</t>
  </si>
  <si>
    <t>actual expenses incurred 2021</t>
  </si>
  <si>
    <t>Reimbursed</t>
  </si>
  <si>
    <t>reimbursed</t>
  </si>
  <si>
    <t>net of gst</t>
  </si>
  <si>
    <t>ytd</t>
  </si>
  <si>
    <t>prior yr</t>
  </si>
  <si>
    <t>113/7/2021</t>
  </si>
  <si>
    <t>to holdings</t>
  </si>
  <si>
    <t>pd super f</t>
  </si>
  <si>
    <t>gift card</t>
  </si>
  <si>
    <t>direct</t>
  </si>
  <si>
    <t xml:space="preserve">Super </t>
  </si>
  <si>
    <t>Contributions</t>
  </si>
  <si>
    <t>PAID OUT</t>
  </si>
  <si>
    <t>EXPENSES</t>
  </si>
  <si>
    <t>contribution</t>
  </si>
  <si>
    <t>unclaimed</t>
  </si>
  <si>
    <t>speedbrace gm</t>
  </si>
  <si>
    <t>Trade Debtors</t>
  </si>
  <si>
    <t>total claim</t>
  </si>
  <si>
    <t>debtors in 21</t>
  </si>
  <si>
    <t>difference</t>
  </si>
  <si>
    <t xml:space="preserve">super fund not legally estabished until  28 jan 21 </t>
  </si>
  <si>
    <t xml:space="preserve">Property settled purchased 21 April 21 </t>
  </si>
  <si>
    <t>personal contribution 1 july 21</t>
  </si>
  <si>
    <t>this was in trade debtors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</si>
</sst>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CC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14" fontId="0" fillId="0" borderId="0" xfId="0" applyNumberFormat="1"/>
    <xf numFmtId="0" fontId="0" fillId="2" borderId="0" xfId="0" applyFill="1"/>
    <xf numFmtId="44" fontId="0" fillId="0" borderId="0" xfId="1" applyFont="1"/>
    <xf numFmtId="44" fontId="0" fillId="2" borderId="0" xfId="1" applyFont="1" applyFill="1"/>
    <xf numFmtId="0" fontId="0" fillId="0" borderId="1" xfId="0" applyBorder="1"/>
    <xf numFmtId="0" fontId="2" fillId="0" borderId="0" xfId="0" applyFont="1"/>
    <xf numFmtId="0" fontId="4" fillId="0" borderId="0" xfId="0" applyFont="1"/>
    <xf numFmtId="44" fontId="4" fillId="0" borderId="0" xfId="0" applyNumberFormat="1" applyFont="1"/>
    <xf numFmtId="14" fontId="0" fillId="0" borderId="2" xfId="0" applyNumberFormat="1" applyBorder="1"/>
    <xf numFmtId="0" fontId="0" fillId="0" borderId="2" xfId="0" applyBorder="1"/>
    <xf numFmtId="0" fontId="4" fillId="2" borderId="0" xfId="0" applyFont="1" applyFill="1"/>
    <xf numFmtId="0" fontId="0" fillId="0" borderId="3" xfId="0" applyBorder="1"/>
    <xf numFmtId="0" fontId="0" fillId="3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553BE-1EFD-48F4-9C6F-BA4165F33CC1}">
  <dimension ref="A1:L24"/>
  <sheetViews>
    <sheetView workbookViewId="0">
      <selection activeCell="O21" sqref="O21"/>
    </sheetView>
  </sheetViews>
  <sheetFormatPr defaultRowHeight="15" x14ac:dyDescent="0.25"/>
  <cols>
    <col min="1" max="1" width="11.5703125" customWidth="1"/>
    <col min="2" max="2" width="38.42578125" customWidth="1"/>
    <col min="3" max="3" width="36.42578125" customWidth="1"/>
    <col min="5" max="5" width="15.7109375" customWidth="1"/>
    <col min="9" max="9" width="12.140625" customWidth="1"/>
  </cols>
  <sheetData>
    <row r="1" spans="1:11" x14ac:dyDescent="0.25">
      <c r="A1" t="s">
        <v>0</v>
      </c>
    </row>
    <row r="2" spans="1:11" x14ac:dyDescent="0.25">
      <c r="A2" t="s">
        <v>1</v>
      </c>
    </row>
    <row r="3" spans="1:11" x14ac:dyDescent="0.25">
      <c r="A3" t="s">
        <v>114</v>
      </c>
      <c r="I3" t="s">
        <v>123</v>
      </c>
    </row>
    <row r="4" spans="1:11" x14ac:dyDescent="0.25">
      <c r="A4" t="s">
        <v>3</v>
      </c>
      <c r="B4" t="s">
        <v>4</v>
      </c>
      <c r="C4" t="s">
        <v>8</v>
      </c>
      <c r="D4" t="s">
        <v>5</v>
      </c>
      <c r="F4" t="s">
        <v>118</v>
      </c>
    </row>
    <row r="6" spans="1:11" x14ac:dyDescent="0.25">
      <c r="A6" s="1">
        <v>44213</v>
      </c>
      <c r="B6" t="s">
        <v>9</v>
      </c>
      <c r="C6" t="s">
        <v>48</v>
      </c>
      <c r="D6">
        <v>14.85</v>
      </c>
      <c r="E6" t="s">
        <v>117</v>
      </c>
      <c r="F6" t="s">
        <v>143</v>
      </c>
    </row>
    <row r="7" spans="1:11" x14ac:dyDescent="0.25">
      <c r="A7" s="1">
        <v>44215</v>
      </c>
      <c r="B7" t="s">
        <v>39</v>
      </c>
      <c r="C7" t="s">
        <v>40</v>
      </c>
      <c r="D7">
        <v>2376.0500000000002</v>
      </c>
      <c r="E7" t="s">
        <v>116</v>
      </c>
      <c r="F7" t="s">
        <v>143</v>
      </c>
    </row>
    <row r="8" spans="1:11" x14ac:dyDescent="0.25">
      <c r="A8" s="9">
        <v>44224</v>
      </c>
      <c r="B8" s="10" t="s">
        <v>9</v>
      </c>
      <c r="C8" s="10" t="s">
        <v>14</v>
      </c>
      <c r="D8" s="10">
        <v>61.76</v>
      </c>
      <c r="E8" s="10" t="s">
        <v>116</v>
      </c>
      <c r="F8" s="10" t="s">
        <v>143</v>
      </c>
      <c r="G8" s="10"/>
      <c r="H8" s="10"/>
      <c r="I8" s="10"/>
      <c r="J8" s="10"/>
    </row>
    <row r="9" spans="1:11" x14ac:dyDescent="0.25">
      <c r="A9" s="1">
        <v>44299</v>
      </c>
      <c r="B9" t="s">
        <v>41</v>
      </c>
      <c r="C9" t="s">
        <v>42</v>
      </c>
      <c r="D9">
        <v>75</v>
      </c>
      <c r="E9" t="s">
        <v>119</v>
      </c>
    </row>
    <row r="10" spans="1:11" x14ac:dyDescent="0.25">
      <c r="A10" s="1"/>
    </row>
    <row r="11" spans="1:11" x14ac:dyDescent="0.25">
      <c r="A11" s="1">
        <v>44348</v>
      </c>
      <c r="B11" t="s">
        <v>101</v>
      </c>
      <c r="C11" t="s">
        <v>102</v>
      </c>
      <c r="D11">
        <v>1328</v>
      </c>
      <c r="E11" t="s">
        <v>144</v>
      </c>
    </row>
    <row r="12" spans="1:11" x14ac:dyDescent="0.25">
      <c r="A12" s="1">
        <v>44356</v>
      </c>
      <c r="B12" t="s">
        <v>52</v>
      </c>
      <c r="C12" t="s">
        <v>61</v>
      </c>
      <c r="D12">
        <v>129.9</v>
      </c>
      <c r="E12" t="s">
        <v>144</v>
      </c>
    </row>
    <row r="13" spans="1:11" x14ac:dyDescent="0.25">
      <c r="A13" s="1">
        <v>44368</v>
      </c>
      <c r="B13" t="s">
        <v>52</v>
      </c>
      <c r="C13" t="s">
        <v>105</v>
      </c>
      <c r="D13">
        <v>256.97000000000003</v>
      </c>
      <c r="E13" t="s">
        <v>144</v>
      </c>
    </row>
    <row r="14" spans="1:11" x14ac:dyDescent="0.25">
      <c r="A14" s="1">
        <v>44368</v>
      </c>
      <c r="B14" t="s">
        <v>111</v>
      </c>
      <c r="C14" t="s">
        <v>112</v>
      </c>
      <c r="D14">
        <v>38.11</v>
      </c>
      <c r="E14" t="s">
        <v>144</v>
      </c>
    </row>
    <row r="15" spans="1:11" x14ac:dyDescent="0.25">
      <c r="A15" s="1">
        <v>44369</v>
      </c>
      <c r="B15" t="s">
        <v>108</v>
      </c>
      <c r="C15" t="s">
        <v>115</v>
      </c>
      <c r="D15">
        <v>41.55</v>
      </c>
      <c r="E15" t="s">
        <v>144</v>
      </c>
      <c r="I15" s="1">
        <v>44390</v>
      </c>
      <c r="J15" s="13">
        <v>1249</v>
      </c>
      <c r="K15" t="s">
        <v>124</v>
      </c>
    </row>
    <row r="17" spans="3:12" x14ac:dyDescent="0.25">
      <c r="D17">
        <f>SUM(D6:D15)</f>
        <v>4322.1900000000005</v>
      </c>
    </row>
    <row r="18" spans="3:12" x14ac:dyDescent="0.25">
      <c r="D18">
        <f>-D6+D7+D8+D9</f>
        <v>2497.9600000000005</v>
      </c>
      <c r="E18" t="s">
        <v>120</v>
      </c>
    </row>
    <row r="19" spans="3:12" x14ac:dyDescent="0.25">
      <c r="I19" s="1">
        <v>44378</v>
      </c>
      <c r="J19">
        <v>314.02</v>
      </c>
      <c r="L19" t="s">
        <v>139</v>
      </c>
    </row>
    <row r="20" spans="3:12" x14ac:dyDescent="0.25">
      <c r="C20" t="s">
        <v>121</v>
      </c>
      <c r="D20">
        <f>SUM(D17-D18)</f>
        <v>1824.23</v>
      </c>
      <c r="J20" t="s">
        <v>58</v>
      </c>
    </row>
    <row r="21" spans="3:12" x14ac:dyDescent="0.25">
      <c r="C21" t="s">
        <v>123</v>
      </c>
      <c r="D21" s="13">
        <v>1249</v>
      </c>
      <c r="I21" t="s">
        <v>140</v>
      </c>
      <c r="J21">
        <f>SUM(D141)</f>
        <v>0</v>
      </c>
    </row>
    <row r="22" spans="3:12" x14ac:dyDescent="0.25">
      <c r="C22" t="s">
        <v>142</v>
      </c>
      <c r="D22">
        <f>SUM(D20-D21)</f>
        <v>575.23</v>
      </c>
    </row>
    <row r="23" spans="3:12" x14ac:dyDescent="0.25">
      <c r="C23" t="s">
        <v>141</v>
      </c>
      <c r="D23" s="12">
        <v>314.02</v>
      </c>
    </row>
    <row r="24" spans="3:12" x14ac:dyDescent="0.25">
      <c r="C24" s="11" t="s">
        <v>142</v>
      </c>
      <c r="D24" s="11">
        <f>SUM(D22-D23)</f>
        <v>261.21000000000004</v>
      </c>
      <c r="E24" s="11" t="s">
        <v>145</v>
      </c>
      <c r="F24" s="11"/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45098-808E-446C-BC53-271D9B565839}">
  <dimension ref="A1:M102"/>
  <sheetViews>
    <sheetView tabSelected="1" topLeftCell="A76" workbookViewId="0">
      <selection activeCell="K102" sqref="K102"/>
    </sheetView>
  </sheetViews>
  <sheetFormatPr defaultRowHeight="15" x14ac:dyDescent="0.25"/>
  <cols>
    <col min="1" max="1" width="10.7109375" bestFit="1" customWidth="1"/>
    <col min="2" max="2" width="38" customWidth="1"/>
    <col min="3" max="3" width="15.140625" customWidth="1"/>
    <col min="8" max="8" width="10.7109375" bestFit="1" customWidth="1"/>
    <col min="9" max="9" width="11.7109375" customWidth="1"/>
    <col min="10" max="10" width="10.7109375" bestFit="1" customWidth="1"/>
    <col min="11" max="11" width="11.5703125" bestFit="1" customWidth="1"/>
    <col min="12" max="12" width="10.5703125" customWidth="1"/>
    <col min="13" max="13" width="11.140625" customWidth="1"/>
  </cols>
  <sheetData>
    <row r="1" spans="1:12" x14ac:dyDescent="0.25">
      <c r="A1" s="6" t="s">
        <v>0</v>
      </c>
      <c r="B1" s="6"/>
      <c r="C1" s="6"/>
      <c r="D1" s="6"/>
      <c r="E1" s="6"/>
      <c r="F1" s="6"/>
      <c r="G1" s="6"/>
    </row>
    <row r="2" spans="1:12" x14ac:dyDescent="0.25">
      <c r="A2" s="6" t="s">
        <v>1</v>
      </c>
      <c r="B2" s="6"/>
      <c r="C2" s="6"/>
      <c r="D2" s="6"/>
      <c r="E2" s="6"/>
      <c r="F2" s="6"/>
      <c r="G2" s="6"/>
      <c r="I2" t="s">
        <v>122</v>
      </c>
      <c r="J2" t="s">
        <v>5</v>
      </c>
      <c r="L2" t="s">
        <v>132</v>
      </c>
    </row>
    <row r="3" spans="1:12" x14ac:dyDescent="0.25">
      <c r="A3" s="6" t="s">
        <v>2</v>
      </c>
      <c r="B3" s="6"/>
      <c r="C3" s="6"/>
      <c r="D3" s="6"/>
      <c r="E3" s="6"/>
      <c r="F3" s="6"/>
      <c r="G3" s="6"/>
      <c r="L3" t="s">
        <v>133</v>
      </c>
    </row>
    <row r="4" spans="1:12" x14ac:dyDescent="0.25">
      <c r="A4" s="6" t="s">
        <v>3</v>
      </c>
      <c r="B4" s="6" t="s">
        <v>4</v>
      </c>
      <c r="C4" s="6" t="s">
        <v>8</v>
      </c>
      <c r="D4" s="6" t="s">
        <v>5</v>
      </c>
      <c r="E4" s="6"/>
      <c r="F4" s="6" t="s">
        <v>126</v>
      </c>
      <c r="G4" s="6" t="s">
        <v>125</v>
      </c>
    </row>
    <row r="5" spans="1:12" x14ac:dyDescent="0.25">
      <c r="A5" s="1">
        <v>44348</v>
      </c>
      <c r="B5" t="s">
        <v>101</v>
      </c>
      <c r="C5" t="s">
        <v>102</v>
      </c>
      <c r="D5">
        <v>1328</v>
      </c>
      <c r="F5">
        <f>D5</f>
        <v>1328</v>
      </c>
    </row>
    <row r="6" spans="1:12" x14ac:dyDescent="0.25">
      <c r="A6" s="1">
        <v>44356</v>
      </c>
      <c r="B6" t="s">
        <v>52</v>
      </c>
      <c r="C6" t="s">
        <v>61</v>
      </c>
      <c r="D6">
        <v>129.9</v>
      </c>
      <c r="F6">
        <f>SUM(F5+D6)</f>
        <v>1457.9</v>
      </c>
    </row>
    <row r="7" spans="1:12" x14ac:dyDescent="0.25">
      <c r="A7" s="1">
        <v>44368</v>
      </c>
      <c r="B7" t="s">
        <v>52</v>
      </c>
      <c r="C7" t="s">
        <v>105</v>
      </c>
      <c r="D7">
        <v>256.97000000000003</v>
      </c>
      <c r="F7">
        <f t="shared" ref="F7:F10" si="0">SUM(F6+D7)</f>
        <v>1714.8700000000001</v>
      </c>
    </row>
    <row r="8" spans="1:12" x14ac:dyDescent="0.25">
      <c r="A8" s="1">
        <v>44368</v>
      </c>
      <c r="B8" t="s">
        <v>111</v>
      </c>
      <c r="C8" t="s">
        <v>112</v>
      </c>
      <c r="D8">
        <v>38.11</v>
      </c>
      <c r="F8">
        <f t="shared" si="0"/>
        <v>1752.98</v>
      </c>
    </row>
    <row r="9" spans="1:12" x14ac:dyDescent="0.25">
      <c r="A9" s="1">
        <v>44369</v>
      </c>
      <c r="B9" t="s">
        <v>108</v>
      </c>
      <c r="C9" t="s">
        <v>109</v>
      </c>
      <c r="D9">
        <v>41.55</v>
      </c>
      <c r="F9">
        <f t="shared" si="0"/>
        <v>1794.53</v>
      </c>
    </row>
    <row r="10" spans="1:12" x14ac:dyDescent="0.25">
      <c r="A10" s="1">
        <v>44371</v>
      </c>
      <c r="B10" t="s">
        <v>106</v>
      </c>
      <c r="C10" t="s">
        <v>107</v>
      </c>
      <c r="D10">
        <v>2247</v>
      </c>
      <c r="F10">
        <f t="shared" si="0"/>
        <v>4041.5299999999997</v>
      </c>
    </row>
    <row r="11" spans="1:12" x14ac:dyDescent="0.25">
      <c r="A11" s="1">
        <v>44380</v>
      </c>
      <c r="B11" t="s">
        <v>71</v>
      </c>
      <c r="C11" t="s">
        <v>66</v>
      </c>
      <c r="D11" s="2">
        <v>180</v>
      </c>
      <c r="G11">
        <f>D11</f>
        <v>180</v>
      </c>
    </row>
    <row r="12" spans="1:12" x14ac:dyDescent="0.25">
      <c r="A12" s="1">
        <v>44381</v>
      </c>
      <c r="B12" t="s">
        <v>71</v>
      </c>
      <c r="C12" t="s">
        <v>66</v>
      </c>
      <c r="D12" s="2">
        <v>120</v>
      </c>
      <c r="G12">
        <f>SUM(G11+D12)</f>
        <v>300</v>
      </c>
    </row>
    <row r="13" spans="1:12" x14ac:dyDescent="0.25">
      <c r="A13" s="1">
        <v>44381</v>
      </c>
      <c r="B13" t="s">
        <v>41</v>
      </c>
      <c r="C13" t="s">
        <v>32</v>
      </c>
      <c r="D13" s="2">
        <v>99</v>
      </c>
      <c r="G13">
        <f t="shared" ref="G13:G77" si="1">SUM(G12+D13)</f>
        <v>399</v>
      </c>
    </row>
    <row r="14" spans="1:12" x14ac:dyDescent="0.25">
      <c r="A14" s="1">
        <v>44382</v>
      </c>
      <c r="B14" t="s">
        <v>39</v>
      </c>
      <c r="C14" t="s">
        <v>87</v>
      </c>
      <c r="D14">
        <v>785.1</v>
      </c>
      <c r="G14">
        <f t="shared" si="1"/>
        <v>1184.0999999999999</v>
      </c>
    </row>
    <row r="15" spans="1:12" x14ac:dyDescent="0.25">
      <c r="A15" s="1">
        <v>44382</v>
      </c>
      <c r="B15" t="s">
        <v>41</v>
      </c>
      <c r="C15" t="s">
        <v>32</v>
      </c>
      <c r="D15" s="2">
        <v>99</v>
      </c>
      <c r="G15">
        <f t="shared" si="1"/>
        <v>1283.0999999999999</v>
      </c>
    </row>
    <row r="16" spans="1:12" x14ac:dyDescent="0.25">
      <c r="A16" s="1">
        <v>44382</v>
      </c>
      <c r="B16" t="s">
        <v>52</v>
      </c>
      <c r="C16" t="s">
        <v>110</v>
      </c>
      <c r="D16" s="2">
        <v>14</v>
      </c>
      <c r="G16">
        <f t="shared" si="1"/>
        <v>1297.0999999999999</v>
      </c>
      <c r="I16" s="1">
        <v>44383</v>
      </c>
      <c r="J16">
        <v>512</v>
      </c>
      <c r="K16" s="2">
        <f>SUM(D15+D13+D12+D11+D16)</f>
        <v>512</v>
      </c>
    </row>
    <row r="17" spans="1:12" x14ac:dyDescent="0.25">
      <c r="A17" s="1">
        <v>44386</v>
      </c>
      <c r="B17" t="s">
        <v>41</v>
      </c>
      <c r="C17" t="s">
        <v>32</v>
      </c>
      <c r="D17">
        <v>99</v>
      </c>
      <c r="G17">
        <f t="shared" si="1"/>
        <v>1396.1</v>
      </c>
      <c r="I17" s="1">
        <v>44383</v>
      </c>
      <c r="J17">
        <v>91</v>
      </c>
    </row>
    <row r="18" spans="1:12" x14ac:dyDescent="0.25">
      <c r="A18" s="1">
        <v>44389</v>
      </c>
      <c r="B18" t="s">
        <v>39</v>
      </c>
      <c r="C18" t="s">
        <v>86</v>
      </c>
      <c r="D18">
        <v>29</v>
      </c>
      <c r="G18">
        <f t="shared" si="1"/>
        <v>1425.1</v>
      </c>
      <c r="I18" s="1">
        <v>44389</v>
      </c>
      <c r="J18">
        <v>500</v>
      </c>
    </row>
    <row r="19" spans="1:12" x14ac:dyDescent="0.25">
      <c r="A19" s="1">
        <v>44406</v>
      </c>
      <c r="B19" t="s">
        <v>24</v>
      </c>
      <c r="C19" t="s">
        <v>25</v>
      </c>
      <c r="D19">
        <v>502.2</v>
      </c>
      <c r="G19">
        <f t="shared" si="1"/>
        <v>1927.3</v>
      </c>
      <c r="I19" s="1">
        <v>44389</v>
      </c>
      <c r="J19">
        <v>260</v>
      </c>
    </row>
    <row r="20" spans="1:12" x14ac:dyDescent="0.25">
      <c r="A20" s="1">
        <v>44410</v>
      </c>
      <c r="B20" t="s">
        <v>55</v>
      </c>
      <c r="C20" t="s">
        <v>96</v>
      </c>
      <c r="D20">
        <v>65.209999999999994</v>
      </c>
      <c r="G20">
        <f t="shared" si="1"/>
        <v>1992.51</v>
      </c>
      <c r="I20" t="s">
        <v>127</v>
      </c>
      <c r="J20">
        <v>826.2</v>
      </c>
    </row>
    <row r="21" spans="1:12" x14ac:dyDescent="0.25">
      <c r="A21" s="1">
        <v>44410</v>
      </c>
      <c r="B21" t="s">
        <v>99</v>
      </c>
      <c r="C21" t="s">
        <v>100</v>
      </c>
      <c r="D21">
        <v>66</v>
      </c>
      <c r="G21">
        <f t="shared" si="1"/>
        <v>2058.5100000000002</v>
      </c>
      <c r="I21" s="1">
        <v>44390</v>
      </c>
      <c r="J21">
        <v>1249</v>
      </c>
    </row>
    <row r="22" spans="1:12" x14ac:dyDescent="0.25">
      <c r="A22" s="1">
        <v>44411</v>
      </c>
      <c r="B22" t="s">
        <v>34</v>
      </c>
      <c r="C22" t="s">
        <v>33</v>
      </c>
      <c r="D22">
        <v>81.849999999999994</v>
      </c>
      <c r="G22">
        <f t="shared" si="1"/>
        <v>2140.36</v>
      </c>
      <c r="I22" s="1">
        <v>44396</v>
      </c>
      <c r="J22">
        <v>500</v>
      </c>
    </row>
    <row r="23" spans="1:12" x14ac:dyDescent="0.25">
      <c r="A23" s="1">
        <v>44411</v>
      </c>
      <c r="B23" t="s">
        <v>55</v>
      </c>
      <c r="C23" t="s">
        <v>67</v>
      </c>
      <c r="D23">
        <v>198.06</v>
      </c>
      <c r="G23">
        <f t="shared" si="1"/>
        <v>2338.42</v>
      </c>
      <c r="I23" s="1">
        <v>44432</v>
      </c>
      <c r="J23">
        <v>100</v>
      </c>
    </row>
    <row r="24" spans="1:12" x14ac:dyDescent="0.25">
      <c r="A24" s="1">
        <v>44412</v>
      </c>
      <c r="B24" t="s">
        <v>39</v>
      </c>
      <c r="C24" t="s">
        <v>77</v>
      </c>
      <c r="D24">
        <v>76.5</v>
      </c>
      <c r="G24">
        <f t="shared" si="1"/>
        <v>2414.92</v>
      </c>
      <c r="I24" s="1">
        <v>44443</v>
      </c>
      <c r="J24">
        <v>356.12</v>
      </c>
      <c r="K24" t="s">
        <v>128</v>
      </c>
      <c r="L24" t="s">
        <v>58</v>
      </c>
    </row>
    <row r="25" spans="1:12" x14ac:dyDescent="0.25">
      <c r="A25" s="1">
        <v>44414</v>
      </c>
      <c r="B25" t="s">
        <v>41</v>
      </c>
      <c r="C25" t="s">
        <v>42</v>
      </c>
      <c r="D25">
        <v>33</v>
      </c>
      <c r="G25">
        <f t="shared" si="1"/>
        <v>2447.92</v>
      </c>
      <c r="I25" s="1">
        <v>44467</v>
      </c>
      <c r="J25">
        <v>180</v>
      </c>
    </row>
    <row r="26" spans="1:12" x14ac:dyDescent="0.25">
      <c r="A26" s="1">
        <v>44414</v>
      </c>
      <c r="B26" t="s">
        <v>89</v>
      </c>
      <c r="C26" t="s">
        <v>90</v>
      </c>
      <c r="D26">
        <v>26.25</v>
      </c>
      <c r="G26">
        <f t="shared" si="1"/>
        <v>2474.17</v>
      </c>
      <c r="I26" s="1">
        <v>44469</v>
      </c>
      <c r="J26">
        <v>480</v>
      </c>
    </row>
    <row r="27" spans="1:12" x14ac:dyDescent="0.25">
      <c r="A27" s="1">
        <v>44417</v>
      </c>
      <c r="B27" t="s">
        <v>39</v>
      </c>
      <c r="C27" t="s">
        <v>62</v>
      </c>
      <c r="D27">
        <v>51</v>
      </c>
      <c r="G27">
        <f t="shared" si="1"/>
        <v>2525.17</v>
      </c>
      <c r="I27" s="1">
        <v>44469</v>
      </c>
      <c r="J27">
        <v>455</v>
      </c>
    </row>
    <row r="28" spans="1:12" x14ac:dyDescent="0.25">
      <c r="A28" s="1">
        <v>44417</v>
      </c>
      <c r="B28" t="s">
        <v>84</v>
      </c>
      <c r="C28" t="s">
        <v>85</v>
      </c>
      <c r="D28">
        <v>54.95</v>
      </c>
      <c r="G28">
        <f t="shared" si="1"/>
        <v>2580.12</v>
      </c>
      <c r="I28" s="1">
        <v>44497</v>
      </c>
      <c r="J28">
        <v>100</v>
      </c>
    </row>
    <row r="29" spans="1:12" x14ac:dyDescent="0.25">
      <c r="A29" s="1">
        <v>44418</v>
      </c>
      <c r="B29" t="s">
        <v>55</v>
      </c>
      <c r="C29" t="s">
        <v>81</v>
      </c>
      <c r="D29">
        <v>20.75</v>
      </c>
      <c r="G29">
        <f t="shared" si="1"/>
        <v>2600.87</v>
      </c>
    </row>
    <row r="30" spans="1:12" x14ac:dyDescent="0.25">
      <c r="A30" s="1">
        <v>44419</v>
      </c>
      <c r="B30" t="s">
        <v>65</v>
      </c>
      <c r="C30" t="s">
        <v>66</v>
      </c>
      <c r="D30">
        <v>60</v>
      </c>
      <c r="G30">
        <f t="shared" si="1"/>
        <v>2660.87</v>
      </c>
    </row>
    <row r="31" spans="1:12" x14ac:dyDescent="0.25">
      <c r="A31" s="1">
        <v>44419</v>
      </c>
      <c r="B31" t="s">
        <v>39</v>
      </c>
      <c r="C31" t="s">
        <v>69</v>
      </c>
      <c r="D31">
        <v>305.5</v>
      </c>
      <c r="G31">
        <f t="shared" si="1"/>
        <v>2966.37</v>
      </c>
    </row>
    <row r="32" spans="1:12" x14ac:dyDescent="0.25">
      <c r="A32" s="1">
        <v>44420</v>
      </c>
      <c r="B32" t="s">
        <v>39</v>
      </c>
      <c r="C32" t="s">
        <v>26</v>
      </c>
      <c r="D32">
        <v>42.5</v>
      </c>
      <c r="G32">
        <f t="shared" si="1"/>
        <v>3008.87</v>
      </c>
    </row>
    <row r="33" spans="1:10" x14ac:dyDescent="0.25">
      <c r="A33" s="1">
        <v>44424</v>
      </c>
      <c r="B33" t="s">
        <v>20</v>
      </c>
      <c r="C33" t="s">
        <v>28</v>
      </c>
      <c r="D33">
        <v>9.76</v>
      </c>
      <c r="G33">
        <f t="shared" si="1"/>
        <v>3018.63</v>
      </c>
    </row>
    <row r="34" spans="1:10" x14ac:dyDescent="0.25">
      <c r="A34" s="1">
        <v>44424</v>
      </c>
      <c r="B34" t="s">
        <v>39</v>
      </c>
      <c r="C34" t="s">
        <v>91</v>
      </c>
      <c r="D34">
        <v>286.55</v>
      </c>
      <c r="G34">
        <f t="shared" si="1"/>
        <v>3305.1800000000003</v>
      </c>
    </row>
    <row r="35" spans="1:10" x14ac:dyDescent="0.25">
      <c r="A35" s="1">
        <v>44427</v>
      </c>
      <c r="B35" t="s">
        <v>52</v>
      </c>
      <c r="C35" t="s">
        <v>138</v>
      </c>
      <c r="D35">
        <v>129.9</v>
      </c>
      <c r="G35">
        <f t="shared" si="1"/>
        <v>3435.0800000000004</v>
      </c>
    </row>
    <row r="36" spans="1:10" x14ac:dyDescent="0.25">
      <c r="A36" s="1">
        <v>44429</v>
      </c>
      <c r="B36" t="s">
        <v>55</v>
      </c>
      <c r="C36" t="s">
        <v>59</v>
      </c>
      <c r="D36">
        <v>315.89999999999998</v>
      </c>
      <c r="G36">
        <f t="shared" si="1"/>
        <v>3750.9800000000005</v>
      </c>
    </row>
    <row r="37" spans="1:10" x14ac:dyDescent="0.25">
      <c r="A37" s="1">
        <v>44430</v>
      </c>
      <c r="B37" t="s">
        <v>79</v>
      </c>
      <c r="C37" t="s">
        <v>80</v>
      </c>
      <c r="D37">
        <v>95.44</v>
      </c>
      <c r="G37">
        <f t="shared" si="1"/>
        <v>3846.4200000000005</v>
      </c>
    </row>
    <row r="38" spans="1:10" x14ac:dyDescent="0.25">
      <c r="A38" s="1">
        <v>44432</v>
      </c>
      <c r="B38" t="s">
        <v>43</v>
      </c>
      <c r="C38" t="s">
        <v>44</v>
      </c>
      <c r="D38">
        <v>34.92</v>
      </c>
      <c r="G38">
        <f t="shared" si="1"/>
        <v>3881.3400000000006</v>
      </c>
    </row>
    <row r="39" spans="1:10" x14ac:dyDescent="0.25">
      <c r="A39" s="1">
        <v>44432</v>
      </c>
      <c r="B39" t="s">
        <v>9</v>
      </c>
      <c r="C39" t="s">
        <v>45</v>
      </c>
      <c r="D39">
        <v>19.350000000000001</v>
      </c>
      <c r="G39">
        <f t="shared" si="1"/>
        <v>3900.6900000000005</v>
      </c>
    </row>
    <row r="40" spans="1:10" x14ac:dyDescent="0.25">
      <c r="A40" s="1">
        <v>44432</v>
      </c>
      <c r="B40" t="s">
        <v>9</v>
      </c>
      <c r="C40" t="s">
        <v>46</v>
      </c>
      <c r="D40">
        <v>225.35</v>
      </c>
      <c r="G40">
        <f t="shared" si="1"/>
        <v>4126.0400000000009</v>
      </c>
    </row>
    <row r="41" spans="1:10" x14ac:dyDescent="0.25">
      <c r="A41" s="1">
        <v>44435</v>
      </c>
      <c r="B41" t="s">
        <v>20</v>
      </c>
      <c r="C41" t="s">
        <v>26</v>
      </c>
      <c r="D41">
        <v>61.05</v>
      </c>
      <c r="G41">
        <f t="shared" si="1"/>
        <v>4187.0900000000011</v>
      </c>
      <c r="I41" s="1">
        <v>44497</v>
      </c>
      <c r="J41">
        <v>380</v>
      </c>
    </row>
    <row r="42" spans="1:10" x14ac:dyDescent="0.25">
      <c r="A42" s="1">
        <v>44437</v>
      </c>
      <c r="B42" t="s">
        <v>82</v>
      </c>
      <c r="C42" t="s">
        <v>26</v>
      </c>
      <c r="D42">
        <v>79.11</v>
      </c>
      <c r="G42">
        <f t="shared" si="1"/>
        <v>4266.2000000000007</v>
      </c>
    </row>
    <row r="43" spans="1:10" x14ac:dyDescent="0.25">
      <c r="A43" s="1">
        <v>44442</v>
      </c>
      <c r="B43" t="s">
        <v>20</v>
      </c>
      <c r="C43" t="s">
        <v>27</v>
      </c>
      <c r="D43">
        <v>14.66</v>
      </c>
      <c r="G43">
        <f t="shared" si="1"/>
        <v>4280.8600000000006</v>
      </c>
    </row>
    <row r="44" spans="1:10" x14ac:dyDescent="0.25">
      <c r="A44" s="1">
        <v>44443</v>
      </c>
      <c r="B44" t="s">
        <v>9</v>
      </c>
      <c r="C44" t="s">
        <v>12</v>
      </c>
      <c r="D44">
        <v>224.18</v>
      </c>
      <c r="G44">
        <f t="shared" si="1"/>
        <v>4505.0400000000009</v>
      </c>
    </row>
    <row r="45" spans="1:10" x14ac:dyDescent="0.25">
      <c r="A45" s="1">
        <v>44444</v>
      </c>
      <c r="B45" t="s">
        <v>55</v>
      </c>
      <c r="C45" t="s">
        <v>76</v>
      </c>
      <c r="D45">
        <v>44</v>
      </c>
      <c r="G45">
        <f t="shared" si="1"/>
        <v>4549.0400000000009</v>
      </c>
    </row>
    <row r="46" spans="1:10" x14ac:dyDescent="0.25">
      <c r="A46" s="1">
        <v>44449</v>
      </c>
      <c r="B46" t="s">
        <v>9</v>
      </c>
      <c r="C46" t="s">
        <v>12</v>
      </c>
      <c r="D46">
        <v>-24.2</v>
      </c>
      <c r="G46">
        <f t="shared" si="1"/>
        <v>4524.8400000000011</v>
      </c>
    </row>
    <row r="47" spans="1:10" x14ac:dyDescent="0.25">
      <c r="A47" s="1">
        <v>44454</v>
      </c>
      <c r="B47" t="s">
        <v>9</v>
      </c>
      <c r="C47" t="s">
        <v>22</v>
      </c>
      <c r="D47">
        <v>50.31</v>
      </c>
      <c r="G47">
        <f t="shared" si="1"/>
        <v>4575.1500000000015</v>
      </c>
    </row>
    <row r="48" spans="1:10" x14ac:dyDescent="0.25">
      <c r="A48" s="1">
        <v>44455</v>
      </c>
      <c r="B48" t="s">
        <v>20</v>
      </c>
      <c r="C48" t="s">
        <v>21</v>
      </c>
      <c r="D48">
        <v>16.25</v>
      </c>
      <c r="G48">
        <f t="shared" si="1"/>
        <v>4591.4000000000015</v>
      </c>
    </row>
    <row r="49" spans="1:7" x14ac:dyDescent="0.25">
      <c r="A49" s="1">
        <v>44455</v>
      </c>
      <c r="B49" t="s">
        <v>20</v>
      </c>
      <c r="C49" t="s">
        <v>21</v>
      </c>
      <c r="D49">
        <v>27.09</v>
      </c>
      <c r="G49">
        <f t="shared" si="1"/>
        <v>4618.4900000000016</v>
      </c>
    </row>
    <row r="50" spans="1:7" x14ac:dyDescent="0.25">
      <c r="A50" s="1">
        <v>44456</v>
      </c>
      <c r="B50" t="s">
        <v>72</v>
      </c>
      <c r="C50" t="s">
        <v>66</v>
      </c>
      <c r="D50">
        <v>29.75</v>
      </c>
      <c r="G50">
        <f t="shared" si="1"/>
        <v>4648.2400000000016</v>
      </c>
    </row>
    <row r="51" spans="1:7" x14ac:dyDescent="0.25">
      <c r="A51" s="1">
        <v>44462</v>
      </c>
      <c r="B51" t="s">
        <v>23</v>
      </c>
      <c r="C51" t="s">
        <v>7</v>
      </c>
      <c r="D51">
        <v>119.33</v>
      </c>
      <c r="G51">
        <f t="shared" si="1"/>
        <v>4767.5700000000015</v>
      </c>
    </row>
    <row r="52" spans="1:7" x14ac:dyDescent="0.25">
      <c r="A52" s="1">
        <v>44464</v>
      </c>
      <c r="B52" t="s">
        <v>55</v>
      </c>
      <c r="C52" t="s">
        <v>75</v>
      </c>
      <c r="D52">
        <v>116.62</v>
      </c>
      <c r="G52">
        <f t="shared" si="1"/>
        <v>4884.1900000000014</v>
      </c>
    </row>
    <row r="53" spans="1:7" x14ac:dyDescent="0.25">
      <c r="A53" s="1">
        <v>44467</v>
      </c>
      <c r="B53" t="s">
        <v>37</v>
      </c>
      <c r="C53" t="s">
        <v>38</v>
      </c>
      <c r="D53">
        <v>78.81</v>
      </c>
      <c r="G53">
        <f t="shared" si="1"/>
        <v>4963.0000000000018</v>
      </c>
    </row>
    <row r="54" spans="1:7" x14ac:dyDescent="0.25">
      <c r="A54" s="1">
        <v>44467</v>
      </c>
      <c r="B54" t="s">
        <v>52</v>
      </c>
      <c r="C54" t="s">
        <v>26</v>
      </c>
      <c r="D54">
        <v>71</v>
      </c>
      <c r="E54" t="s">
        <v>54</v>
      </c>
      <c r="G54">
        <f t="shared" si="1"/>
        <v>5034.0000000000018</v>
      </c>
    </row>
    <row r="55" spans="1:7" x14ac:dyDescent="0.25">
      <c r="A55" s="1">
        <v>44467</v>
      </c>
      <c r="B55" t="s">
        <v>55</v>
      </c>
      <c r="C55" t="s">
        <v>78</v>
      </c>
      <c r="D55">
        <v>15.86</v>
      </c>
      <c r="G55">
        <f t="shared" si="1"/>
        <v>5049.8600000000015</v>
      </c>
    </row>
    <row r="56" spans="1:7" x14ac:dyDescent="0.25">
      <c r="A56" s="1">
        <v>44468</v>
      </c>
      <c r="B56" t="s">
        <v>55</v>
      </c>
      <c r="C56" t="s">
        <v>74</v>
      </c>
      <c r="D56">
        <v>488.58</v>
      </c>
      <c r="G56">
        <f t="shared" si="1"/>
        <v>5538.4400000000014</v>
      </c>
    </row>
    <row r="57" spans="1:7" x14ac:dyDescent="0.25">
      <c r="A57" s="1">
        <v>44469</v>
      </c>
      <c r="B57" t="s">
        <v>9</v>
      </c>
      <c r="C57" t="s">
        <v>11</v>
      </c>
      <c r="D57">
        <v>56.41</v>
      </c>
      <c r="G57">
        <f t="shared" si="1"/>
        <v>5594.8500000000013</v>
      </c>
    </row>
    <row r="58" spans="1:7" x14ac:dyDescent="0.25">
      <c r="A58" s="1">
        <v>44469</v>
      </c>
      <c r="B58" t="s">
        <v>9</v>
      </c>
      <c r="C58" t="s">
        <v>19</v>
      </c>
      <c r="D58">
        <v>105.48</v>
      </c>
      <c r="G58">
        <f t="shared" si="1"/>
        <v>5700.3300000000008</v>
      </c>
    </row>
    <row r="59" spans="1:7" x14ac:dyDescent="0.25">
      <c r="A59" s="1">
        <v>44474</v>
      </c>
      <c r="B59" t="s">
        <v>13</v>
      </c>
      <c r="C59" t="s">
        <v>14</v>
      </c>
      <c r="D59">
        <v>34.85</v>
      </c>
      <c r="G59">
        <f t="shared" si="1"/>
        <v>5735.1800000000012</v>
      </c>
    </row>
    <row r="60" spans="1:7" x14ac:dyDescent="0.25">
      <c r="A60" s="1">
        <v>44474</v>
      </c>
      <c r="B60" t="s">
        <v>9</v>
      </c>
      <c r="C60" t="s">
        <v>33</v>
      </c>
      <c r="D60">
        <v>178.75</v>
      </c>
      <c r="G60">
        <f t="shared" si="1"/>
        <v>5913.9300000000012</v>
      </c>
    </row>
    <row r="61" spans="1:7" x14ac:dyDescent="0.25">
      <c r="A61" s="1">
        <v>44474</v>
      </c>
      <c r="B61" t="s">
        <v>71</v>
      </c>
      <c r="C61" t="s">
        <v>66</v>
      </c>
      <c r="D61">
        <v>60</v>
      </c>
      <c r="G61">
        <f t="shared" si="1"/>
        <v>5973.9300000000012</v>
      </c>
    </row>
    <row r="62" spans="1:7" x14ac:dyDescent="0.25">
      <c r="A62" s="1">
        <v>44476</v>
      </c>
      <c r="B62" t="s">
        <v>55</v>
      </c>
      <c r="C62" t="s">
        <v>56</v>
      </c>
      <c r="D62">
        <v>296.98</v>
      </c>
      <c r="G62">
        <f t="shared" si="1"/>
        <v>6270.9100000000017</v>
      </c>
    </row>
    <row r="63" spans="1:7" x14ac:dyDescent="0.25">
      <c r="A63" s="1">
        <v>44479</v>
      </c>
      <c r="B63" t="s">
        <v>39</v>
      </c>
      <c r="C63" t="s">
        <v>57</v>
      </c>
      <c r="D63">
        <v>159</v>
      </c>
      <c r="E63" t="s">
        <v>58</v>
      </c>
      <c r="G63">
        <f t="shared" si="1"/>
        <v>6429.9100000000017</v>
      </c>
    </row>
    <row r="64" spans="1:7" x14ac:dyDescent="0.25">
      <c r="A64" s="1">
        <v>44479</v>
      </c>
      <c r="B64" t="s">
        <v>82</v>
      </c>
      <c r="C64" t="s">
        <v>83</v>
      </c>
      <c r="D64">
        <v>62.34</v>
      </c>
      <c r="G64">
        <f t="shared" si="1"/>
        <v>6492.2500000000018</v>
      </c>
    </row>
    <row r="65" spans="1:7" x14ac:dyDescent="0.25">
      <c r="A65" s="1">
        <v>44481</v>
      </c>
      <c r="B65" t="s">
        <v>9</v>
      </c>
      <c r="C65" t="s">
        <v>10</v>
      </c>
      <c r="D65">
        <v>146.85</v>
      </c>
      <c r="G65">
        <f t="shared" si="1"/>
        <v>6639.1000000000022</v>
      </c>
    </row>
    <row r="66" spans="1:7" x14ac:dyDescent="0.25">
      <c r="A66" s="1">
        <v>44482</v>
      </c>
      <c r="B66" t="s">
        <v>9</v>
      </c>
      <c r="C66" t="s">
        <v>15</v>
      </c>
      <c r="D66">
        <v>69.489999999999995</v>
      </c>
      <c r="G66">
        <f t="shared" si="1"/>
        <v>6708.590000000002</v>
      </c>
    </row>
    <row r="67" spans="1:7" x14ac:dyDescent="0.25">
      <c r="A67" s="1">
        <v>44482</v>
      </c>
      <c r="B67" t="s">
        <v>9</v>
      </c>
      <c r="C67" t="s">
        <v>18</v>
      </c>
      <c r="D67">
        <v>27.02</v>
      </c>
      <c r="G67">
        <f t="shared" si="1"/>
        <v>6735.6100000000024</v>
      </c>
    </row>
    <row r="68" spans="1:7" x14ac:dyDescent="0.25">
      <c r="A68" s="1">
        <v>44486</v>
      </c>
      <c r="B68" t="s">
        <v>55</v>
      </c>
      <c r="C68" t="s">
        <v>63</v>
      </c>
      <c r="D68">
        <v>99.86</v>
      </c>
      <c r="G68">
        <f t="shared" si="1"/>
        <v>6835.4700000000021</v>
      </c>
    </row>
    <row r="69" spans="1:7" x14ac:dyDescent="0.25">
      <c r="A69" s="1">
        <v>44489</v>
      </c>
      <c r="B69" t="s">
        <v>16</v>
      </c>
      <c r="C69" t="s">
        <v>17</v>
      </c>
      <c r="D69">
        <v>142.13999999999999</v>
      </c>
      <c r="G69">
        <f t="shared" si="1"/>
        <v>6977.6100000000024</v>
      </c>
    </row>
    <row r="70" spans="1:7" x14ac:dyDescent="0.25">
      <c r="A70" s="1">
        <v>44491</v>
      </c>
      <c r="B70" t="s">
        <v>72</v>
      </c>
      <c r="C70" t="s">
        <v>73</v>
      </c>
      <c r="D70">
        <v>77.64</v>
      </c>
      <c r="G70">
        <f t="shared" si="1"/>
        <v>7055.2500000000027</v>
      </c>
    </row>
    <row r="71" spans="1:7" x14ac:dyDescent="0.25">
      <c r="A71" s="1">
        <v>44495</v>
      </c>
      <c r="B71" t="s">
        <v>39</v>
      </c>
      <c r="C71" t="s">
        <v>51</v>
      </c>
      <c r="D71">
        <v>23.45</v>
      </c>
      <c r="G71">
        <f t="shared" si="1"/>
        <v>7078.7000000000025</v>
      </c>
    </row>
    <row r="72" spans="1:7" x14ac:dyDescent="0.25">
      <c r="A72" s="1">
        <v>44498</v>
      </c>
      <c r="B72" t="s">
        <v>35</v>
      </c>
      <c r="C72" t="s">
        <v>36</v>
      </c>
      <c r="D72">
        <v>518.27</v>
      </c>
      <c r="G72">
        <f t="shared" si="1"/>
        <v>7596.970000000003</v>
      </c>
    </row>
    <row r="73" spans="1:7" x14ac:dyDescent="0.25">
      <c r="A73" s="1">
        <v>44498</v>
      </c>
      <c r="B73" t="s">
        <v>49</v>
      </c>
      <c r="C73" t="s">
        <v>50</v>
      </c>
      <c r="D73">
        <v>993.3</v>
      </c>
      <c r="G73">
        <f t="shared" si="1"/>
        <v>8590.2700000000023</v>
      </c>
    </row>
    <row r="74" spans="1:7" x14ac:dyDescent="0.25">
      <c r="A74" s="1">
        <v>44499</v>
      </c>
      <c r="B74" t="s">
        <v>29</v>
      </c>
      <c r="C74" t="s">
        <v>30</v>
      </c>
      <c r="D74">
        <v>312.27999999999997</v>
      </c>
      <c r="G74">
        <f t="shared" si="1"/>
        <v>8902.5500000000029</v>
      </c>
    </row>
    <row r="75" spans="1:7" x14ac:dyDescent="0.25">
      <c r="A75" s="1">
        <v>44499</v>
      </c>
      <c r="B75" t="s">
        <v>29</v>
      </c>
      <c r="C75" t="s">
        <v>30</v>
      </c>
      <c r="D75">
        <v>13.9</v>
      </c>
      <c r="G75">
        <f t="shared" si="1"/>
        <v>8916.4500000000025</v>
      </c>
    </row>
    <row r="76" spans="1:7" x14ac:dyDescent="0.25">
      <c r="A76" s="1">
        <v>44499</v>
      </c>
      <c r="B76" t="s">
        <v>31</v>
      </c>
      <c r="C76" t="s">
        <v>32</v>
      </c>
      <c r="D76">
        <v>49.5</v>
      </c>
      <c r="G76">
        <f t="shared" si="1"/>
        <v>8965.9500000000025</v>
      </c>
    </row>
    <row r="77" spans="1:7" x14ac:dyDescent="0.25">
      <c r="A77" s="1">
        <v>44499</v>
      </c>
      <c r="B77" t="s">
        <v>55</v>
      </c>
      <c r="C77" t="s">
        <v>60</v>
      </c>
      <c r="D77">
        <v>100.31</v>
      </c>
      <c r="G77">
        <f t="shared" si="1"/>
        <v>9066.260000000002</v>
      </c>
    </row>
    <row r="78" spans="1:7" x14ac:dyDescent="0.25">
      <c r="A78" s="1">
        <v>44499</v>
      </c>
      <c r="B78" t="s">
        <v>39</v>
      </c>
      <c r="C78" t="s">
        <v>64</v>
      </c>
      <c r="D78">
        <v>74.95</v>
      </c>
      <c r="G78">
        <f t="shared" ref="G78:G90" si="2">SUM(G77+D78)</f>
        <v>9141.2100000000028</v>
      </c>
    </row>
    <row r="79" spans="1:7" x14ac:dyDescent="0.25">
      <c r="A79" s="1">
        <v>44502</v>
      </c>
      <c r="B79" t="s">
        <v>70</v>
      </c>
      <c r="C79" t="s">
        <v>36</v>
      </c>
      <c r="D79">
        <v>69.25</v>
      </c>
      <c r="G79">
        <f t="shared" si="2"/>
        <v>9210.4600000000028</v>
      </c>
    </row>
    <row r="80" spans="1:7" x14ac:dyDescent="0.25">
      <c r="A80" s="1">
        <v>44504</v>
      </c>
      <c r="B80" t="s">
        <v>41</v>
      </c>
      <c r="C80" t="s">
        <v>47</v>
      </c>
      <c r="D80">
        <v>150</v>
      </c>
      <c r="G80">
        <f t="shared" si="2"/>
        <v>9360.4600000000028</v>
      </c>
    </row>
    <row r="81" spans="1:13" x14ac:dyDescent="0.25">
      <c r="A81" s="1">
        <v>44514</v>
      </c>
      <c r="B81" t="s">
        <v>55</v>
      </c>
      <c r="C81" t="s">
        <v>88</v>
      </c>
      <c r="D81">
        <v>49</v>
      </c>
      <c r="E81" t="s">
        <v>54</v>
      </c>
      <c r="G81">
        <f t="shared" si="2"/>
        <v>9409.4600000000028</v>
      </c>
      <c r="H81" t="s">
        <v>130</v>
      </c>
      <c r="J81" t="s">
        <v>58</v>
      </c>
    </row>
    <row r="82" spans="1:13" x14ac:dyDescent="0.25">
      <c r="A82" s="1">
        <v>44546</v>
      </c>
      <c r="B82" t="s">
        <v>52</v>
      </c>
      <c r="C82" t="s">
        <v>53</v>
      </c>
      <c r="D82">
        <v>319</v>
      </c>
      <c r="E82" t="s">
        <v>54</v>
      </c>
      <c r="G82">
        <f t="shared" si="2"/>
        <v>9728.4600000000028</v>
      </c>
    </row>
    <row r="83" spans="1:13" x14ac:dyDescent="0.25">
      <c r="A83" s="1">
        <v>44563</v>
      </c>
      <c r="B83" t="s">
        <v>55</v>
      </c>
      <c r="C83" t="s">
        <v>95</v>
      </c>
      <c r="D83">
        <v>84.32</v>
      </c>
      <c r="G83">
        <f t="shared" si="2"/>
        <v>9812.7800000000025</v>
      </c>
    </row>
    <row r="84" spans="1:13" x14ac:dyDescent="0.25">
      <c r="A84" s="1">
        <v>44576</v>
      </c>
      <c r="B84" t="s">
        <v>82</v>
      </c>
      <c r="C84" t="s">
        <v>92</v>
      </c>
      <c r="D84">
        <v>289.38</v>
      </c>
      <c r="G84">
        <f t="shared" si="2"/>
        <v>10102.160000000002</v>
      </c>
    </row>
    <row r="85" spans="1:13" x14ac:dyDescent="0.25">
      <c r="A85" s="1">
        <v>44578</v>
      </c>
      <c r="B85" t="s">
        <v>55</v>
      </c>
      <c r="C85" t="s">
        <v>68</v>
      </c>
      <c r="D85">
        <v>116.09</v>
      </c>
      <c r="G85">
        <f t="shared" si="2"/>
        <v>10218.250000000002</v>
      </c>
    </row>
    <row r="86" spans="1:13" x14ac:dyDescent="0.25">
      <c r="A86" s="1">
        <v>44582</v>
      </c>
      <c r="B86" t="s">
        <v>97</v>
      </c>
      <c r="C86" t="s">
        <v>98</v>
      </c>
      <c r="D86">
        <v>319</v>
      </c>
      <c r="G86">
        <f t="shared" si="2"/>
        <v>10537.250000000002</v>
      </c>
    </row>
    <row r="87" spans="1:13" x14ac:dyDescent="0.25">
      <c r="A87" s="1">
        <v>44604</v>
      </c>
      <c r="B87" t="s">
        <v>6</v>
      </c>
      <c r="C87" t="s">
        <v>7</v>
      </c>
      <c r="D87">
        <v>185.64</v>
      </c>
      <c r="G87">
        <f t="shared" si="2"/>
        <v>10722.890000000001</v>
      </c>
      <c r="J87" s="1">
        <v>44603</v>
      </c>
      <c r="K87" s="3">
        <v>2003.3</v>
      </c>
    </row>
    <row r="88" spans="1:13" x14ac:dyDescent="0.25">
      <c r="A88" s="1">
        <v>44642</v>
      </c>
      <c r="B88" t="s">
        <v>9</v>
      </c>
      <c r="C88" t="s">
        <v>94</v>
      </c>
      <c r="D88">
        <v>9.4700000000000006</v>
      </c>
      <c r="G88" s="2">
        <f t="shared" si="2"/>
        <v>10732.36</v>
      </c>
      <c r="J88" s="1">
        <v>44645</v>
      </c>
      <c r="L88" s="3">
        <v>-500</v>
      </c>
      <c r="M88" t="s">
        <v>146</v>
      </c>
    </row>
    <row r="89" spans="1:13" x14ac:dyDescent="0.25">
      <c r="A89" s="1">
        <v>44713</v>
      </c>
      <c r="B89" t="s">
        <v>29</v>
      </c>
      <c r="C89" t="s">
        <v>93</v>
      </c>
      <c r="D89">
        <v>513.29</v>
      </c>
      <c r="E89" t="s">
        <v>131</v>
      </c>
      <c r="G89">
        <f t="shared" si="2"/>
        <v>11245.650000000001</v>
      </c>
      <c r="H89" t="s">
        <v>129</v>
      </c>
      <c r="J89" s="1">
        <v>44646</v>
      </c>
      <c r="K89" s="3">
        <v>2500</v>
      </c>
    </row>
    <row r="90" spans="1:13" x14ac:dyDescent="0.25">
      <c r="A90" s="1">
        <v>44713</v>
      </c>
      <c r="B90" t="s">
        <v>29</v>
      </c>
      <c r="C90" t="s">
        <v>93</v>
      </c>
      <c r="D90">
        <v>253.29</v>
      </c>
      <c r="E90" t="s">
        <v>131</v>
      </c>
      <c r="G90">
        <f t="shared" si="2"/>
        <v>11498.940000000002</v>
      </c>
      <c r="H90" t="s">
        <v>129</v>
      </c>
      <c r="J90" s="1">
        <v>44662</v>
      </c>
      <c r="K90" s="3">
        <v>465.5</v>
      </c>
      <c r="M90" s="3"/>
    </row>
    <row r="91" spans="1:13" x14ac:dyDescent="0.25">
      <c r="J91" s="1">
        <v>44666</v>
      </c>
      <c r="K91" s="3">
        <v>150</v>
      </c>
    </row>
    <row r="92" spans="1:13" x14ac:dyDescent="0.25">
      <c r="F92" s="5">
        <f>F10</f>
        <v>4041.5299999999997</v>
      </c>
      <c r="G92" s="5">
        <f>G90</f>
        <v>11498.940000000002</v>
      </c>
      <c r="J92" s="1">
        <v>44679</v>
      </c>
      <c r="K92" s="3">
        <v>1590.5</v>
      </c>
    </row>
    <row r="93" spans="1:13" x14ac:dyDescent="0.25">
      <c r="J93" s="1">
        <v>44682</v>
      </c>
      <c r="K93" s="3">
        <v>678.5</v>
      </c>
    </row>
    <row r="94" spans="1:13" x14ac:dyDescent="0.25">
      <c r="J94" s="1">
        <v>44709</v>
      </c>
      <c r="K94" s="3">
        <v>1000</v>
      </c>
    </row>
    <row r="95" spans="1:13" x14ac:dyDescent="0.25">
      <c r="J95" s="1">
        <v>44722</v>
      </c>
      <c r="K95" s="3">
        <v>1100</v>
      </c>
      <c r="M95" s="3"/>
    </row>
    <row r="96" spans="1:13" x14ac:dyDescent="0.25">
      <c r="J96" s="1">
        <v>44730</v>
      </c>
      <c r="K96" s="3">
        <v>550</v>
      </c>
    </row>
    <row r="100" spans="9:13" x14ac:dyDescent="0.25">
      <c r="J100" t="s">
        <v>134</v>
      </c>
      <c r="K100">
        <f>SUM(K1:K96)</f>
        <v>10549.8</v>
      </c>
    </row>
    <row r="101" spans="9:13" x14ac:dyDescent="0.25">
      <c r="J101" t="s">
        <v>135</v>
      </c>
      <c r="K101" s="4">
        <f>G88</f>
        <v>10732.36</v>
      </c>
      <c r="M101" t="s">
        <v>58</v>
      </c>
    </row>
    <row r="102" spans="9:13" x14ac:dyDescent="0.25">
      <c r="I102" s="7" t="s">
        <v>137</v>
      </c>
      <c r="J102" s="7" t="s">
        <v>136</v>
      </c>
      <c r="K102" s="8">
        <f>SUM(K100-K101)</f>
        <v>-182.56000000000131</v>
      </c>
      <c r="L102" s="7">
        <f>SUM(L1:L98)</f>
        <v>-500</v>
      </c>
      <c r="M102" t="s">
        <v>58</v>
      </c>
    </row>
  </sheetData>
  <sortState xmlns:xlrd2="http://schemas.microsoft.com/office/spreadsheetml/2017/richdata2" ref="A6:E92">
    <sortCondition ref="A5:A92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9702E-E289-46DE-94CB-827661B41EF8}">
  <dimension ref="A1:D6"/>
  <sheetViews>
    <sheetView workbookViewId="0">
      <selection activeCell="B33" sqref="B33"/>
    </sheetView>
  </sheetViews>
  <sheetFormatPr defaultRowHeight="15" x14ac:dyDescent="0.25"/>
  <cols>
    <col min="1" max="1" width="14" customWidth="1"/>
    <col min="2" max="2" width="15.85546875" customWidth="1"/>
  </cols>
  <sheetData>
    <row r="1" spans="1:4" x14ac:dyDescent="0.25">
      <c r="A1" t="s">
        <v>0</v>
      </c>
    </row>
    <row r="2" spans="1:4" x14ac:dyDescent="0.25">
      <c r="A2" t="s">
        <v>1</v>
      </c>
    </row>
    <row r="3" spans="1:4" x14ac:dyDescent="0.25">
      <c r="A3" t="s">
        <v>113</v>
      </c>
    </row>
    <row r="4" spans="1:4" x14ac:dyDescent="0.25">
      <c r="A4" t="s">
        <v>3</v>
      </c>
      <c r="B4" t="s">
        <v>4</v>
      </c>
      <c r="C4" t="s">
        <v>8</v>
      </c>
      <c r="D4" t="s">
        <v>5</v>
      </c>
    </row>
    <row r="6" spans="1:4" x14ac:dyDescent="0.25">
      <c r="A6" s="1">
        <v>45131</v>
      </c>
      <c r="B6" t="s">
        <v>103</v>
      </c>
      <c r="C6" t="s">
        <v>104</v>
      </c>
      <c r="D6">
        <v>21.95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2021</vt:lpstr>
      <vt:lpstr>2022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Byrne</dc:creator>
  <cp:lastModifiedBy>Byrne</cp:lastModifiedBy>
  <dcterms:created xsi:type="dcterms:W3CDTF">2023-07-24T00:41:20Z</dcterms:created>
  <dcterms:modified xsi:type="dcterms:W3CDTF">2023-07-24T05:07:00Z</dcterms:modified>
</cp:coreProperties>
</file>