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YAP/2021/Workpapers/5. Investments/Unlisted Shares/Get Fresh Group/"/>
    </mc:Choice>
  </mc:AlternateContent>
  <xr:revisionPtr revIDLastSave="53" documentId="13_ncr:1_{15A9DFC6-27EB-4FEB-BC22-C7E51F316E7A}" xr6:coauthVersionLast="47" xr6:coauthVersionMax="47" xr10:uidLastSave="{9124816C-D219-48EC-9D8B-5424FE3DBE8D}"/>
  <bookViews>
    <workbookView xWindow="28680" yWindow="-120" windowWidth="29040" windowHeight="15840" xr2:uid="{1E32F587-7FBF-428B-A207-7E8A176F4E52}"/>
  </bookViews>
  <sheets>
    <sheet name="202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2" l="1"/>
  <c r="E23" i="2"/>
  <c r="F36" i="2" s="1"/>
  <c r="G10" i="2"/>
  <c r="G37" i="2"/>
  <c r="G34" i="2"/>
  <c r="G33" i="2"/>
  <c r="G32" i="2"/>
  <c r="G31" i="2"/>
  <c r="G22" i="2"/>
  <c r="G20" i="2"/>
  <c r="G18" i="2"/>
  <c r="G16" i="2"/>
  <c r="G15" i="2"/>
  <c r="G13" i="2"/>
  <c r="G11" i="2"/>
  <c r="G9" i="2"/>
  <c r="G8" i="2"/>
  <c r="G17" i="2" l="1"/>
  <c r="G12" i="2"/>
  <c r="G19" i="2" s="1"/>
  <c r="E29" i="2" l="1"/>
</calcChain>
</file>

<file path=xl/sharedStrings.xml><?xml version="1.0" encoding="utf-8"?>
<sst xmlns="http://schemas.openxmlformats.org/spreadsheetml/2006/main" count="32" uniqueCount="32">
  <si>
    <t>Client:</t>
  </si>
  <si>
    <t>P A Ryan Pension Fund</t>
  </si>
  <si>
    <t>W/P:</t>
  </si>
  <si>
    <t>Initials</t>
  </si>
  <si>
    <t>Date</t>
  </si>
  <si>
    <t>Trilogy Payments Trust</t>
  </si>
  <si>
    <t xml:space="preserve">Prep by: </t>
  </si>
  <si>
    <t>DB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</si>
  <si>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</si>
  <si>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</si>
  <si>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</si>
  <si>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</si>
  <si>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</si>
  <si>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</si>
  <si>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</si>
  <si>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</si>
  <si>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Cash &amp; Equivalents</t>
  </si>
  <si>
    <t>Investment in My Order Payments Trust</t>
  </si>
  <si>
    <t>Total Assets</t>
  </si>
  <si>
    <t>Liabilities</t>
  </si>
  <si>
    <t>Current liabilities</t>
  </si>
  <si>
    <t>Total Liabilities</t>
  </si>
  <si>
    <t>Net Assets</t>
  </si>
  <si>
    <t>Total units issued</t>
  </si>
  <si>
    <t>Number of units held by the SF</t>
  </si>
  <si>
    <t>Valuation</t>
  </si>
  <si>
    <t xml:space="preserve">Net Tangible Assets </t>
  </si>
  <si>
    <t>To be conservative, we have valued investment using NTA calculation</t>
  </si>
  <si>
    <t>= Net Assets / # of shares on issue</t>
  </si>
  <si>
    <t>Using this value, SF investment is</t>
  </si>
  <si>
    <t>The Trustees of the PA Ryan Super Fund do not control the trust</t>
  </si>
  <si>
    <t xml:space="preserve">The Fund's investment in TPT represents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</si>
</sst>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  <numFmt numFmtId="165" formatCode="0.0%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6" fillId="0" borderId="0" xfId="0" applyFont="1"/>
    <xf numFmtId="15" fontId="6" fillId="0" borderId="0" xfId="0" applyNumberFormat="1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/>
    <xf numFmtId="15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/>
    <xf numFmtId="4" fontId="7" fillId="0" borderId="8" xfId="0" applyNumberFormat="1" applyFont="1" applyBorder="1"/>
    <xf numFmtId="43" fontId="7" fillId="0" borderId="1" xfId="1" applyFont="1" applyBorder="1"/>
    <xf numFmtId="0" fontId="8" fillId="0" borderId="0" xfId="0" applyFont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/>
    <xf numFmtId="4" fontId="3" fillId="0" borderId="8" xfId="0" applyNumberFormat="1" applyFont="1" applyBorder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4" fontId="7" fillId="0" borderId="10" xfId="0" applyNumberFormat="1" applyFont="1" applyBorder="1"/>
    <xf numFmtId="0" fontId="7" fillId="0" borderId="0" xfId="0" applyFont="1" applyAlignment="1">
      <alignment horizontal="left"/>
    </xf>
    <xf numFmtId="0" fontId="10" fillId="0" borderId="0" xfId="0" applyFont="1"/>
    <xf numFmtId="0" fontId="7" fillId="0" borderId="0" xfId="0" applyFont="1"/>
    <xf numFmtId="43" fontId="7" fillId="0" borderId="1" xfId="1" applyFont="1" applyFill="1" applyBorder="1" applyAlignment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44" fontId="3" fillId="0" borderId="1" xfId="2" applyFont="1" applyFill="1" applyBorder="1"/>
    <xf numFmtId="0" fontId="7" fillId="0" borderId="11" xfId="0" applyFont="1" applyBorder="1"/>
    <xf numFmtId="4" fontId="7" fillId="0" borderId="13" xfId="0" applyNumberFormat="1" applyFont="1" applyBorder="1"/>
    <xf numFmtId="4" fontId="7" fillId="0" borderId="14" xfId="0" applyNumberFormat="1" applyFont="1" applyBorder="1"/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7" fillId="0" borderId="21" xfId="0" applyNumberFormat="1" applyFont="1" applyBorder="1"/>
    <xf numFmtId="4" fontId="7" fillId="0" borderId="24" xfId="0" applyNumberFormat="1" applyFont="1" applyBorder="1"/>
    <xf numFmtId="4" fontId="7" fillId="0" borderId="25" xfId="0" applyNumberFormat="1" applyFont="1" applyBorder="1"/>
    <xf numFmtId="0" fontId="7" fillId="0" borderId="26" xfId="0" applyFont="1" applyBorder="1"/>
    <xf numFmtId="0" fontId="7" fillId="0" borderId="15" xfId="0" applyFont="1" applyBorder="1"/>
    <xf numFmtId="44" fontId="7" fillId="0" borderId="10" xfId="2" applyFont="1" applyBorder="1" applyAlignment="1"/>
    <xf numFmtId="164" fontId="7" fillId="2" borderId="10" xfId="2" applyNumberFormat="1" applyFont="1" applyFill="1" applyBorder="1" applyAlignment="1"/>
    <xf numFmtId="0" fontId="12" fillId="0" borderId="0" xfId="0" applyFont="1" applyAlignment="1">
      <alignment horizontal="left"/>
    </xf>
    <xf numFmtId="0" fontId="13" fillId="0" borderId="1" xfId="0" applyFont="1" applyBorder="1"/>
    <xf numFmtId="4" fontId="13" fillId="0" borderId="1" xfId="0" applyNumberFormat="1" applyFont="1" applyBorder="1"/>
    <xf numFmtId="4" fontId="13" fillId="0" borderId="8" xfId="0" applyNumberFormat="1" applyFont="1" applyBorder="1"/>
    <xf numFmtId="0" fontId="13" fillId="0" borderId="1" xfId="0" applyFont="1" applyBorder="1" applyAlignment="1">
      <alignment horizontal="left"/>
    </xf>
    <xf numFmtId="0" fontId="3" fillId="0" borderId="15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3" fillId="0" borderId="20" xfId="2" applyNumberFormat="1" applyFont="1" applyBorder="1" applyAlignment="1"/>
    <xf numFmtId="0" fontId="3" fillId="0" borderId="1" xfId="2" applyNumberFormat="1" applyFont="1" applyBorder="1" applyAlignment="1"/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7" fillId="0" borderId="10" xfId="0" applyNumberFormat="1" applyFont="1" applyBorder="1"/>
    <xf numFmtId="165" fontId="13" fillId="0" borderId="8" xfId="3" applyNumberFormat="1" applyFont="1" applyBorder="1" applyAlignment="1"/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0" fillId="0" borderId="1" xfId="0" applyBorder="1" applyAlignment="1"/>
    <xf numFmtId="0" fontId="7" fillId="0" borderId="13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20" xfId="0" applyFont="1" applyBorder="1" applyAlignment="1"/>
    <xf numFmtId="0" fontId="3" fillId="0" borderId="1" xfId="0" applyFont="1" applyBorder="1" applyAlignment="1"/>
    <xf numFmtId="0" fontId="7" fillId="0" borderId="20" xfId="0" quotePrefix="1" applyFont="1" applyBorder="1" applyAlignment="1"/>
    <xf numFmtId="0" fontId="7" fillId="0" borderId="20" xfId="0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5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10" xfId="0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 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46319-B2BB-4E72-9708-7B04ED79C31E}">
  <dimension ref="A1:S199"/>
  <sheetViews>
    <sheetView tabSelected="1" topLeftCell="A12" workbookViewId="0">
      <selection activeCell="B30" sqref="B30:D30"/>
    </sheetView>
  </sheetViews>
  <sheetFormatPr defaultRowHeight="1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>
      <c r="A1" s="9" t="s">
        <v>0</v>
      </c>
      <c r="B1" s="1"/>
      <c r="C1" s="2" t="s">
        <v>1</v>
      </c>
      <c r="F1" s="3" t="s">
        <v>2</v>
      </c>
      <c r="G1" s="3"/>
    </row>
    <row r="2" spans="1:19" ht="20.100000000000001" customHeight="1">
      <c r="A2" s="4"/>
      <c r="B2" s="1"/>
      <c r="C2" s="1"/>
      <c r="D2" s="1"/>
      <c r="F2" s="5" t="s">
        <v>3</v>
      </c>
      <c r="G2" s="5" t="s">
        <v>4</v>
      </c>
    </row>
    <row r="3" spans="1:19" ht="20.100000000000001" customHeight="1">
      <c r="A3" s="1" t="s">
        <v>5</v>
      </c>
      <c r="E3" s="6" t="s">
        <v>6</v>
      </c>
      <c r="F3" s="7" t="s">
        <v>7</v>
      </c>
      <c r="G3" s="8">
        <v>44690</v>
      </c>
    </row>
    <row r="4" spans="1:19" ht="20.100000000000001" customHeight="1">
      <c r="A4" s="9" t="s">
        <v>8</v>
      </c>
      <c r="B4" s="1"/>
      <c r="C4" s="10">
        <v>44377</v>
      </c>
      <c r="D4" s="1"/>
      <c r="E4" s="6" t="s">
        <v>9</v>
      </c>
      <c r="F4" s="7"/>
      <c r="G4" s="8"/>
    </row>
    <row r="5" spans="1:19" ht="20.100000000000001" customHeight="1">
      <c r="A5" s="9"/>
      <c r="B5" s="1"/>
      <c r="C5" s="10"/>
      <c r="D5" s="1"/>
      <c r="E5" s="1"/>
      <c r="F5" s="11"/>
      <c r="G5" s="12"/>
      <c r="H5" s="13"/>
    </row>
    <row r="6" spans="1:19" ht="20.100000000000001" customHeight="1" thickBot="1">
      <c r="H6" s="68"/>
      <c r="I6" s="68"/>
      <c r="J6" s="68"/>
      <c r="K6" s="68"/>
      <c r="L6" s="68"/>
    </row>
    <row r="7" spans="1:19" ht="36" customHeight="1" thickBot="1">
      <c r="A7" s="14" t="s">
        <v>10</v>
      </c>
      <c r="B7" s="69" t="s">
        <v>11</v>
      </c>
      <c r="C7" s="70"/>
      <c r="D7" s="71"/>
      <c r="E7" s="15" t="s">
        <v>12</v>
      </c>
      <c r="F7" s="15" t="s">
        <v>13</v>
      </c>
      <c r="G7" s="16" t="s">
        <v>14</v>
      </c>
      <c r="H7" s="17"/>
      <c r="I7" s="32"/>
      <c r="L7" s="18"/>
      <c r="M7" s="37"/>
      <c r="N7" s="37"/>
      <c r="O7" s="37"/>
      <c r="P7" s="37"/>
      <c r="Q7" s="37"/>
      <c r="R7" s="37"/>
      <c r="S7" s="37"/>
    </row>
    <row r="8" spans="1:19" ht="15.95" customHeight="1">
      <c r="A8" s="19"/>
      <c r="B8" s="60"/>
      <c r="C8" s="60"/>
      <c r="D8" s="60"/>
      <c r="E8" s="20"/>
      <c r="F8" s="21"/>
      <c r="G8" s="22" t="str">
        <f t="shared" ref="G8:G37" si="0">IF(E8=0,IF(F8=0,"",F8),F8*E8)</f>
        <v/>
      </c>
      <c r="H8" s="23"/>
      <c r="I8" s="32"/>
      <c r="J8" s="32"/>
      <c r="K8" s="32"/>
      <c r="L8" s="32"/>
      <c r="M8" s="38"/>
      <c r="N8" s="38"/>
      <c r="O8" s="38"/>
      <c r="P8" s="38"/>
      <c r="Q8" s="37"/>
      <c r="R8" s="37"/>
      <c r="S8" s="37"/>
    </row>
    <row r="9" spans="1:19" ht="15.95" customHeight="1">
      <c r="A9" s="19"/>
      <c r="B9" s="64" t="s">
        <v>15</v>
      </c>
      <c r="C9" s="64"/>
      <c r="D9" s="64"/>
      <c r="E9" s="20"/>
      <c r="F9" s="21"/>
      <c r="G9" s="22" t="str">
        <f t="shared" si="0"/>
        <v/>
      </c>
      <c r="H9" s="23"/>
      <c r="I9" s="32"/>
      <c r="J9" s="32"/>
      <c r="K9" s="32"/>
      <c r="L9" s="32"/>
      <c r="M9" s="38"/>
      <c r="N9" s="38"/>
      <c r="O9" s="38"/>
      <c r="P9" s="38"/>
      <c r="Q9" s="37"/>
      <c r="R9" s="37"/>
      <c r="S9" s="37"/>
    </row>
    <row r="10" spans="1:19" ht="15.95" customHeight="1">
      <c r="A10" s="19"/>
      <c r="B10" s="60" t="s">
        <v>16</v>
      </c>
      <c r="C10" s="60"/>
      <c r="D10" s="60"/>
      <c r="E10" s="20">
        <v>10301.75</v>
      </c>
      <c r="F10" s="21">
        <v>1</v>
      </c>
      <c r="G10" s="22">
        <f t="shared" si="0"/>
        <v>10301.75</v>
      </c>
      <c r="H10" s="23"/>
      <c r="I10" s="32"/>
      <c r="J10" s="32"/>
      <c r="K10" s="32"/>
      <c r="L10" s="32"/>
      <c r="M10" s="38"/>
      <c r="N10" s="38"/>
      <c r="O10" s="38"/>
      <c r="P10" s="38"/>
      <c r="Q10" s="37"/>
      <c r="R10" s="37"/>
      <c r="S10" s="37"/>
    </row>
    <row r="11" spans="1:19" ht="15.95" customHeight="1">
      <c r="A11" s="19"/>
      <c r="B11" s="60" t="s">
        <v>17</v>
      </c>
      <c r="C11" s="60"/>
      <c r="D11" s="60"/>
      <c r="E11" s="20">
        <v>225364.93</v>
      </c>
      <c r="F11" s="21">
        <v>1</v>
      </c>
      <c r="G11" s="22">
        <f t="shared" si="0"/>
        <v>225364.93</v>
      </c>
      <c r="H11" s="23"/>
      <c r="I11" s="32"/>
      <c r="J11" s="32"/>
      <c r="K11" s="32"/>
      <c r="L11" s="32"/>
      <c r="M11" s="38"/>
      <c r="N11" s="38"/>
      <c r="O11" s="38"/>
      <c r="P11" s="38"/>
      <c r="Q11" s="37"/>
      <c r="R11" s="37"/>
      <c r="S11" s="37"/>
    </row>
    <row r="12" spans="1:19" ht="15.95" customHeight="1">
      <c r="A12" s="19"/>
      <c r="B12" s="63" t="s">
        <v>18</v>
      </c>
      <c r="C12" s="63"/>
      <c r="D12" s="63"/>
      <c r="E12" s="25"/>
      <c r="F12" s="26"/>
      <c r="G12" s="27">
        <f>SUM(G10:G11)</f>
        <v>235666.68</v>
      </c>
      <c r="H12" s="23"/>
      <c r="I12" s="32"/>
      <c r="J12" s="32"/>
      <c r="K12" s="32"/>
      <c r="L12" s="32"/>
      <c r="M12" s="38"/>
      <c r="N12" s="38"/>
      <c r="O12" s="38"/>
      <c r="P12" s="38"/>
      <c r="Q12" s="37"/>
      <c r="R12" s="37"/>
      <c r="S12" s="37"/>
    </row>
    <row r="13" spans="1:19" ht="15.95" customHeight="1">
      <c r="A13" s="19"/>
      <c r="B13" s="60"/>
      <c r="C13" s="60"/>
      <c r="D13" s="60"/>
      <c r="E13" s="20"/>
      <c r="F13" s="21"/>
      <c r="G13" s="24" t="str">
        <f t="shared" si="0"/>
        <v/>
      </c>
      <c r="H13" s="23"/>
      <c r="I13" s="32"/>
      <c r="J13" s="32"/>
      <c r="K13" s="32"/>
      <c r="L13" s="32"/>
      <c r="M13" s="38"/>
      <c r="N13" s="38"/>
      <c r="O13" s="38"/>
      <c r="P13" s="38"/>
      <c r="Q13" s="37"/>
      <c r="R13" s="37"/>
      <c r="S13" s="37"/>
    </row>
    <row r="14" spans="1:19" ht="15.95" customHeight="1">
      <c r="A14" s="19"/>
      <c r="B14" s="64" t="s">
        <v>19</v>
      </c>
      <c r="C14" s="64"/>
      <c r="D14" s="64"/>
      <c r="E14" s="20"/>
      <c r="F14" s="21"/>
      <c r="G14" s="24"/>
      <c r="H14" s="23"/>
      <c r="I14" s="32"/>
      <c r="J14" s="32"/>
      <c r="K14" s="32"/>
      <c r="L14" s="32"/>
      <c r="M14" s="38"/>
      <c r="N14" s="38"/>
      <c r="O14" s="38"/>
      <c r="P14" s="38"/>
      <c r="Q14" s="37"/>
      <c r="R14" s="37"/>
      <c r="S14" s="37"/>
    </row>
    <row r="15" spans="1:19" ht="15.95" customHeight="1">
      <c r="A15" s="19"/>
      <c r="B15" s="74" t="s">
        <v>20</v>
      </c>
      <c r="C15" s="75"/>
      <c r="D15" s="76"/>
      <c r="E15" s="35">
        <v>272.58</v>
      </c>
      <c r="F15" s="29">
        <v>1</v>
      </c>
      <c r="G15" s="22">
        <f>E15*F15</f>
        <v>272.58</v>
      </c>
      <c r="H15" s="23"/>
      <c r="I15" s="32"/>
      <c r="J15" s="32"/>
      <c r="K15" s="32"/>
      <c r="L15" s="32"/>
      <c r="M15" s="38"/>
      <c r="N15" s="38"/>
      <c r="O15" s="38"/>
      <c r="P15" s="38"/>
      <c r="Q15" s="37"/>
      <c r="R15" s="37"/>
      <c r="S15" s="37"/>
    </row>
    <row r="16" spans="1:19" ht="15.95" customHeight="1">
      <c r="A16" s="19"/>
      <c r="B16" s="74"/>
      <c r="C16" s="75"/>
      <c r="D16" s="76"/>
      <c r="E16" s="28"/>
      <c r="F16" s="29">
        <v>1</v>
      </c>
      <c r="G16" s="22">
        <f>E16*F16</f>
        <v>0</v>
      </c>
      <c r="H16" s="23"/>
      <c r="I16" s="32"/>
      <c r="J16" s="32"/>
      <c r="K16" s="32"/>
      <c r="L16" s="32"/>
      <c r="M16" s="38"/>
      <c r="N16" s="38"/>
      <c r="O16" s="38"/>
      <c r="P16" s="38"/>
      <c r="Q16" s="37"/>
      <c r="R16" s="37"/>
      <c r="S16" s="37"/>
    </row>
    <row r="17" spans="1:12" ht="15.95" customHeight="1">
      <c r="A17" s="19"/>
      <c r="B17" s="65" t="s">
        <v>21</v>
      </c>
      <c r="C17" s="66"/>
      <c r="D17" s="67"/>
      <c r="E17" s="28"/>
      <c r="F17" s="29"/>
      <c r="G17" s="30">
        <f>SUM(G15:G16)</f>
        <v>272.58</v>
      </c>
      <c r="H17" s="23"/>
      <c r="I17" s="23"/>
      <c r="J17" s="23"/>
      <c r="K17" s="23"/>
      <c r="L17" s="23"/>
    </row>
    <row r="18" spans="1:12" ht="15.95" customHeight="1">
      <c r="A18" s="19"/>
      <c r="B18" s="77"/>
      <c r="C18" s="77"/>
      <c r="D18" s="77"/>
      <c r="E18" s="20"/>
      <c r="F18" s="21"/>
      <c r="G18" s="24" t="str">
        <f t="shared" si="0"/>
        <v/>
      </c>
      <c r="H18" s="23"/>
      <c r="I18" s="23"/>
      <c r="J18" s="23"/>
      <c r="K18" s="23"/>
      <c r="L18" s="23"/>
    </row>
    <row r="19" spans="1:12" ht="15.95" customHeight="1">
      <c r="A19" s="19"/>
      <c r="B19" s="63" t="s">
        <v>22</v>
      </c>
      <c r="C19" s="63"/>
      <c r="D19" s="63"/>
      <c r="E19" s="20"/>
      <c r="F19" s="21"/>
      <c r="G19" s="39">
        <f>G12-G17</f>
        <v>235394.1</v>
      </c>
      <c r="H19" s="23"/>
      <c r="I19" s="23"/>
      <c r="J19" s="23"/>
      <c r="K19" s="23"/>
      <c r="L19" s="23"/>
    </row>
    <row r="20" spans="1:12" ht="15.95" customHeight="1">
      <c r="A20" s="19"/>
      <c r="B20" s="77"/>
      <c r="C20" s="77"/>
      <c r="D20" s="77"/>
      <c r="E20" s="20"/>
      <c r="F20" s="21"/>
      <c r="G20" s="24" t="str">
        <f t="shared" si="0"/>
        <v/>
      </c>
      <c r="H20" s="23"/>
      <c r="I20" s="23"/>
      <c r="J20" s="23"/>
      <c r="K20" s="23"/>
      <c r="L20" s="23"/>
    </row>
    <row r="21" spans="1:12" ht="15.95" customHeight="1">
      <c r="A21" s="24"/>
      <c r="B21" s="77"/>
      <c r="C21" s="77"/>
      <c r="D21" s="77"/>
      <c r="E21" s="20"/>
      <c r="F21" s="20"/>
      <c r="G21" s="24"/>
      <c r="H21" s="23"/>
      <c r="I21" s="23"/>
      <c r="J21" s="23"/>
      <c r="K21" s="23"/>
      <c r="L21" s="23"/>
    </row>
    <row r="22" spans="1:12" ht="15.95" customHeight="1">
      <c r="A22" s="50"/>
      <c r="B22" s="59"/>
      <c r="C22" s="59"/>
      <c r="D22" s="59"/>
      <c r="E22" s="43"/>
      <c r="F22" s="44"/>
      <c r="G22" s="51" t="str">
        <f t="shared" si="0"/>
        <v/>
      </c>
      <c r="H22" s="23"/>
      <c r="I22" s="23"/>
      <c r="J22" s="23"/>
      <c r="K22" s="23"/>
      <c r="L22" s="23"/>
    </row>
    <row r="23" spans="1:12" ht="15.95" customHeight="1">
      <c r="A23" s="19"/>
      <c r="B23" s="60" t="s">
        <v>23</v>
      </c>
      <c r="C23" s="60"/>
      <c r="D23" s="60"/>
      <c r="E23" s="31">
        <f>+(12.5*4)+(25*2)</f>
        <v>100</v>
      </c>
      <c r="F23" s="21"/>
      <c r="G23" s="24"/>
      <c r="H23" s="23"/>
      <c r="I23" s="23"/>
      <c r="J23" s="23"/>
      <c r="K23" s="23"/>
      <c r="L23" s="23"/>
    </row>
    <row r="24" spans="1:12" ht="15.95" customHeight="1">
      <c r="A24" s="19"/>
      <c r="B24" s="78" t="s">
        <v>24</v>
      </c>
      <c r="C24" s="78"/>
      <c r="D24" s="78"/>
      <c r="E24" s="72">
        <v>12.5</v>
      </c>
      <c r="F24" s="21"/>
      <c r="G24" s="24"/>
      <c r="H24" s="23"/>
      <c r="I24" s="23"/>
      <c r="J24" s="23"/>
      <c r="K24" s="23"/>
      <c r="L24" s="23"/>
    </row>
    <row r="25" spans="1:12" ht="15.95" customHeight="1" thickBot="1">
      <c r="A25" s="19"/>
      <c r="B25" s="79"/>
      <c r="C25" s="79"/>
      <c r="D25" s="79"/>
      <c r="E25" s="41"/>
      <c r="F25" s="42"/>
      <c r="G25" s="24"/>
      <c r="H25" s="23"/>
      <c r="I25" s="23"/>
      <c r="J25" s="23"/>
      <c r="K25" s="23"/>
      <c r="L25" s="23"/>
    </row>
    <row r="26" spans="1:12" ht="15.95" customHeight="1" thickTop="1">
      <c r="A26" s="40"/>
      <c r="B26" s="80" t="s">
        <v>25</v>
      </c>
      <c r="C26" s="81"/>
      <c r="D26" s="81"/>
      <c r="E26" s="45"/>
      <c r="F26" s="46"/>
      <c r="G26" s="36"/>
      <c r="H26" s="23"/>
      <c r="I26" s="23"/>
      <c r="J26" s="23"/>
      <c r="K26" s="23"/>
      <c r="L26" s="23"/>
    </row>
    <row r="27" spans="1:12" ht="15.95" customHeight="1">
      <c r="A27" s="40"/>
      <c r="B27" s="82" t="s">
        <v>26</v>
      </c>
      <c r="C27" s="83"/>
      <c r="D27" s="83"/>
      <c r="E27" s="20"/>
      <c r="F27" s="47"/>
      <c r="G27" s="36"/>
      <c r="H27" s="23"/>
      <c r="I27" s="54" t="s">
        <v>27</v>
      </c>
      <c r="J27" s="23"/>
      <c r="K27" s="23"/>
      <c r="L27" s="23"/>
    </row>
    <row r="28" spans="1:12" ht="15.95" customHeight="1">
      <c r="A28" s="40"/>
      <c r="B28" s="84" t="s">
        <v>28</v>
      </c>
      <c r="C28" s="77"/>
      <c r="D28" s="77"/>
      <c r="E28" s="53">
        <f>+G19/E23</f>
        <v>2353.9410000000003</v>
      </c>
      <c r="F28" s="47"/>
      <c r="G28" s="36"/>
      <c r="H28" s="23"/>
      <c r="I28" s="23"/>
      <c r="J28" s="23"/>
      <c r="K28" s="23"/>
      <c r="L28" s="23"/>
    </row>
    <row r="29" spans="1:12" ht="15.95" customHeight="1">
      <c r="A29" s="40"/>
      <c r="B29" s="61" t="s">
        <v>29</v>
      </c>
      <c r="C29" s="62"/>
      <c r="D29" s="62"/>
      <c r="E29" s="52">
        <f>+E28*E24</f>
        <v>29424.262500000004</v>
      </c>
      <c r="F29" s="47"/>
      <c r="G29" s="36"/>
      <c r="H29" s="23"/>
      <c r="I29" s="23"/>
      <c r="J29" s="23"/>
      <c r="K29" s="23"/>
      <c r="L29" s="23"/>
    </row>
    <row r="30" spans="1:12" ht="15.95" customHeight="1">
      <c r="A30" s="40"/>
      <c r="B30" s="85"/>
      <c r="C30" s="77"/>
      <c r="D30" s="77"/>
      <c r="E30" s="20"/>
      <c r="F30" s="47"/>
      <c r="G30" s="36"/>
      <c r="H30" s="23"/>
      <c r="I30" s="23"/>
      <c r="J30" s="23"/>
      <c r="K30" s="23"/>
      <c r="L30" s="23"/>
    </row>
    <row r="31" spans="1:12" ht="15.95" customHeight="1" thickBot="1">
      <c r="A31" s="40"/>
      <c r="B31" s="86"/>
      <c r="C31" s="87"/>
      <c r="D31" s="87"/>
      <c r="E31" s="48"/>
      <c r="F31" s="49"/>
      <c r="G31" s="36" t="str">
        <f t="shared" si="0"/>
        <v/>
      </c>
      <c r="H31" s="23"/>
      <c r="I31" s="23"/>
      <c r="J31" s="23"/>
      <c r="K31" s="23"/>
      <c r="L31" s="23"/>
    </row>
    <row r="32" spans="1:12" ht="15.95" customHeight="1" thickTop="1">
      <c r="A32" s="19"/>
      <c r="B32" s="88"/>
      <c r="C32" s="88"/>
      <c r="D32" s="88"/>
      <c r="E32" s="43"/>
      <c r="F32" s="44"/>
      <c r="G32" s="24" t="str">
        <f t="shared" si="0"/>
        <v/>
      </c>
      <c r="H32" s="23"/>
      <c r="I32" s="23"/>
      <c r="J32" s="23"/>
      <c r="K32" s="23"/>
      <c r="L32" s="23"/>
    </row>
    <row r="33" spans="1:12" ht="15.95" customHeight="1">
      <c r="A33" s="19"/>
      <c r="B33" s="77"/>
      <c r="C33" s="77"/>
      <c r="D33" s="77"/>
      <c r="E33" s="20"/>
      <c r="F33" s="21"/>
      <c r="G33" s="24" t="str">
        <f t="shared" si="0"/>
        <v/>
      </c>
      <c r="H33" s="23"/>
      <c r="I33" s="23"/>
      <c r="J33" s="23"/>
      <c r="K33" s="23"/>
      <c r="L33" s="23"/>
    </row>
    <row r="34" spans="1:12" ht="15.95" customHeight="1">
      <c r="A34" s="19"/>
      <c r="B34" s="77"/>
      <c r="C34" s="77"/>
      <c r="D34" s="77"/>
      <c r="E34" s="20"/>
      <c r="F34" s="21"/>
      <c r="G34" s="24" t="str">
        <f t="shared" si="0"/>
        <v/>
      </c>
      <c r="H34" s="23"/>
      <c r="I34" s="23"/>
      <c r="J34" s="23"/>
      <c r="K34" s="23"/>
      <c r="L34" s="23"/>
    </row>
    <row r="35" spans="1:12" ht="15.95" customHeight="1">
      <c r="A35" s="19"/>
      <c r="B35" s="89" t="s">
        <v>30</v>
      </c>
      <c r="C35" s="90"/>
      <c r="D35" s="90"/>
      <c r="E35" s="90"/>
      <c r="F35" s="90"/>
      <c r="G35" s="91"/>
      <c r="H35" s="23"/>
      <c r="I35" s="23"/>
      <c r="J35" s="23"/>
      <c r="K35" s="23"/>
      <c r="L35" s="23"/>
    </row>
    <row r="36" spans="1:12" ht="15.95" customHeight="1">
      <c r="A36" s="19"/>
      <c r="B36" s="89" t="s">
        <v>31</v>
      </c>
      <c r="C36" s="90"/>
      <c r="D36" s="90"/>
      <c r="E36" s="91"/>
      <c r="F36" s="73">
        <f>+E24/E23</f>
        <v>0.125</v>
      </c>
      <c r="G36" s="55"/>
      <c r="H36" s="23"/>
      <c r="I36" s="23"/>
      <c r="J36" s="23"/>
      <c r="K36" s="23"/>
      <c r="L36" s="23"/>
    </row>
    <row r="37" spans="1:12" ht="15.95" customHeight="1">
      <c r="A37" s="19"/>
      <c r="B37" s="58"/>
      <c r="C37" s="58"/>
      <c r="D37" s="58"/>
      <c r="E37" s="56"/>
      <c r="F37" s="57"/>
      <c r="G37" s="55" t="str">
        <f t="shared" si="0"/>
        <v/>
      </c>
      <c r="H37" s="23"/>
      <c r="I37" s="23"/>
      <c r="J37" s="23"/>
      <c r="K37" s="23"/>
      <c r="L37" s="23"/>
    </row>
    <row r="38" spans="1:12" ht="15.95" customHeight="1">
      <c r="A38" s="33"/>
      <c r="B38" s="33"/>
      <c r="C38" s="33"/>
      <c r="D38" s="33"/>
      <c r="E38" s="33"/>
      <c r="F38" s="33"/>
      <c r="G38" s="33"/>
      <c r="H38" s="33"/>
      <c r="I38" s="34"/>
      <c r="J38" s="34"/>
      <c r="K38" s="34"/>
    </row>
    <row r="39" spans="1:12" ht="15.9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2" ht="15.9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  <row r="41" spans="1:12" ht="15.9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</row>
    <row r="42" spans="1:12" ht="15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2" ht="15.9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</row>
    <row r="44" spans="1:12" ht="15.9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2" ht="15.9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2" ht="15.9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2" ht="15.9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</row>
    <row r="48" spans="1:12" ht="15.9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ht="15.9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15.9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</row>
    <row r="51" spans="1:11" ht="15.9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 ht="15.9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 ht="15.9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1" ht="15.9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1" ht="15.9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</row>
    <row r="56" spans="1:11" ht="15.9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</row>
    <row r="57" spans="1:11" ht="15.9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1" ht="15.9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5.9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1" ht="15.9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1" ht="15.9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1" ht="15.9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 ht="15.9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</row>
    <row r="64" spans="1:11" ht="15.9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1:11" ht="15.9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ht="15.9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ht="15.9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ht="15.9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ht="15.9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15.9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</row>
    <row r="71" spans="1:11" ht="15.9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ht="15.9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ht="15.9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ht="15.9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15.9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ht="15.9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ht="15.9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ht="15.9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ht="15.9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ht="15.9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ht="15.9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ht="15.9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ht="15.9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ht="15.9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5" spans="1:11" ht="15.9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 ht="15.9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</row>
    <row r="87" spans="1:11" ht="15.9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</row>
    <row r="88" spans="1:11" ht="15.9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</row>
    <row r="89" spans="1:11" ht="15.9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0" spans="1:11" ht="15.9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</row>
    <row r="91" spans="1:11" ht="15.9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</row>
    <row r="92" spans="1:11" ht="15.9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</row>
    <row r="93" spans="1:11" ht="15.9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</row>
    <row r="94" spans="1:11" ht="15.9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</row>
    <row r="95" spans="1:11" ht="15.9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</row>
    <row r="96" spans="1:11" ht="15.9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7" spans="1:11" ht="15.9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</row>
    <row r="98" spans="1:11" ht="15.9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ht="15.9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ht="15.9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ht="15.9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ht="15.9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ht="15.9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ht="15.9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ht="15.9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ht="15.9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ht="15.9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ht="15.9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ht="15.9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ht="15.9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ht="15.9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ht="15.9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ht="15.9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4" spans="1:11" ht="15.9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</row>
    <row r="115" spans="1:11" ht="15.9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</row>
    <row r="116" spans="1:11" ht="15.9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ht="15.9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</row>
    <row r="118" spans="1:11" ht="15.9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  <row r="119" spans="1:11" ht="15.9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</row>
    <row r="120" spans="1:11" ht="15.9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</row>
    <row r="121" spans="1:11" ht="15.9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</row>
    <row r="122" spans="1:11" ht="15.9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</row>
    <row r="123" spans="1:11" ht="15.9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</row>
    <row r="124" spans="1:11" ht="15.9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</row>
    <row r="125" spans="1:11" ht="15.9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</row>
    <row r="126" spans="1:11" ht="15.9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</row>
    <row r="127" spans="1:11" ht="15.9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</row>
    <row r="128" spans="1:11" ht="15.9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</row>
    <row r="129" spans="1:11" ht="15.9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ht="15.9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ht="15.9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ht="15.9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ht="15.9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ht="15.9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11" ht="15.9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ht="15.9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ht="15.9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ht="15.9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ht="15.9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ht="15.9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ht="15.9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ht="15.9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</row>
    <row r="149" spans="1:1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</row>
    <row r="150" spans="1:1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</row>
    <row r="151" spans="1:1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</row>
    <row r="152" spans="1:1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</row>
    <row r="153" spans="1:1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</row>
    <row r="154" spans="1:1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</row>
    <row r="155" spans="1:1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</row>
    <row r="156" spans="1:1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</row>
    <row r="157" spans="1:1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</row>
    <row r="158" spans="1:1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</row>
    <row r="159" spans="1:1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</row>
    <row r="160" spans="1:1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</row>
    <row r="161" spans="1:1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</row>
    <row r="162" spans="1:1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</row>
    <row r="178" spans="1:1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</row>
    <row r="179" spans="1:1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</row>
    <row r="180" spans="1:1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</row>
    <row r="189" spans="1:1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</row>
    <row r="190" spans="1:1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</row>
    <row r="191" spans="1:1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</row>
    <row r="192" spans="1:1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</row>
    <row r="193" spans="1:1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>
      <c r="A198" s="34"/>
      <c r="B198" s="34"/>
      <c r="C198" s="34"/>
      <c r="D198" s="34"/>
      <c r="E198" s="34"/>
      <c r="F198" s="34"/>
      <c r="G198" s="34"/>
      <c r="H198" s="34"/>
    </row>
    <row r="199" spans="1:11">
      <c r="A199" s="34"/>
      <c r="B199" s="34"/>
      <c r="C199" s="34"/>
      <c r="D199" s="34"/>
      <c r="E199" s="34"/>
      <c r="F199" s="34"/>
      <c r="G199" s="34"/>
      <c r="H199" s="34"/>
    </row>
  </sheetData>
  <mergeCells count="32">
    <mergeCell ref="B11:D11"/>
    <mergeCell ref="H6:L6"/>
    <mergeCell ref="B7:D7"/>
    <mergeCell ref="B8:D8"/>
    <mergeCell ref="B9:D9"/>
    <mergeCell ref="B10:D10"/>
    <mergeCell ref="B21:D2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G35"/>
    <mergeCell ref="B36:E36"/>
    <mergeCell ref="B37:D3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BB1509-29C4-41F0-9EAD-5CEAAA92A1D5}"/>
</file>

<file path=customXml/itemProps2.xml><?xml version="1.0" encoding="utf-8"?>
<ds:datastoreItem xmlns:ds="http://schemas.openxmlformats.org/officeDocument/2006/customXml" ds:itemID="{6987BD53-AF75-497A-B7E3-F5E0EE1B4573}"/>
</file>

<file path=customXml/itemProps3.xml><?xml version="1.0" encoding="utf-8"?>
<ds:datastoreItem xmlns:ds="http://schemas.openxmlformats.org/officeDocument/2006/customXml" ds:itemID="{693E781F-82F0-48E4-AAEC-ED72582CB5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2018-12-19T00:25:59Z</dcterms:created>
  <dcterms:modified xsi:type="dcterms:W3CDTF">2022-05-09T02:12:38Z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55748200</vt:r8>
  </property>
</Properties>
</file>