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R/RYAP/2021/Workpapers/5. Investments/Unlisted Shares/Get Fresh Group/"/>
    </mc:Choice>
  </mc:AlternateContent>
  <xr:revisionPtr revIDLastSave="25" documentId="13_ncr:1_{15A9DFC6-27EB-4FEB-BC22-C7E51F316E7A}" xr6:coauthVersionLast="47" xr6:coauthVersionMax="47" xr10:uidLastSave="{58FF6F41-6BE1-4C2E-B0FF-EFC7A92A73CB}"/>
  <bookViews>
    <workbookView xWindow="28680" yWindow="-120" windowWidth="29040" windowHeight="15840" xr2:uid="{1E32F587-7FBF-428B-A207-7E8A176F4E52}"/>
  </bookViews>
  <sheets>
    <sheet name="2021" sheetId="2" r:id="rId1"/>
    <sheet name="2020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0" i="2" l="1"/>
  <c r="G10" i="2"/>
  <c r="G40" i="2"/>
  <c r="F38" i="2"/>
  <c r="G36" i="2"/>
  <c r="G35" i="2"/>
  <c r="G34" i="2"/>
  <c r="G33" i="2"/>
  <c r="G24" i="2"/>
  <c r="G22" i="2"/>
  <c r="G20" i="2"/>
  <c r="G18" i="2"/>
  <c r="G17" i="2"/>
  <c r="G15" i="2"/>
  <c r="G13" i="2"/>
  <c r="G12" i="2"/>
  <c r="G11" i="2"/>
  <c r="G9" i="2"/>
  <c r="G8" i="2"/>
  <c r="F38" i="1"/>
  <c r="G19" i="2" l="1"/>
  <c r="G14" i="2"/>
  <c r="G21" i="2" s="1"/>
  <c r="E31" i="2" s="1"/>
  <c r="G11" i="1"/>
  <c r="G40" i="1" l="1"/>
  <c r="G36" i="1"/>
  <c r="G35" i="1"/>
  <c r="G34" i="1"/>
  <c r="G33" i="1"/>
  <c r="G24" i="1"/>
  <c r="G22" i="1"/>
  <c r="G20" i="1"/>
  <c r="G18" i="1"/>
  <c r="G17" i="1"/>
  <c r="G15" i="1"/>
  <c r="G13" i="1"/>
  <c r="G12" i="1"/>
  <c r="G10" i="1"/>
  <c r="G9" i="1"/>
  <c r="G8" i="1"/>
  <c r="G19" i="1" l="1"/>
  <c r="G14" i="1"/>
  <c r="G21" i="1" l="1"/>
  <c r="E30" i="1" s="1"/>
  <c r="E31" i="1" s="1"/>
</calcChain>
</file>

<file path=xl/sharedStrings.xml><?xml version="1.0" encoding="utf-8"?>
<sst xmlns="http://schemas.openxmlformats.org/spreadsheetml/2006/main" count="73" uniqueCount="37">
  <si>
    <t>Client:</t>
  </si>
  <si>
    <t>P A Ryan Pension Fund</t>
  </si>
  <si>
    <t>W/P:</t>
  </si>
  <si>
    <t>Initials</t>
  </si>
  <si>
    <t>Date</t>
  </si>
  <si>
    <t>Get Fresh Group Pty Ltd</t>
  </si>
  <si>
    <t xml:space="preserve">Prep by: </t>
  </si>
  <si>
    <t>CM</t>
  </si>
  <si>
    <t>As at:</t>
  </si>
  <si>
    <t xml:space="preserve">Rev by: </t>
  </si>
  <si>
    <t>DB</t>
  </si>
  <si>
    <t>Ledger
A/c No.</t>
  </si>
  <si>
    <t>Name of Investment</t>
  </si>
  <si>
    <t>No of Units EOY</t>
  </si>
  <si>
    <t>Market Value $ / Unit</t>
  </si>
  <si>
    <t>Total Value EOY</t>
  </si>
  <si>
    <t>Assets</t>
  </si>
  <si>
    <t>Cash &amp; Equivalents</t>
  </si>
  <si>
    <t>GST</t>
  </si>
  <si>
    <t xml:space="preserve">Contra loan account </t>
  </si>
  <si>
    <t>Goodwill</t>
  </si>
  <si>
    <t>Total Assets</t>
  </si>
  <si>
    <t>Liabilities</t>
  </si>
  <si>
    <t>Current liabilities</t>
  </si>
  <si>
    <t xml:space="preserve">Shareholder accounts </t>
  </si>
  <si>
    <t>Total Liabilities</t>
  </si>
  <si>
    <t>Net Assets</t>
  </si>
  <si>
    <t>Total Shares on Issue</t>
  </si>
  <si>
    <t>Number of Shares Held by the SF</t>
  </si>
  <si>
    <t>Valuation</t>
  </si>
  <si>
    <t xml:space="preserve">Net Tangible Assets </t>
  </si>
  <si>
    <t>To be conservative, we have valued investment using NTA calculation</t>
  </si>
  <si>
    <t>= Net Assets / # of shares on issue</t>
  </si>
  <si>
    <t>Using this value, SF investment in Get Fresh Group Pty Ltd</t>
  </si>
  <si>
    <t>The Trustees of the PA Ryan Super Fund are not directors of Get Fresh Group Pty Ltd</t>
  </si>
  <si>
    <t xml:space="preserve">The Fund's shareholding in Get Fresh Group Pty Ltd represents </t>
  </si>
  <si>
    <t>of the equity of the company - therefore the P A Ryan SF does not control the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</si>
</sst>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0000_-;\-&quot;$&quot;* #,##0.00000_-;_-&quot;$&quot;* &quot;-&quot;??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Webdings"/>
      <family val="1"/>
      <charset val="2"/>
    </font>
    <font>
      <b/>
      <sz val="11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9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0" xfId="4" applyFont="1" applyAlignment="1" applyProtection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6" fillId="0" borderId="0" xfId="0" applyFont="1"/>
    <xf numFmtId="15" fontId="6" fillId="0" borderId="0" xfId="0" applyNumberFormat="1" applyFont="1" applyAlignment="1">
      <alignment horizontal="left"/>
    </xf>
    <xf numFmtId="0" fontId="3" fillId="0" borderId="0" xfId="0" applyFont="1" applyAlignment="1">
      <alignment horizontal="right" vertical="center"/>
    </xf>
    <xf numFmtId="0" fontId="3" fillId="0" borderId="0" xfId="0" applyFont="1"/>
    <xf numFmtId="15" fontId="0" fillId="0" borderId="0" xfId="0" applyNumberFormat="1"/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7" xfId="0" applyFont="1" applyBorder="1"/>
    <xf numFmtId="4" fontId="7" fillId="0" borderId="1" xfId="0" applyNumberFormat="1" applyFont="1" applyBorder="1"/>
    <xf numFmtId="4" fontId="7" fillId="0" borderId="8" xfId="0" applyNumberFormat="1" applyFont="1" applyBorder="1"/>
    <xf numFmtId="43" fontId="7" fillId="0" borderId="1" xfId="1" applyFont="1" applyBorder="1"/>
    <xf numFmtId="0" fontId="8" fillId="0" borderId="0" xfId="0" applyFont="1" applyAlignment="1">
      <alignment horizontal="center"/>
    </xf>
    <xf numFmtId="0" fontId="7" fillId="0" borderId="1" xfId="0" applyFont="1" applyBorder="1"/>
    <xf numFmtId="4" fontId="3" fillId="0" borderId="1" xfId="0" applyNumberFormat="1" applyFont="1" applyBorder="1"/>
    <xf numFmtId="4" fontId="3" fillId="0" borderId="8" xfId="0" applyNumberFormat="1" applyFont="1" applyBorder="1"/>
    <xf numFmtId="43" fontId="3" fillId="0" borderId="1" xfId="0" applyNumberFormat="1" applyFont="1" applyBorder="1"/>
    <xf numFmtId="43" fontId="7" fillId="0" borderId="1" xfId="1" applyFont="1" applyBorder="1" applyAlignment="1"/>
    <xf numFmtId="43" fontId="7" fillId="0" borderId="8" xfId="1" applyFont="1" applyBorder="1" applyAlignment="1"/>
    <xf numFmtId="43" fontId="3" fillId="0" borderId="1" xfId="1" applyFont="1" applyBorder="1"/>
    <xf numFmtId="4" fontId="7" fillId="0" borderId="10" xfId="0" applyNumberFormat="1" applyFont="1" applyBorder="1"/>
    <xf numFmtId="0" fontId="7" fillId="0" borderId="0" xfId="0" applyFont="1" applyAlignment="1">
      <alignment horizontal="left"/>
    </xf>
    <xf numFmtId="0" fontId="10" fillId="0" borderId="0" xfId="0" applyFont="1"/>
    <xf numFmtId="0" fontId="7" fillId="0" borderId="0" xfId="0" applyFont="1"/>
    <xf numFmtId="43" fontId="7" fillId="0" borderId="1" xfId="1" applyFont="1" applyFill="1" applyBorder="1" applyAlignment="1"/>
    <xf numFmtId="0" fontId="7" fillId="0" borderId="10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44" fontId="3" fillId="0" borderId="1" xfId="2" applyFont="1" applyFill="1" applyBorder="1"/>
    <xf numFmtId="0" fontId="7" fillId="0" borderId="11" xfId="0" applyFont="1" applyBorder="1"/>
    <xf numFmtId="4" fontId="7" fillId="0" borderId="13" xfId="0" applyNumberFormat="1" applyFont="1" applyBorder="1"/>
    <xf numFmtId="4" fontId="7" fillId="0" borderId="14" xfId="0" applyNumberFormat="1" applyFont="1" applyBorder="1"/>
    <xf numFmtId="4" fontId="7" fillId="0" borderId="12" xfId="0" applyNumberFormat="1" applyFont="1" applyBorder="1"/>
    <xf numFmtId="4" fontId="7" fillId="0" borderId="16" xfId="0" applyNumberFormat="1" applyFont="1" applyBorder="1"/>
    <xf numFmtId="4" fontId="7" fillId="0" borderId="18" xfId="0" applyNumberFormat="1" applyFont="1" applyBorder="1"/>
    <xf numFmtId="4" fontId="7" fillId="0" borderId="19" xfId="0" applyNumberFormat="1" applyFont="1" applyBorder="1"/>
    <xf numFmtId="4" fontId="7" fillId="0" borderId="21" xfId="0" applyNumberFormat="1" applyFont="1" applyBorder="1"/>
    <xf numFmtId="4" fontId="7" fillId="0" borderId="24" xfId="0" applyNumberFormat="1" applyFont="1" applyBorder="1"/>
    <xf numFmtId="4" fontId="7" fillId="0" borderId="25" xfId="0" applyNumberFormat="1" applyFont="1" applyBorder="1"/>
    <xf numFmtId="0" fontId="7" fillId="0" borderId="26" xfId="0" applyFont="1" applyBorder="1"/>
    <xf numFmtId="0" fontId="7" fillId="0" borderId="15" xfId="0" applyFont="1" applyBorder="1"/>
    <xf numFmtId="3" fontId="7" fillId="0" borderId="10" xfId="0" applyNumberFormat="1" applyFont="1" applyBorder="1"/>
    <xf numFmtId="44" fontId="7" fillId="0" borderId="10" xfId="2" applyFont="1" applyBorder="1" applyAlignment="1"/>
    <xf numFmtId="9" fontId="7" fillId="0" borderId="8" xfId="3" applyFont="1" applyBorder="1" applyAlignment="1"/>
    <xf numFmtId="164" fontId="7" fillId="2" borderId="10" xfId="2" applyNumberFormat="1" applyFont="1" applyFill="1" applyBorder="1" applyAlignment="1"/>
    <xf numFmtId="0" fontId="12" fillId="0" borderId="0" xfId="0" applyFont="1" applyAlignment="1">
      <alignment horizontal="left"/>
    </xf>
    <xf numFmtId="9" fontId="13" fillId="0" borderId="8" xfId="3" applyFont="1" applyBorder="1" applyAlignment="1"/>
    <xf numFmtId="0" fontId="13" fillId="0" borderId="1" xfId="0" applyFont="1" applyBorder="1"/>
    <xf numFmtId="4" fontId="13" fillId="0" borderId="1" xfId="0" applyNumberFormat="1" applyFont="1" applyBorder="1"/>
    <xf numFmtId="4" fontId="13" fillId="0" borderId="8" xfId="0" applyNumberFormat="1" applyFont="1" applyBorder="1"/>
    <xf numFmtId="0" fontId="7" fillId="0" borderId="1" xfId="0" applyFont="1" applyBorder="1" applyAlignment="1">
      <alignment horizontal="left"/>
    </xf>
    <xf numFmtId="0" fontId="6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5" xfId="0" applyFont="1" applyBorder="1" applyAlignment="1">
      <alignment horizontal="right"/>
    </xf>
    <xf numFmtId="0" fontId="3" fillId="0" borderId="20" xfId="2" applyNumberFormat="1" applyFont="1" applyBorder="1" applyAlignment="1"/>
    <xf numFmtId="0" fontId="3" fillId="0" borderId="1" xfId="2" applyNumberFormat="1" applyFont="1" applyBorder="1" applyAlignment="1"/>
    <xf numFmtId="0" fontId="13" fillId="0" borderId="8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8" xfId="0" applyFont="1" applyBorder="1" applyAlignment="1"/>
    <xf numFmtId="0" fontId="7" fillId="0" borderId="9" xfId="0" applyFont="1" applyBorder="1" applyAlignment="1"/>
    <xf numFmtId="0" fontId="7" fillId="0" borderId="10" xfId="0" applyFont="1" applyBorder="1" applyAlignment="1"/>
    <xf numFmtId="0" fontId="7" fillId="0" borderId="1" xfId="0" applyFont="1" applyBorder="1" applyAlignment="1"/>
    <xf numFmtId="0" fontId="0" fillId="0" borderId="1" xfId="0" applyBorder="1" applyAlignment="1"/>
    <xf numFmtId="0" fontId="7" fillId="0" borderId="13" xfId="0" applyFont="1" applyBorder="1" applyAlignment="1"/>
    <xf numFmtId="0" fontId="3" fillId="0" borderId="17" xfId="0" applyFont="1" applyBorder="1" applyAlignment="1"/>
    <xf numFmtId="0" fontId="3" fillId="0" borderId="18" xfId="0" applyFont="1" applyBorder="1" applyAlignment="1"/>
    <xf numFmtId="0" fontId="3" fillId="0" borderId="20" xfId="0" applyFont="1" applyBorder="1" applyAlignment="1"/>
    <xf numFmtId="0" fontId="3" fillId="0" borderId="1" xfId="0" applyFont="1" applyBorder="1" applyAlignment="1"/>
    <xf numFmtId="0" fontId="7" fillId="0" borderId="20" xfId="0" quotePrefix="1" applyFont="1" applyBorder="1" applyAlignment="1"/>
    <xf numFmtId="0" fontId="7" fillId="0" borderId="20" xfId="0" applyFont="1" applyBorder="1" applyAlignment="1"/>
    <xf numFmtId="0" fontId="7" fillId="0" borderId="22" xfId="0" applyFont="1" applyBorder="1" applyAlignment="1"/>
    <xf numFmtId="0" fontId="7" fillId="0" borderId="23" xfId="0" applyFont="1" applyBorder="1" applyAlignment="1"/>
    <xf numFmtId="0" fontId="7" fillId="0" borderId="15" xfId="0" applyFont="1" applyBorder="1" applyAlignment="1"/>
    <xf numFmtId="0" fontId="13" fillId="0" borderId="8" xfId="0" applyFont="1" applyBorder="1" applyAlignment="1"/>
    <xf numFmtId="0" fontId="13" fillId="0" borderId="9" xfId="0" applyFont="1" applyBorder="1" applyAlignment="1"/>
    <xf numFmtId="0" fontId="13" fillId="0" borderId="10" xfId="0" applyFont="1" applyBorder="1" applyAlignment="1"/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 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46319-B2BB-4E72-9708-7B04ED79C31E}">
  <dimension ref="A1:S202"/>
  <sheetViews>
    <sheetView tabSelected="1" workbookViewId="0">
      <selection activeCell="D4" sqref="D4"/>
    </sheetView>
  </sheetViews>
  <sheetFormatPr defaultRowHeight="15"/>
  <cols>
    <col min="1" max="1" width="7.7109375" customWidth="1"/>
    <col min="2" max="2" width="3" customWidth="1"/>
    <col min="3" max="3" width="14.7109375" customWidth="1"/>
    <col min="4" max="4" width="24.140625" customWidth="1"/>
    <col min="5" max="5" width="15.140625" customWidth="1"/>
    <col min="6" max="6" width="12.7109375" customWidth="1"/>
    <col min="7" max="7" width="16.42578125" customWidth="1"/>
    <col min="8" max="8" width="7.7109375" customWidth="1"/>
    <col min="9" max="9" width="31.28515625" customWidth="1"/>
    <col min="10" max="10" width="7.7109375" customWidth="1"/>
    <col min="11" max="11" width="8.85546875" customWidth="1"/>
    <col min="12" max="12" width="7.7109375" customWidth="1"/>
  </cols>
  <sheetData>
    <row r="1" spans="1:19" ht="30" customHeight="1">
      <c r="A1" s="9" t="s">
        <v>0</v>
      </c>
      <c r="B1" s="1"/>
      <c r="C1" s="2" t="s">
        <v>1</v>
      </c>
      <c r="F1" s="3" t="s">
        <v>2</v>
      </c>
      <c r="G1" s="3"/>
    </row>
    <row r="2" spans="1:19" ht="20.100000000000001" customHeight="1">
      <c r="A2" s="4"/>
      <c r="B2" s="1"/>
      <c r="C2" s="1"/>
      <c r="D2" s="1"/>
      <c r="F2" s="5" t="s">
        <v>3</v>
      </c>
      <c r="G2" s="5" t="s">
        <v>4</v>
      </c>
    </row>
    <row r="3" spans="1:19" ht="20.100000000000001" customHeight="1">
      <c r="A3" s="1" t="s">
        <v>5</v>
      </c>
      <c r="E3" s="6" t="s">
        <v>6</v>
      </c>
      <c r="F3" s="7" t="s">
        <v>7</v>
      </c>
      <c r="G3" s="8">
        <v>44671</v>
      </c>
    </row>
    <row r="4" spans="1:19" ht="20.100000000000001" customHeight="1">
      <c r="A4" s="9" t="s">
        <v>8</v>
      </c>
      <c r="B4" s="1"/>
      <c r="C4" s="10">
        <v>44377</v>
      </c>
      <c r="D4" s="1"/>
      <c r="E4" s="6" t="s">
        <v>9</v>
      </c>
      <c r="F4" s="7" t="s">
        <v>10</v>
      </c>
      <c r="G4" s="8">
        <v>44690</v>
      </c>
    </row>
    <row r="5" spans="1:19" ht="20.100000000000001" customHeight="1">
      <c r="A5" s="9"/>
      <c r="B5" s="1"/>
      <c r="C5" s="10"/>
      <c r="D5" s="1"/>
      <c r="E5" s="1"/>
      <c r="F5" s="11"/>
      <c r="G5" s="12"/>
      <c r="H5" s="13"/>
    </row>
    <row r="6" spans="1:19" ht="20.100000000000001" customHeight="1" thickBot="1">
      <c r="H6" s="62"/>
      <c r="I6" s="62"/>
      <c r="J6" s="62"/>
      <c r="K6" s="62"/>
      <c r="L6" s="62"/>
    </row>
    <row r="7" spans="1:19" ht="36" customHeight="1" thickBot="1">
      <c r="A7" s="14" t="s">
        <v>11</v>
      </c>
      <c r="B7" s="63" t="s">
        <v>12</v>
      </c>
      <c r="C7" s="64"/>
      <c r="D7" s="65"/>
      <c r="E7" s="15" t="s">
        <v>13</v>
      </c>
      <c r="F7" s="15" t="s">
        <v>14</v>
      </c>
      <c r="G7" s="16" t="s">
        <v>15</v>
      </c>
      <c r="H7" s="17"/>
      <c r="I7" s="32"/>
      <c r="L7" s="18"/>
      <c r="M7" s="37"/>
      <c r="N7" s="37"/>
      <c r="O7" s="37"/>
      <c r="P7" s="37"/>
      <c r="Q7" s="37"/>
      <c r="R7" s="37"/>
      <c r="S7" s="37"/>
    </row>
    <row r="8" spans="1:19" ht="15.95" customHeight="1">
      <c r="A8" s="19"/>
      <c r="B8" s="61"/>
      <c r="C8" s="61"/>
      <c r="D8" s="61"/>
      <c r="E8" s="20"/>
      <c r="F8" s="21"/>
      <c r="G8" s="22" t="str">
        <f t="shared" ref="G8:G40" si="0">IF(E8=0,IF(F8=0,"",F8),F8*E8)</f>
        <v/>
      </c>
      <c r="H8" s="23"/>
      <c r="I8" s="32"/>
      <c r="J8" s="32"/>
      <c r="K8" s="32"/>
      <c r="L8" s="32"/>
      <c r="M8" s="38"/>
      <c r="N8" s="38"/>
      <c r="O8" s="38"/>
      <c r="P8" s="38"/>
      <c r="Q8" s="37"/>
      <c r="R8" s="37"/>
      <c r="S8" s="37"/>
    </row>
    <row r="9" spans="1:19" ht="15.95" customHeight="1">
      <c r="A9" s="19"/>
      <c r="B9" s="66" t="s">
        <v>16</v>
      </c>
      <c r="C9" s="66"/>
      <c r="D9" s="66"/>
      <c r="E9" s="20"/>
      <c r="F9" s="21"/>
      <c r="G9" s="22" t="str">
        <f t="shared" si="0"/>
        <v/>
      </c>
      <c r="H9" s="23"/>
      <c r="I9" s="32"/>
      <c r="J9" s="32"/>
      <c r="K9" s="32"/>
      <c r="L9" s="32"/>
      <c r="M9" s="38"/>
      <c r="N9" s="38"/>
      <c r="O9" s="38"/>
      <c r="P9" s="38"/>
      <c r="Q9" s="37"/>
      <c r="R9" s="37"/>
      <c r="S9" s="37"/>
    </row>
    <row r="10" spans="1:19" ht="15.95" customHeight="1">
      <c r="A10" s="19"/>
      <c r="B10" s="61" t="s">
        <v>17</v>
      </c>
      <c r="C10" s="61"/>
      <c r="D10" s="61"/>
      <c r="E10" s="20">
        <v>17790.259999999998</v>
      </c>
      <c r="F10" s="21">
        <v>1</v>
      </c>
      <c r="G10" s="22">
        <f t="shared" si="0"/>
        <v>17790.259999999998</v>
      </c>
      <c r="H10" s="23"/>
      <c r="I10" s="32"/>
      <c r="J10" s="32"/>
      <c r="K10" s="32"/>
      <c r="L10" s="32"/>
      <c r="M10" s="38"/>
      <c r="N10" s="38"/>
      <c r="O10" s="38"/>
      <c r="P10" s="38"/>
      <c r="Q10" s="37"/>
      <c r="R10" s="37"/>
      <c r="S10" s="37"/>
    </row>
    <row r="11" spans="1:19" ht="15.95" customHeight="1">
      <c r="A11" s="19"/>
      <c r="B11" s="61" t="s">
        <v>18</v>
      </c>
      <c r="C11" s="61"/>
      <c r="D11" s="61"/>
      <c r="E11" s="20">
        <v>0</v>
      </c>
      <c r="F11" s="21">
        <v>0</v>
      </c>
      <c r="G11" s="22" t="str">
        <f t="shared" si="0"/>
        <v/>
      </c>
      <c r="H11" s="23"/>
      <c r="I11" s="32"/>
      <c r="J11" s="32"/>
      <c r="K11" s="32"/>
      <c r="L11" s="32"/>
      <c r="M11" s="38"/>
      <c r="N11" s="38"/>
      <c r="O11" s="38"/>
      <c r="P11" s="38"/>
      <c r="Q11" s="37"/>
      <c r="R11" s="37"/>
      <c r="S11" s="37"/>
    </row>
    <row r="12" spans="1:19" ht="15.95" customHeight="1">
      <c r="A12" s="19"/>
      <c r="B12" s="61" t="s">
        <v>19</v>
      </c>
      <c r="C12" s="61"/>
      <c r="D12" s="61"/>
      <c r="E12" s="20">
        <v>13991.93</v>
      </c>
      <c r="F12" s="21">
        <v>1</v>
      </c>
      <c r="G12" s="22">
        <f t="shared" si="0"/>
        <v>13991.93</v>
      </c>
      <c r="H12" s="23"/>
      <c r="I12" s="32"/>
      <c r="J12" s="32"/>
      <c r="K12" s="32"/>
      <c r="L12" s="32"/>
      <c r="M12" s="38"/>
      <c r="N12" s="38"/>
      <c r="O12" s="38"/>
      <c r="P12" s="38"/>
      <c r="Q12" s="37"/>
      <c r="R12" s="37"/>
      <c r="S12" s="37"/>
    </row>
    <row r="13" spans="1:19" ht="15.95" customHeight="1">
      <c r="A13" s="19"/>
      <c r="B13" s="61" t="s">
        <v>20</v>
      </c>
      <c r="C13" s="61"/>
      <c r="D13" s="61"/>
      <c r="E13" s="20">
        <v>1570001.5</v>
      </c>
      <c r="F13" s="21">
        <v>1</v>
      </c>
      <c r="G13" s="22">
        <f t="shared" si="0"/>
        <v>1570001.5</v>
      </c>
      <c r="H13" s="23"/>
      <c r="I13" s="32"/>
      <c r="J13" s="32"/>
      <c r="K13" s="32"/>
      <c r="L13" s="32"/>
      <c r="M13" s="38"/>
      <c r="N13" s="38"/>
      <c r="O13" s="38"/>
      <c r="P13" s="38"/>
      <c r="Q13" s="37"/>
      <c r="R13" s="37"/>
      <c r="S13" s="37"/>
    </row>
    <row r="14" spans="1:19" ht="15.95" customHeight="1">
      <c r="A14" s="19"/>
      <c r="B14" s="67" t="s">
        <v>21</v>
      </c>
      <c r="C14" s="67"/>
      <c r="D14" s="67"/>
      <c r="E14" s="25"/>
      <c r="F14" s="26"/>
      <c r="G14" s="27">
        <f>SUM(G10:G13)</f>
        <v>1601783.69</v>
      </c>
      <c r="H14" s="23"/>
      <c r="I14" s="32"/>
      <c r="J14" s="32"/>
      <c r="K14" s="32"/>
      <c r="L14" s="32"/>
      <c r="M14" s="38"/>
      <c r="N14" s="38"/>
      <c r="O14" s="38"/>
      <c r="P14" s="38"/>
      <c r="Q14" s="37"/>
      <c r="R14" s="37"/>
      <c r="S14" s="37"/>
    </row>
    <row r="15" spans="1:19" ht="15.95" customHeight="1">
      <c r="A15" s="19"/>
      <c r="B15" s="61"/>
      <c r="C15" s="61"/>
      <c r="D15" s="61"/>
      <c r="E15" s="20"/>
      <c r="F15" s="21"/>
      <c r="G15" s="24" t="str">
        <f t="shared" si="0"/>
        <v/>
      </c>
      <c r="H15" s="23"/>
      <c r="I15" s="32"/>
      <c r="J15" s="32"/>
      <c r="K15" s="32"/>
      <c r="L15" s="32"/>
      <c r="M15" s="38"/>
      <c r="N15" s="38"/>
      <c r="O15" s="38"/>
      <c r="P15" s="38"/>
      <c r="Q15" s="37"/>
      <c r="R15" s="37"/>
      <c r="S15" s="37"/>
    </row>
    <row r="16" spans="1:19" ht="15.95" customHeight="1">
      <c r="A16" s="19"/>
      <c r="B16" s="66" t="s">
        <v>22</v>
      </c>
      <c r="C16" s="66"/>
      <c r="D16" s="66"/>
      <c r="E16" s="20"/>
      <c r="F16" s="21"/>
      <c r="G16" s="24"/>
      <c r="H16" s="23"/>
      <c r="I16" s="32"/>
      <c r="J16" s="32"/>
      <c r="K16" s="32"/>
      <c r="L16" s="32"/>
      <c r="M16" s="38"/>
      <c r="N16" s="38"/>
      <c r="O16" s="38"/>
      <c r="P16" s="38"/>
      <c r="Q16" s="37"/>
      <c r="R16" s="37"/>
      <c r="S16" s="37"/>
    </row>
    <row r="17" spans="1:19" ht="15.95" customHeight="1">
      <c r="A17" s="19"/>
      <c r="B17" s="81" t="s">
        <v>23</v>
      </c>
      <c r="C17" s="82"/>
      <c r="D17" s="83"/>
      <c r="E17" s="35">
        <v>138652.26999999999</v>
      </c>
      <c r="F17" s="29">
        <v>1</v>
      </c>
      <c r="G17" s="22">
        <f>E17*F17</f>
        <v>138652.26999999999</v>
      </c>
      <c r="H17" s="23"/>
      <c r="I17" s="32"/>
      <c r="J17" s="32"/>
      <c r="K17" s="32"/>
      <c r="L17" s="32"/>
      <c r="M17" s="38"/>
      <c r="N17" s="38"/>
      <c r="O17" s="38"/>
      <c r="P17" s="38"/>
      <c r="Q17" s="37"/>
      <c r="R17" s="37"/>
      <c r="S17" s="37"/>
    </row>
    <row r="18" spans="1:19" ht="15.95" customHeight="1">
      <c r="A18" s="19"/>
      <c r="B18" s="81" t="s">
        <v>24</v>
      </c>
      <c r="C18" s="82"/>
      <c r="D18" s="83"/>
      <c r="E18" s="28"/>
      <c r="F18" s="29">
        <v>1</v>
      </c>
      <c r="G18" s="22">
        <f>E18*F18</f>
        <v>0</v>
      </c>
      <c r="H18" s="23"/>
      <c r="I18" s="32"/>
      <c r="J18" s="32"/>
      <c r="K18" s="32"/>
      <c r="L18" s="32"/>
      <c r="M18" s="38"/>
      <c r="N18" s="38"/>
      <c r="O18" s="38"/>
      <c r="P18" s="38"/>
      <c r="Q18" s="37"/>
      <c r="R18" s="37"/>
      <c r="S18" s="37"/>
    </row>
    <row r="19" spans="1:19" ht="15.95" customHeight="1">
      <c r="A19" s="19"/>
      <c r="B19" s="68" t="s">
        <v>25</v>
      </c>
      <c r="C19" s="69"/>
      <c r="D19" s="70"/>
      <c r="E19" s="28"/>
      <c r="F19" s="29"/>
      <c r="G19" s="30">
        <f>SUM(G17:G18)</f>
        <v>138652.26999999999</v>
      </c>
      <c r="H19" s="23"/>
      <c r="I19" s="23"/>
      <c r="J19" s="23"/>
      <c r="K19" s="23"/>
      <c r="L19" s="23"/>
    </row>
    <row r="20" spans="1:19" ht="15.95" customHeight="1">
      <c r="A20" s="19"/>
      <c r="B20" s="84"/>
      <c r="C20" s="84"/>
      <c r="D20" s="84"/>
      <c r="E20" s="20"/>
      <c r="F20" s="21"/>
      <c r="G20" s="24" t="str">
        <f t="shared" si="0"/>
        <v/>
      </c>
      <c r="H20" s="23"/>
      <c r="I20" s="23"/>
      <c r="J20" s="23"/>
      <c r="K20" s="23"/>
      <c r="L20" s="23"/>
    </row>
    <row r="21" spans="1:19" ht="15.95" customHeight="1">
      <c r="A21" s="19"/>
      <c r="B21" s="67" t="s">
        <v>26</v>
      </c>
      <c r="C21" s="67"/>
      <c r="D21" s="67"/>
      <c r="E21" s="20"/>
      <c r="F21" s="21"/>
      <c r="G21" s="39">
        <f>G14-G19</f>
        <v>1463131.42</v>
      </c>
      <c r="H21" s="23"/>
      <c r="I21" s="23"/>
      <c r="J21" s="23"/>
      <c r="K21" s="23"/>
      <c r="L21" s="23"/>
    </row>
    <row r="22" spans="1:19" ht="15.95" customHeight="1">
      <c r="A22" s="19"/>
      <c r="B22" s="84"/>
      <c r="C22" s="84"/>
      <c r="D22" s="84"/>
      <c r="E22" s="20"/>
      <c r="F22" s="21"/>
      <c r="G22" s="24" t="str">
        <f t="shared" si="0"/>
        <v/>
      </c>
      <c r="H22" s="23"/>
      <c r="I22" s="23"/>
      <c r="J22" s="23"/>
      <c r="K22" s="23"/>
      <c r="L22" s="23"/>
    </row>
    <row r="23" spans="1:19" ht="15.95" customHeight="1">
      <c r="A23" s="24"/>
      <c r="B23" s="84"/>
      <c r="C23" s="84"/>
      <c r="D23" s="84"/>
      <c r="E23" s="20"/>
      <c r="F23" s="20"/>
      <c r="G23" s="24"/>
      <c r="H23" s="23"/>
      <c r="I23" s="23"/>
      <c r="J23" s="23"/>
      <c r="K23" s="23"/>
      <c r="L23" s="23"/>
    </row>
    <row r="24" spans="1:19" ht="15.95" customHeight="1">
      <c r="A24" s="50"/>
      <c r="B24" s="71"/>
      <c r="C24" s="71"/>
      <c r="D24" s="71"/>
      <c r="E24" s="43"/>
      <c r="F24" s="44"/>
      <c r="G24" s="51" t="str">
        <f t="shared" si="0"/>
        <v/>
      </c>
      <c r="H24" s="23"/>
      <c r="I24" s="23"/>
      <c r="J24" s="23"/>
      <c r="K24" s="23"/>
      <c r="L24" s="23"/>
    </row>
    <row r="25" spans="1:19" ht="15.95" customHeight="1">
      <c r="A25" s="19"/>
      <c r="B25" s="61" t="s">
        <v>27</v>
      </c>
      <c r="C25" s="61"/>
      <c r="D25" s="61"/>
      <c r="E25" s="31">
        <v>1980001</v>
      </c>
      <c r="F25" s="21"/>
      <c r="G25" s="24"/>
      <c r="H25" s="23"/>
      <c r="I25" s="23"/>
      <c r="J25" s="23"/>
      <c r="K25" s="23"/>
      <c r="L25" s="23"/>
    </row>
    <row r="26" spans="1:19" ht="15.95" customHeight="1">
      <c r="A26" s="19"/>
      <c r="B26" s="85" t="s">
        <v>28</v>
      </c>
      <c r="C26" s="85"/>
      <c r="D26" s="85"/>
      <c r="E26" s="52">
        <v>75000</v>
      </c>
      <c r="F26" s="21"/>
      <c r="G26" s="24"/>
      <c r="H26" s="23"/>
      <c r="I26" s="23"/>
      <c r="J26" s="23"/>
      <c r="K26" s="23"/>
      <c r="L26" s="23"/>
    </row>
    <row r="27" spans="1:19" ht="15.95" customHeight="1" thickBot="1">
      <c r="A27" s="19"/>
      <c r="B27" s="86"/>
      <c r="C27" s="86"/>
      <c r="D27" s="86"/>
      <c r="E27" s="41"/>
      <c r="F27" s="42"/>
      <c r="G27" s="24"/>
      <c r="H27" s="23"/>
      <c r="I27" s="23"/>
      <c r="J27" s="23"/>
      <c r="K27" s="23"/>
      <c r="L27" s="23"/>
    </row>
    <row r="28" spans="1:19" ht="15.95" customHeight="1" thickTop="1">
      <c r="A28" s="40"/>
      <c r="B28" s="87" t="s">
        <v>29</v>
      </c>
      <c r="C28" s="88"/>
      <c r="D28" s="88"/>
      <c r="E28" s="45"/>
      <c r="F28" s="46"/>
      <c r="G28" s="36"/>
      <c r="H28" s="23"/>
      <c r="I28" s="23"/>
      <c r="J28" s="23"/>
      <c r="K28" s="23"/>
      <c r="L28" s="23"/>
    </row>
    <row r="29" spans="1:19" ht="15.95" customHeight="1">
      <c r="A29" s="40"/>
      <c r="B29" s="89" t="s">
        <v>30</v>
      </c>
      <c r="C29" s="90"/>
      <c r="D29" s="90"/>
      <c r="E29" s="20"/>
      <c r="F29" s="47"/>
      <c r="G29" s="36"/>
      <c r="H29" s="23"/>
      <c r="I29" s="56" t="s">
        <v>31</v>
      </c>
      <c r="J29" s="23"/>
      <c r="K29" s="23"/>
      <c r="L29" s="23"/>
    </row>
    <row r="30" spans="1:19" ht="15.95" customHeight="1">
      <c r="A30" s="40"/>
      <c r="B30" s="91" t="s">
        <v>32</v>
      </c>
      <c r="C30" s="84"/>
      <c r="D30" s="84"/>
      <c r="E30" s="55">
        <f>+G21/E25</f>
        <v>0.73895488941672249</v>
      </c>
      <c r="F30" s="47"/>
      <c r="G30" s="36"/>
      <c r="H30" s="23"/>
      <c r="I30" s="23"/>
      <c r="J30" s="23"/>
      <c r="K30" s="23"/>
      <c r="L30" s="23"/>
    </row>
    <row r="31" spans="1:19" ht="15.95" customHeight="1">
      <c r="A31" s="40"/>
      <c r="B31" s="72" t="s">
        <v>33</v>
      </c>
      <c r="C31" s="73"/>
      <c r="D31" s="73"/>
      <c r="E31" s="53">
        <f>+E30*E26</f>
        <v>55421.616706254186</v>
      </c>
      <c r="F31" s="47"/>
      <c r="G31" s="36"/>
      <c r="H31" s="23"/>
      <c r="I31" s="23"/>
      <c r="J31" s="23"/>
      <c r="K31" s="23"/>
      <c r="L31" s="23"/>
    </row>
    <row r="32" spans="1:19" ht="15.95" customHeight="1">
      <c r="A32" s="40"/>
      <c r="B32" s="92"/>
      <c r="C32" s="84"/>
      <c r="D32" s="84"/>
      <c r="E32" s="20"/>
      <c r="F32" s="47"/>
      <c r="G32" s="36"/>
      <c r="H32" s="23"/>
      <c r="I32" s="23"/>
      <c r="J32" s="23"/>
      <c r="K32" s="23"/>
      <c r="L32" s="23"/>
    </row>
    <row r="33" spans="1:12" ht="15.95" customHeight="1" thickBot="1">
      <c r="A33" s="40"/>
      <c r="B33" s="93"/>
      <c r="C33" s="94"/>
      <c r="D33" s="94"/>
      <c r="E33" s="48"/>
      <c r="F33" s="49"/>
      <c r="G33" s="36" t="str">
        <f t="shared" si="0"/>
        <v/>
      </c>
      <c r="H33" s="23"/>
      <c r="I33" s="23"/>
      <c r="J33" s="23"/>
      <c r="K33" s="23"/>
      <c r="L33" s="23"/>
    </row>
    <row r="34" spans="1:12" ht="15.95" customHeight="1" thickTop="1">
      <c r="A34" s="19"/>
      <c r="B34" s="95"/>
      <c r="C34" s="95"/>
      <c r="D34" s="95"/>
      <c r="E34" s="43"/>
      <c r="F34" s="44"/>
      <c r="G34" s="24" t="str">
        <f t="shared" si="0"/>
        <v/>
      </c>
      <c r="H34" s="23"/>
      <c r="I34" s="23"/>
      <c r="J34" s="23"/>
      <c r="K34" s="23"/>
      <c r="L34" s="23"/>
    </row>
    <row r="35" spans="1:12" ht="15.95" customHeight="1">
      <c r="A35" s="19"/>
      <c r="B35" s="84"/>
      <c r="C35" s="84"/>
      <c r="D35" s="84"/>
      <c r="E35" s="20"/>
      <c r="F35" s="21"/>
      <c r="G35" s="24" t="str">
        <f t="shared" si="0"/>
        <v/>
      </c>
      <c r="H35" s="23"/>
      <c r="I35" s="23"/>
      <c r="J35" s="23"/>
      <c r="K35" s="23"/>
      <c r="L35" s="23"/>
    </row>
    <row r="36" spans="1:12" ht="15.95" customHeight="1">
      <c r="A36" s="19"/>
      <c r="B36" s="84"/>
      <c r="C36" s="84"/>
      <c r="D36" s="84"/>
      <c r="E36" s="20"/>
      <c r="F36" s="21"/>
      <c r="G36" s="24" t="str">
        <f t="shared" si="0"/>
        <v/>
      </c>
      <c r="H36" s="23"/>
      <c r="I36" s="23"/>
      <c r="J36" s="23"/>
      <c r="K36" s="23"/>
      <c r="L36" s="23"/>
    </row>
    <row r="37" spans="1:12" ht="15.95" customHeight="1">
      <c r="A37" s="19"/>
      <c r="B37" s="96" t="s">
        <v>34</v>
      </c>
      <c r="C37" s="97"/>
      <c r="D37" s="97"/>
      <c r="E37" s="97"/>
      <c r="F37" s="97"/>
      <c r="G37" s="98"/>
      <c r="H37" s="23"/>
      <c r="I37" s="23"/>
      <c r="J37" s="23"/>
      <c r="K37" s="23"/>
      <c r="L37" s="23"/>
    </row>
    <row r="38" spans="1:12" ht="15.95" customHeight="1">
      <c r="A38" s="19"/>
      <c r="B38" s="96" t="s">
        <v>35</v>
      </c>
      <c r="C38" s="97"/>
      <c r="D38" s="97"/>
      <c r="E38" s="98"/>
      <c r="F38" s="57">
        <f>+E26/E25</f>
        <v>3.7878768748096592E-2</v>
      </c>
      <c r="G38" s="58"/>
      <c r="H38" s="23"/>
      <c r="I38" s="23"/>
      <c r="J38" s="23"/>
      <c r="K38" s="23"/>
      <c r="L38" s="23"/>
    </row>
    <row r="39" spans="1:12" ht="15.95" customHeight="1">
      <c r="A39" s="19"/>
      <c r="B39" s="74" t="s">
        <v>36</v>
      </c>
      <c r="C39" s="75"/>
      <c r="D39" s="75"/>
      <c r="E39" s="75"/>
      <c r="F39" s="75"/>
      <c r="G39" s="76"/>
      <c r="H39" s="23"/>
      <c r="I39" s="23"/>
      <c r="J39" s="23"/>
      <c r="K39" s="23"/>
      <c r="L39" s="23"/>
    </row>
    <row r="40" spans="1:12" ht="15.95" customHeight="1">
      <c r="A40" s="19"/>
      <c r="B40" s="77"/>
      <c r="C40" s="77"/>
      <c r="D40" s="77"/>
      <c r="E40" s="59"/>
      <c r="F40" s="60"/>
      <c r="G40" s="58" t="str">
        <f t="shared" si="0"/>
        <v/>
      </c>
      <c r="H40" s="23"/>
      <c r="I40" s="23"/>
      <c r="J40" s="23"/>
      <c r="K40" s="23"/>
      <c r="L40" s="23"/>
    </row>
    <row r="41" spans="1:12" ht="15.95" customHeight="1">
      <c r="A41" s="33"/>
      <c r="B41" s="33"/>
      <c r="C41" s="33"/>
      <c r="D41" s="33"/>
      <c r="E41" s="33"/>
      <c r="F41" s="33"/>
      <c r="G41" s="33"/>
      <c r="H41" s="33"/>
      <c r="I41" s="34"/>
      <c r="J41" s="34"/>
      <c r="K41" s="34"/>
    </row>
    <row r="42" spans="1:12" ht="15.95" customHeight="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2" ht="15.95" customHeight="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2" ht="15.95" customHeight="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2" ht="15.95" customHeight="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2" ht="15.95" customHeight="1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</row>
    <row r="47" spans="1:12" ht="15.95" customHeight="1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</row>
    <row r="48" spans="1:12" ht="15.95" customHeight="1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</row>
    <row r="49" spans="1:11" ht="15.95" customHeight="1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</row>
    <row r="50" spans="1:11" ht="15.95" customHeight="1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</row>
    <row r="51" spans="1:11" ht="15.95" customHeight="1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</row>
    <row r="52" spans="1:11" ht="15.95" customHeigh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</row>
    <row r="53" spans="1:11" ht="15.95" customHeigh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</row>
    <row r="54" spans="1:11" ht="15.95" customHeigh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</row>
    <row r="55" spans="1:11" ht="15.95" customHeight="1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</row>
    <row r="56" spans="1:11" ht="15.95" customHeight="1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</row>
    <row r="57" spans="1:11" ht="15.95" customHeight="1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</row>
    <row r="58" spans="1:11" ht="15.95" customHeight="1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</row>
    <row r="59" spans="1:11" ht="15.95" customHeight="1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</row>
    <row r="60" spans="1:11" ht="15.95" customHeight="1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</row>
    <row r="61" spans="1:11" ht="15.95" customHeight="1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</row>
    <row r="62" spans="1:11" ht="15.95" customHeight="1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</row>
    <row r="63" spans="1:11" ht="15.95" customHeight="1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</row>
    <row r="64" spans="1:11" ht="15.95" customHeight="1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</row>
    <row r="65" spans="1:11" ht="15.95" customHeight="1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</row>
    <row r="66" spans="1:11" ht="15.95" customHeight="1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</row>
    <row r="67" spans="1:11" ht="15.95" customHeight="1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</row>
    <row r="68" spans="1:11" ht="15.95" customHeight="1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</row>
    <row r="69" spans="1:11" ht="15.95" customHeight="1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</row>
    <row r="70" spans="1:11" ht="15.95" customHeight="1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</row>
    <row r="71" spans="1:11" ht="15.95" customHeight="1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</row>
    <row r="72" spans="1:11" ht="15.95" customHeight="1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</row>
    <row r="73" spans="1:11" ht="15.95" customHeight="1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</row>
    <row r="74" spans="1:11" ht="15.95" customHeight="1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</row>
    <row r="75" spans="1:11" ht="15.95" customHeight="1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</row>
    <row r="76" spans="1:11" ht="15.95" customHeight="1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</row>
    <row r="77" spans="1:11" ht="15.95" customHeight="1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</row>
    <row r="78" spans="1:11" ht="15.95" customHeight="1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</row>
    <row r="79" spans="1:11" ht="15.95" customHeight="1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</row>
    <row r="80" spans="1:11" ht="15.95" customHeight="1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</row>
    <row r="81" spans="1:11" ht="15.95" customHeight="1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</row>
    <row r="82" spans="1:11" ht="15.95" customHeight="1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</row>
    <row r="83" spans="1:11" ht="15.95" customHeight="1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</row>
    <row r="84" spans="1:11" ht="15.95" customHeight="1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</row>
    <row r="85" spans="1:11" ht="15.95" customHeight="1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</row>
    <row r="86" spans="1:11" ht="15.95" customHeight="1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</row>
    <row r="87" spans="1:11" ht="15.95" customHeight="1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</row>
    <row r="88" spans="1:11" ht="15.95" customHeight="1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</row>
    <row r="89" spans="1:11" ht="15.95" customHeight="1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</row>
    <row r="90" spans="1:11" ht="15.95" customHeight="1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</row>
    <row r="91" spans="1:11" ht="15.95" customHeight="1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</row>
    <row r="92" spans="1:11" ht="15.95" customHeight="1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</row>
    <row r="93" spans="1:11" ht="15.95" customHeight="1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</row>
    <row r="94" spans="1:11" ht="15.95" customHeight="1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</row>
    <row r="95" spans="1:11" ht="15.95" customHeight="1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</row>
    <row r="96" spans="1:11" ht="15.95" customHeight="1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</row>
    <row r="97" spans="1:11" ht="15.95" customHeight="1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</row>
    <row r="98" spans="1:11" ht="15.95" customHeight="1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</row>
    <row r="99" spans="1:11" ht="15.95" customHeight="1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</row>
    <row r="100" spans="1:11" ht="15.95" customHeigh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</row>
    <row r="101" spans="1:11" ht="15.95" customHeigh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</row>
    <row r="102" spans="1:11" ht="15.95" customHeigh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</row>
    <row r="103" spans="1:11" ht="15.95" customHeigh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</row>
    <row r="104" spans="1:11" ht="15.95" customHeigh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</row>
    <row r="105" spans="1:11" ht="15.95" customHeigh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</row>
    <row r="106" spans="1:11" ht="15.95" customHeigh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</row>
    <row r="107" spans="1:11" ht="15.95" customHeigh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</row>
    <row r="108" spans="1:11" ht="15.95" customHeigh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</row>
    <row r="109" spans="1:11" ht="15.95" customHeigh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</row>
    <row r="110" spans="1:11" ht="15.95" customHeigh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</row>
    <row r="111" spans="1:11" ht="15.95" customHeigh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</row>
    <row r="112" spans="1:11" ht="15.95" customHeigh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</row>
    <row r="113" spans="1:11" ht="15.95" customHeigh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</row>
    <row r="114" spans="1:11" ht="15.95" customHeigh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</row>
    <row r="115" spans="1:11" ht="15.95" customHeigh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</row>
    <row r="116" spans="1:11" ht="15.95" customHeigh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</row>
    <row r="117" spans="1:11" ht="15.95" customHeigh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</row>
    <row r="118" spans="1:11" ht="15.95" customHeigh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</row>
    <row r="119" spans="1:11" ht="15.95" customHeigh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</row>
    <row r="120" spans="1:11" ht="15.95" customHeigh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</row>
    <row r="121" spans="1:11" ht="15.95" customHeigh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</row>
    <row r="122" spans="1:11" ht="15.95" customHeigh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</row>
    <row r="123" spans="1:11" ht="15.95" customHeigh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</row>
    <row r="124" spans="1:11" ht="15.95" customHeigh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</row>
    <row r="125" spans="1:11" ht="15.95" customHeight="1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</row>
    <row r="126" spans="1:11" ht="15.95" customHeight="1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</row>
    <row r="127" spans="1:11" ht="15.95" customHeight="1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</row>
    <row r="128" spans="1:11" ht="15.95" customHeight="1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</row>
    <row r="129" spans="1:11" ht="15.95" customHeight="1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</row>
    <row r="130" spans="1:11" ht="15.95" customHeight="1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</row>
    <row r="131" spans="1:11" ht="15.95" customHeight="1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</row>
    <row r="132" spans="1:11" ht="15.95" customHeight="1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</row>
    <row r="133" spans="1:11" ht="15.95" customHeight="1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</row>
    <row r="134" spans="1:11" ht="15.95" customHeight="1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</row>
    <row r="135" spans="1:11" ht="15.95" customHeight="1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</row>
    <row r="136" spans="1:11" ht="15.95" customHeight="1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</row>
    <row r="137" spans="1:11" ht="15.95" customHeight="1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</row>
    <row r="138" spans="1:11" ht="15.95" customHeight="1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</row>
    <row r="139" spans="1:11" ht="15.95" customHeight="1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</row>
    <row r="140" spans="1:11" ht="15.95" customHeight="1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</row>
    <row r="141" spans="1:11" ht="15.95" customHeight="1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</row>
    <row r="142" spans="1:11" ht="15.95" customHeight="1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</row>
    <row r="143" spans="1:11" ht="15.95" customHeight="1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</row>
    <row r="144" spans="1:11" ht="15.95" customHeight="1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</row>
    <row r="145" spans="1:11" ht="15.95" customHeight="1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</row>
    <row r="146" spans="1:11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</row>
    <row r="147" spans="1:11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</row>
    <row r="148" spans="1:11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</row>
    <row r="149" spans="1:11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</row>
    <row r="150" spans="1:11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</row>
    <row r="151" spans="1:11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</row>
    <row r="152" spans="1:11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</row>
    <row r="153" spans="1:11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</row>
    <row r="154" spans="1:11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</row>
    <row r="155" spans="1:11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</row>
    <row r="156" spans="1:11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</row>
    <row r="157" spans="1:11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</row>
    <row r="158" spans="1:11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</row>
    <row r="159" spans="1:11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</row>
    <row r="160" spans="1:11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</row>
    <row r="161" spans="1:11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</row>
    <row r="162" spans="1:11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</row>
    <row r="163" spans="1:11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</row>
    <row r="164" spans="1:11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</row>
    <row r="165" spans="1:11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</row>
    <row r="166" spans="1:11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</row>
    <row r="167" spans="1:11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</row>
    <row r="168" spans="1:11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</row>
    <row r="169" spans="1:11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</row>
    <row r="170" spans="1:11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</row>
    <row r="171" spans="1:11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</row>
    <row r="172" spans="1:11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</row>
    <row r="173" spans="1:11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</row>
    <row r="174" spans="1:11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</row>
    <row r="175" spans="1:11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</row>
    <row r="176" spans="1:11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</row>
    <row r="177" spans="1:11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4"/>
    </row>
    <row r="178" spans="1:11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4"/>
    </row>
    <row r="179" spans="1:11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</row>
    <row r="180" spans="1:11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</row>
    <row r="181" spans="1:11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</row>
    <row r="182" spans="1:11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</row>
    <row r="183" spans="1:11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</row>
    <row r="184" spans="1:11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</row>
    <row r="185" spans="1:11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</row>
    <row r="186" spans="1:11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</row>
    <row r="187" spans="1:11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</row>
    <row r="188" spans="1:11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4"/>
    </row>
    <row r="189" spans="1:11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4"/>
    </row>
    <row r="190" spans="1:11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</row>
    <row r="191" spans="1:11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4"/>
    </row>
    <row r="192" spans="1:11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4"/>
    </row>
    <row r="193" spans="1:11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</row>
    <row r="194" spans="1:11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</row>
    <row r="195" spans="1:11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</row>
    <row r="196" spans="1:11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</row>
    <row r="197" spans="1:11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</row>
    <row r="198" spans="1:11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</row>
    <row r="199" spans="1:11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</row>
    <row r="200" spans="1:11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</row>
    <row r="201" spans="1:11">
      <c r="A201" s="34"/>
      <c r="B201" s="34"/>
      <c r="C201" s="34"/>
      <c r="D201" s="34"/>
      <c r="E201" s="34"/>
      <c r="F201" s="34"/>
      <c r="G201" s="34"/>
      <c r="H201" s="34"/>
    </row>
    <row r="202" spans="1:11">
      <c r="A202" s="34"/>
      <c r="B202" s="34"/>
      <c r="C202" s="34"/>
      <c r="D202" s="34"/>
      <c r="E202" s="34"/>
      <c r="F202" s="34"/>
      <c r="G202" s="34"/>
      <c r="H202" s="34"/>
    </row>
  </sheetData>
  <mergeCells count="35">
    <mergeCell ref="B36:D36"/>
    <mergeCell ref="B37:G37"/>
    <mergeCell ref="B38:E38"/>
    <mergeCell ref="B39:G39"/>
    <mergeCell ref="B40:D40"/>
    <mergeCell ref="B35:D35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23:D23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11:D11"/>
    <mergeCell ref="H6:L6"/>
    <mergeCell ref="B7:D7"/>
    <mergeCell ref="B8:D8"/>
    <mergeCell ref="B9:D9"/>
    <mergeCell ref="B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D5315-C5D4-4583-A0F4-FA8A4402201B}">
  <dimension ref="A1:S202"/>
  <sheetViews>
    <sheetView zoomScale="87" zoomScaleNormal="87" workbookViewId="0">
      <selection activeCell="R30" sqref="R30"/>
    </sheetView>
  </sheetViews>
  <sheetFormatPr defaultRowHeight="15"/>
  <cols>
    <col min="1" max="1" width="7.7109375" customWidth="1"/>
    <col min="2" max="2" width="3" customWidth="1"/>
    <col min="3" max="3" width="14.7109375" customWidth="1"/>
    <col min="4" max="4" width="24.140625" customWidth="1"/>
    <col min="5" max="5" width="15.140625" customWidth="1"/>
    <col min="6" max="6" width="12.7109375" customWidth="1"/>
    <col min="7" max="7" width="16.42578125" customWidth="1"/>
    <col min="8" max="8" width="7.7109375" customWidth="1"/>
    <col min="9" max="9" width="31.28515625" customWidth="1"/>
    <col min="10" max="10" width="7.7109375" customWidth="1"/>
    <col min="11" max="11" width="8.85546875" customWidth="1"/>
    <col min="12" max="12" width="7.7109375" customWidth="1"/>
  </cols>
  <sheetData>
    <row r="1" spans="1:19" ht="30" customHeight="1">
      <c r="A1" s="9" t="s">
        <v>0</v>
      </c>
      <c r="B1" s="1"/>
      <c r="C1" s="2" t="s">
        <v>1</v>
      </c>
      <c r="F1" s="3" t="s">
        <v>2</v>
      </c>
      <c r="G1" s="3"/>
    </row>
    <row r="2" spans="1:19" ht="20.100000000000001" customHeight="1">
      <c r="A2" s="4"/>
      <c r="B2" s="1"/>
      <c r="C2" s="1"/>
      <c r="D2" s="1"/>
      <c r="F2" s="5" t="s">
        <v>3</v>
      </c>
      <c r="G2" s="5" t="s">
        <v>4</v>
      </c>
    </row>
    <row r="3" spans="1:19" ht="20.100000000000001" customHeight="1">
      <c r="A3" s="1" t="s">
        <v>5</v>
      </c>
      <c r="E3" s="6" t="s">
        <v>6</v>
      </c>
      <c r="F3" s="7" t="s">
        <v>10</v>
      </c>
      <c r="G3" s="8">
        <v>44279</v>
      </c>
    </row>
    <row r="4" spans="1:19" ht="20.100000000000001" customHeight="1">
      <c r="A4" s="9" t="s">
        <v>8</v>
      </c>
      <c r="B4" s="1"/>
      <c r="C4" s="10">
        <v>44012</v>
      </c>
      <c r="D4" s="1"/>
      <c r="E4" s="6" t="s">
        <v>9</v>
      </c>
      <c r="F4" s="7"/>
      <c r="G4" s="8"/>
    </row>
    <row r="5" spans="1:19" ht="20.100000000000001" customHeight="1">
      <c r="A5" s="9"/>
      <c r="B5" s="1"/>
      <c r="C5" s="10"/>
      <c r="D5" s="1"/>
      <c r="E5" s="1"/>
      <c r="F5" s="11"/>
      <c r="G5" s="12"/>
      <c r="H5" s="13"/>
    </row>
    <row r="6" spans="1:19" ht="20.100000000000001" customHeight="1" thickBot="1">
      <c r="H6" s="62"/>
      <c r="I6" s="62"/>
      <c r="J6" s="62"/>
      <c r="K6" s="62"/>
      <c r="L6" s="62"/>
    </row>
    <row r="7" spans="1:19" ht="36" customHeight="1" thickBot="1">
      <c r="A7" s="14" t="s">
        <v>11</v>
      </c>
      <c r="B7" s="63" t="s">
        <v>12</v>
      </c>
      <c r="C7" s="64"/>
      <c r="D7" s="65"/>
      <c r="E7" s="15" t="s">
        <v>13</v>
      </c>
      <c r="F7" s="15" t="s">
        <v>14</v>
      </c>
      <c r="G7" s="16" t="s">
        <v>15</v>
      </c>
      <c r="H7" s="17"/>
      <c r="I7" s="32"/>
      <c r="L7" s="18"/>
      <c r="M7" s="37"/>
      <c r="N7" s="37"/>
      <c r="O7" s="37"/>
      <c r="P7" s="37"/>
      <c r="Q7" s="37"/>
      <c r="R7" s="37"/>
      <c r="S7" s="37"/>
    </row>
    <row r="8" spans="1:19" ht="15.95" customHeight="1">
      <c r="A8" s="19"/>
      <c r="B8" s="61"/>
      <c r="C8" s="61"/>
      <c r="D8" s="61"/>
      <c r="E8" s="20"/>
      <c r="F8" s="21"/>
      <c r="G8" s="22" t="str">
        <f t="shared" ref="G8:G40" si="0">IF(E8=0,IF(F8=0,"",F8),F8*E8)</f>
        <v/>
      </c>
      <c r="H8" s="23"/>
      <c r="I8" s="32"/>
      <c r="J8" s="32"/>
      <c r="K8" s="32"/>
      <c r="L8" s="32"/>
      <c r="M8" s="38"/>
      <c r="N8" s="38"/>
      <c r="O8" s="38"/>
      <c r="P8" s="38"/>
      <c r="Q8" s="37"/>
      <c r="R8" s="37"/>
      <c r="S8" s="37"/>
    </row>
    <row r="9" spans="1:19" ht="15.95" customHeight="1">
      <c r="A9" s="19"/>
      <c r="B9" s="66" t="s">
        <v>16</v>
      </c>
      <c r="C9" s="66"/>
      <c r="D9" s="66"/>
      <c r="E9" s="20"/>
      <c r="F9" s="21"/>
      <c r="G9" s="22" t="str">
        <f t="shared" si="0"/>
        <v/>
      </c>
      <c r="H9" s="23"/>
      <c r="I9" s="32"/>
      <c r="J9" s="32"/>
      <c r="K9" s="32"/>
      <c r="L9" s="32"/>
      <c r="M9" s="38"/>
      <c r="N9" s="38"/>
      <c r="O9" s="38"/>
      <c r="P9" s="38"/>
      <c r="Q9" s="37"/>
      <c r="R9" s="37"/>
      <c r="S9" s="37"/>
    </row>
    <row r="10" spans="1:19" ht="15.95" customHeight="1">
      <c r="A10" s="19"/>
      <c r="B10" s="61" t="s">
        <v>17</v>
      </c>
      <c r="C10" s="61"/>
      <c r="D10" s="61"/>
      <c r="E10" s="20">
        <v>169750</v>
      </c>
      <c r="F10" s="21">
        <v>1</v>
      </c>
      <c r="G10" s="22">
        <f t="shared" si="0"/>
        <v>169750</v>
      </c>
      <c r="H10" s="23"/>
      <c r="I10" s="32"/>
      <c r="J10" s="32"/>
      <c r="K10" s="32"/>
      <c r="L10" s="32"/>
      <c r="M10" s="38"/>
      <c r="N10" s="38"/>
      <c r="O10" s="38"/>
      <c r="P10" s="38"/>
      <c r="Q10" s="37"/>
      <c r="R10" s="37"/>
      <c r="S10" s="37"/>
    </row>
    <row r="11" spans="1:19" ht="15.95" customHeight="1">
      <c r="A11" s="19"/>
      <c r="B11" s="61" t="s">
        <v>18</v>
      </c>
      <c r="C11" s="61"/>
      <c r="D11" s="61"/>
      <c r="E11" s="20">
        <v>2848</v>
      </c>
      <c r="F11" s="21">
        <v>1</v>
      </c>
      <c r="G11" s="22">
        <f t="shared" ref="G11" si="1">IF(E11=0,IF(F11=0,"",F11),F11*E11)</f>
        <v>2848</v>
      </c>
      <c r="H11" s="23"/>
      <c r="I11" s="32"/>
      <c r="J11" s="32"/>
      <c r="K11" s="32"/>
      <c r="L11" s="32"/>
      <c r="M11" s="38"/>
      <c r="N11" s="38"/>
      <c r="O11" s="38"/>
      <c r="P11" s="38"/>
      <c r="Q11" s="37"/>
      <c r="R11" s="37"/>
      <c r="S11" s="37"/>
    </row>
    <row r="12" spans="1:19" ht="15.95" customHeight="1">
      <c r="A12" s="19"/>
      <c r="B12" s="61" t="s">
        <v>19</v>
      </c>
      <c r="C12" s="61"/>
      <c r="D12" s="61"/>
      <c r="E12" s="20">
        <v>13992</v>
      </c>
      <c r="F12" s="21">
        <v>1</v>
      </c>
      <c r="G12" s="22">
        <f t="shared" si="0"/>
        <v>13992</v>
      </c>
      <c r="H12" s="23"/>
      <c r="I12" s="32"/>
      <c r="J12" s="32"/>
      <c r="K12" s="32"/>
      <c r="L12" s="32"/>
      <c r="M12" s="38"/>
      <c r="N12" s="38"/>
      <c r="O12" s="38"/>
      <c r="P12" s="38"/>
      <c r="Q12" s="37"/>
      <c r="R12" s="37"/>
      <c r="S12" s="37"/>
    </row>
    <row r="13" spans="1:19" ht="15.95" customHeight="1">
      <c r="A13" s="19"/>
      <c r="B13" s="61" t="s">
        <v>20</v>
      </c>
      <c r="C13" s="61"/>
      <c r="D13" s="61"/>
      <c r="E13" s="20">
        <v>1570002</v>
      </c>
      <c r="F13" s="21">
        <v>1</v>
      </c>
      <c r="G13" s="22">
        <f t="shared" si="0"/>
        <v>1570002</v>
      </c>
      <c r="H13" s="23"/>
      <c r="I13" s="32"/>
      <c r="J13" s="32"/>
      <c r="K13" s="32"/>
      <c r="L13" s="32"/>
      <c r="M13" s="38"/>
      <c r="N13" s="38"/>
      <c r="O13" s="38"/>
      <c r="P13" s="38"/>
      <c r="Q13" s="37"/>
      <c r="R13" s="37"/>
      <c r="S13" s="37"/>
    </row>
    <row r="14" spans="1:19" ht="15.95" customHeight="1">
      <c r="A14" s="19"/>
      <c r="B14" s="67" t="s">
        <v>21</v>
      </c>
      <c r="C14" s="67"/>
      <c r="D14" s="67"/>
      <c r="E14" s="25"/>
      <c r="F14" s="26"/>
      <c r="G14" s="27">
        <f>SUM(G10:G13)</f>
        <v>1756592</v>
      </c>
      <c r="H14" s="23"/>
      <c r="I14" s="32"/>
      <c r="J14" s="32"/>
      <c r="K14" s="32"/>
      <c r="L14" s="32"/>
      <c r="M14" s="38"/>
      <c r="N14" s="38"/>
      <c r="O14" s="38"/>
      <c r="P14" s="38"/>
      <c r="Q14" s="37"/>
      <c r="R14" s="37"/>
      <c r="S14" s="37"/>
    </row>
    <row r="15" spans="1:19" ht="15.95" customHeight="1">
      <c r="A15" s="19"/>
      <c r="B15" s="61"/>
      <c r="C15" s="61"/>
      <c r="D15" s="61"/>
      <c r="E15" s="20"/>
      <c r="F15" s="21"/>
      <c r="G15" s="24" t="str">
        <f t="shared" si="0"/>
        <v/>
      </c>
      <c r="H15" s="23"/>
      <c r="I15" s="32"/>
      <c r="J15" s="32"/>
      <c r="K15" s="32"/>
      <c r="L15" s="32"/>
      <c r="M15" s="38"/>
      <c r="N15" s="38"/>
      <c r="O15" s="38"/>
      <c r="P15" s="38"/>
      <c r="Q15" s="37"/>
      <c r="R15" s="37"/>
      <c r="S15" s="37"/>
    </row>
    <row r="16" spans="1:19" ht="15.95" customHeight="1">
      <c r="A16" s="19"/>
      <c r="B16" s="66" t="s">
        <v>22</v>
      </c>
      <c r="C16" s="66"/>
      <c r="D16" s="66"/>
      <c r="E16" s="20"/>
      <c r="F16" s="21"/>
      <c r="G16" s="24"/>
      <c r="H16" s="23"/>
      <c r="I16" s="32"/>
      <c r="J16" s="32"/>
      <c r="K16" s="32"/>
      <c r="L16" s="32"/>
      <c r="M16" s="38"/>
      <c r="N16" s="38"/>
      <c r="O16" s="38"/>
      <c r="P16" s="38"/>
      <c r="Q16" s="37"/>
      <c r="R16" s="37"/>
      <c r="S16" s="37"/>
    </row>
    <row r="17" spans="1:19" ht="15.95" customHeight="1">
      <c r="A17" s="19"/>
      <c r="B17" s="81" t="s">
        <v>23</v>
      </c>
      <c r="C17" s="82"/>
      <c r="D17" s="83"/>
      <c r="E17" s="35">
        <v>40107</v>
      </c>
      <c r="F17" s="29">
        <v>1</v>
      </c>
      <c r="G17" s="22">
        <f>E17*F17</f>
        <v>40107</v>
      </c>
      <c r="H17" s="23"/>
      <c r="I17" s="32"/>
      <c r="J17" s="32"/>
      <c r="K17" s="32"/>
      <c r="L17" s="32"/>
      <c r="M17" s="38"/>
      <c r="N17" s="38"/>
      <c r="O17" s="38"/>
      <c r="P17" s="38"/>
      <c r="Q17" s="37"/>
      <c r="R17" s="37"/>
      <c r="S17" s="37"/>
    </row>
    <row r="18" spans="1:19" ht="15.95" customHeight="1">
      <c r="A18" s="19"/>
      <c r="B18" s="81" t="s">
        <v>24</v>
      </c>
      <c r="C18" s="82"/>
      <c r="D18" s="83"/>
      <c r="E18" s="28">
        <v>77310</v>
      </c>
      <c r="F18" s="29">
        <v>1</v>
      </c>
      <c r="G18" s="22">
        <f>E18*F18</f>
        <v>77310</v>
      </c>
      <c r="H18" s="23"/>
      <c r="I18" s="32"/>
      <c r="J18" s="32"/>
      <c r="K18" s="32"/>
      <c r="L18" s="32"/>
      <c r="M18" s="38"/>
      <c r="N18" s="38"/>
      <c r="O18" s="38"/>
      <c r="P18" s="38"/>
      <c r="Q18" s="37"/>
      <c r="R18" s="37"/>
      <c r="S18" s="37"/>
    </row>
    <row r="19" spans="1:19" ht="15.95" customHeight="1">
      <c r="A19" s="19"/>
      <c r="B19" s="68" t="s">
        <v>25</v>
      </c>
      <c r="C19" s="69"/>
      <c r="D19" s="70"/>
      <c r="E19" s="28"/>
      <c r="F19" s="29"/>
      <c r="G19" s="30">
        <f>SUM(G17:G18)</f>
        <v>117417</v>
      </c>
      <c r="H19" s="23"/>
      <c r="I19" s="23"/>
      <c r="J19" s="23"/>
      <c r="K19" s="23"/>
      <c r="L19" s="23"/>
    </row>
    <row r="20" spans="1:19" ht="15.95" customHeight="1">
      <c r="A20" s="19"/>
      <c r="B20" s="84"/>
      <c r="C20" s="84"/>
      <c r="D20" s="84"/>
      <c r="E20" s="20"/>
      <c r="F20" s="21"/>
      <c r="G20" s="24" t="str">
        <f t="shared" si="0"/>
        <v/>
      </c>
      <c r="H20" s="23"/>
      <c r="I20" s="23"/>
      <c r="J20" s="23"/>
      <c r="K20" s="23"/>
      <c r="L20" s="23"/>
    </row>
    <row r="21" spans="1:19" ht="15.95" customHeight="1">
      <c r="A21" s="19"/>
      <c r="B21" s="67" t="s">
        <v>26</v>
      </c>
      <c r="C21" s="67"/>
      <c r="D21" s="67"/>
      <c r="E21" s="20"/>
      <c r="F21" s="21"/>
      <c r="G21" s="39">
        <f>G14-G19</f>
        <v>1639175</v>
      </c>
      <c r="H21" s="23"/>
      <c r="I21" s="23"/>
      <c r="J21" s="23"/>
      <c r="K21" s="23"/>
      <c r="L21" s="23"/>
    </row>
    <row r="22" spans="1:19" ht="15.95" customHeight="1">
      <c r="A22" s="19"/>
      <c r="B22" s="84"/>
      <c r="C22" s="84"/>
      <c r="D22" s="84"/>
      <c r="E22" s="20"/>
      <c r="F22" s="21"/>
      <c r="G22" s="24" t="str">
        <f t="shared" si="0"/>
        <v/>
      </c>
      <c r="H22" s="23"/>
      <c r="I22" s="23"/>
      <c r="J22" s="23"/>
      <c r="K22" s="23"/>
      <c r="L22" s="23"/>
    </row>
    <row r="23" spans="1:19" ht="15.95" customHeight="1">
      <c r="A23" s="24"/>
      <c r="B23" s="84"/>
      <c r="C23" s="84"/>
      <c r="D23" s="84"/>
      <c r="E23" s="20"/>
      <c r="F23" s="20"/>
      <c r="G23" s="24"/>
      <c r="H23" s="23"/>
      <c r="I23" s="23"/>
      <c r="J23" s="23"/>
      <c r="K23" s="23"/>
      <c r="L23" s="23"/>
    </row>
    <row r="24" spans="1:19" ht="15.95" customHeight="1">
      <c r="A24" s="50"/>
      <c r="B24" s="71"/>
      <c r="C24" s="71"/>
      <c r="D24" s="71"/>
      <c r="E24" s="43"/>
      <c r="F24" s="44"/>
      <c r="G24" s="51" t="str">
        <f t="shared" si="0"/>
        <v/>
      </c>
      <c r="H24" s="23"/>
      <c r="I24" s="23"/>
      <c r="J24" s="23"/>
      <c r="K24" s="23"/>
      <c r="L24" s="23"/>
    </row>
    <row r="25" spans="1:19" ht="15.95" customHeight="1">
      <c r="A25" s="19"/>
      <c r="B25" s="61" t="s">
        <v>27</v>
      </c>
      <c r="C25" s="61"/>
      <c r="D25" s="61"/>
      <c r="E25" s="31">
        <v>1980001</v>
      </c>
      <c r="F25" s="21"/>
      <c r="G25" s="24"/>
      <c r="H25" s="23"/>
      <c r="I25" s="23"/>
      <c r="J25" s="23"/>
      <c r="K25" s="23"/>
      <c r="L25" s="23"/>
    </row>
    <row r="26" spans="1:19" ht="15.95" customHeight="1">
      <c r="A26" s="19"/>
      <c r="B26" s="85" t="s">
        <v>28</v>
      </c>
      <c r="C26" s="85"/>
      <c r="D26" s="85"/>
      <c r="E26" s="52">
        <v>75000</v>
      </c>
      <c r="F26" s="21"/>
      <c r="G26" s="24"/>
      <c r="H26" s="23"/>
      <c r="I26" s="23"/>
      <c r="J26" s="23"/>
      <c r="K26" s="23"/>
      <c r="L26" s="23"/>
    </row>
    <row r="27" spans="1:19" ht="15.95" customHeight="1" thickBot="1">
      <c r="A27" s="19"/>
      <c r="B27" s="86"/>
      <c r="C27" s="86"/>
      <c r="D27" s="86"/>
      <c r="E27" s="41"/>
      <c r="F27" s="42"/>
      <c r="G27" s="24"/>
      <c r="H27" s="23"/>
      <c r="I27" s="23"/>
      <c r="J27" s="23"/>
      <c r="K27" s="23"/>
      <c r="L27" s="23"/>
    </row>
    <row r="28" spans="1:19" ht="15.95" customHeight="1" thickTop="1">
      <c r="A28" s="40"/>
      <c r="B28" s="87" t="s">
        <v>29</v>
      </c>
      <c r="C28" s="88"/>
      <c r="D28" s="88"/>
      <c r="E28" s="45"/>
      <c r="F28" s="46"/>
      <c r="G28" s="36"/>
      <c r="H28" s="23"/>
      <c r="I28" s="23"/>
      <c r="J28" s="23"/>
      <c r="K28" s="23"/>
      <c r="L28" s="23"/>
    </row>
    <row r="29" spans="1:19" ht="15.95" customHeight="1">
      <c r="A29" s="40"/>
      <c r="B29" s="89" t="s">
        <v>30</v>
      </c>
      <c r="C29" s="90"/>
      <c r="D29" s="90"/>
      <c r="E29" s="20"/>
      <c r="F29" s="47"/>
      <c r="G29" s="36"/>
      <c r="H29" s="23"/>
      <c r="I29" s="56" t="s">
        <v>31</v>
      </c>
      <c r="J29" s="23"/>
      <c r="K29" s="23"/>
      <c r="L29" s="23"/>
    </row>
    <row r="30" spans="1:19" ht="15.95" customHeight="1">
      <c r="A30" s="40"/>
      <c r="B30" s="91" t="s">
        <v>32</v>
      </c>
      <c r="C30" s="84"/>
      <c r="D30" s="84"/>
      <c r="E30" s="55">
        <f>+G21/E25</f>
        <v>0.8278657435021497</v>
      </c>
      <c r="F30" s="47"/>
      <c r="G30" s="36"/>
      <c r="H30" s="23"/>
      <c r="I30" s="23"/>
      <c r="J30" s="23"/>
      <c r="K30" s="23"/>
      <c r="L30" s="23"/>
    </row>
    <row r="31" spans="1:19" ht="15.95" customHeight="1">
      <c r="A31" s="40"/>
      <c r="B31" s="72" t="s">
        <v>33</v>
      </c>
      <c r="C31" s="73"/>
      <c r="D31" s="73"/>
      <c r="E31" s="53">
        <f>+E30*E26</f>
        <v>62089.930762661228</v>
      </c>
      <c r="F31" s="47"/>
      <c r="G31" s="36"/>
      <c r="H31" s="23"/>
      <c r="I31" s="23"/>
      <c r="J31" s="23"/>
      <c r="K31" s="23"/>
      <c r="L31" s="23"/>
    </row>
    <row r="32" spans="1:19" ht="15.95" customHeight="1">
      <c r="A32" s="40"/>
      <c r="B32" s="92"/>
      <c r="C32" s="84"/>
      <c r="D32" s="84"/>
      <c r="E32" s="20"/>
      <c r="F32" s="47"/>
      <c r="G32" s="36"/>
      <c r="H32" s="23"/>
      <c r="I32" s="23"/>
      <c r="J32" s="23"/>
      <c r="K32" s="23"/>
      <c r="L32" s="23"/>
    </row>
    <row r="33" spans="1:12" ht="15.95" customHeight="1" thickBot="1">
      <c r="A33" s="40"/>
      <c r="B33" s="93"/>
      <c r="C33" s="94"/>
      <c r="D33" s="94"/>
      <c r="E33" s="48"/>
      <c r="F33" s="49"/>
      <c r="G33" s="36" t="str">
        <f t="shared" si="0"/>
        <v/>
      </c>
      <c r="H33" s="23"/>
      <c r="I33" s="23"/>
      <c r="J33" s="23"/>
      <c r="K33" s="23"/>
      <c r="L33" s="23"/>
    </row>
    <row r="34" spans="1:12" ht="15.95" customHeight="1" thickTop="1">
      <c r="A34" s="19"/>
      <c r="B34" s="95"/>
      <c r="C34" s="95"/>
      <c r="D34" s="95"/>
      <c r="E34" s="43"/>
      <c r="F34" s="44"/>
      <c r="G34" s="24" t="str">
        <f t="shared" si="0"/>
        <v/>
      </c>
      <c r="H34" s="23"/>
      <c r="I34" s="23"/>
      <c r="J34" s="23"/>
      <c r="K34" s="23"/>
      <c r="L34" s="23"/>
    </row>
    <row r="35" spans="1:12" ht="15.95" customHeight="1">
      <c r="A35" s="19"/>
      <c r="B35" s="84"/>
      <c r="C35" s="84"/>
      <c r="D35" s="84"/>
      <c r="E35" s="20"/>
      <c r="F35" s="21"/>
      <c r="G35" s="24" t="str">
        <f t="shared" si="0"/>
        <v/>
      </c>
      <c r="H35" s="23"/>
      <c r="I35" s="23"/>
      <c r="J35" s="23"/>
      <c r="K35" s="23"/>
      <c r="L35" s="23"/>
    </row>
    <row r="36" spans="1:12" ht="15.95" customHeight="1">
      <c r="A36" s="19"/>
      <c r="B36" s="84"/>
      <c r="C36" s="84"/>
      <c r="D36" s="84"/>
      <c r="E36" s="20"/>
      <c r="F36" s="21"/>
      <c r="G36" s="24" t="str">
        <f t="shared" si="0"/>
        <v/>
      </c>
      <c r="H36" s="23"/>
      <c r="I36" s="23"/>
      <c r="J36" s="23"/>
      <c r="K36" s="23"/>
      <c r="L36" s="23"/>
    </row>
    <row r="37" spans="1:12" ht="15.95" customHeight="1">
      <c r="A37" s="19"/>
      <c r="B37" s="81" t="s">
        <v>34</v>
      </c>
      <c r="C37" s="82"/>
      <c r="D37" s="82"/>
      <c r="E37" s="82"/>
      <c r="F37" s="82"/>
      <c r="G37" s="83"/>
      <c r="H37" s="23"/>
      <c r="I37" s="23"/>
      <c r="J37" s="23"/>
      <c r="K37" s="23"/>
      <c r="L37" s="23"/>
    </row>
    <row r="38" spans="1:12" ht="15.95" customHeight="1">
      <c r="A38" s="19"/>
      <c r="B38" s="81" t="s">
        <v>35</v>
      </c>
      <c r="C38" s="82"/>
      <c r="D38" s="82"/>
      <c r="E38" s="83"/>
      <c r="F38" s="54">
        <f>+E26/E25</f>
        <v>3.7878768748096592E-2</v>
      </c>
      <c r="G38" s="24"/>
      <c r="H38" s="23"/>
      <c r="I38" s="23"/>
      <c r="J38" s="23"/>
      <c r="K38" s="23"/>
      <c r="L38" s="23"/>
    </row>
    <row r="39" spans="1:12" ht="15.95" customHeight="1">
      <c r="A39" s="19"/>
      <c r="B39" s="78" t="s">
        <v>36</v>
      </c>
      <c r="C39" s="79"/>
      <c r="D39" s="79"/>
      <c r="E39" s="79"/>
      <c r="F39" s="79"/>
      <c r="G39" s="80"/>
      <c r="H39" s="23"/>
      <c r="I39" s="23"/>
      <c r="J39" s="23"/>
      <c r="K39" s="23"/>
      <c r="L39" s="23"/>
    </row>
    <row r="40" spans="1:12" ht="15.95" customHeight="1">
      <c r="A40" s="19"/>
      <c r="B40" s="61"/>
      <c r="C40" s="61"/>
      <c r="D40" s="61"/>
      <c r="E40" s="20"/>
      <c r="F40" s="21"/>
      <c r="G40" s="24" t="str">
        <f t="shared" si="0"/>
        <v/>
      </c>
      <c r="H40" s="23"/>
      <c r="I40" s="23"/>
      <c r="J40" s="23"/>
      <c r="K40" s="23"/>
      <c r="L40" s="23"/>
    </row>
    <row r="41" spans="1:12" ht="15.95" customHeight="1">
      <c r="A41" s="33"/>
      <c r="B41" s="33"/>
      <c r="C41" s="33"/>
      <c r="D41" s="33"/>
      <c r="E41" s="33"/>
      <c r="F41" s="33"/>
      <c r="G41" s="33"/>
      <c r="H41" s="33"/>
      <c r="I41" s="34"/>
      <c r="J41" s="34"/>
      <c r="K41" s="34"/>
    </row>
    <row r="42" spans="1:12" ht="15.95" customHeight="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2" ht="15.95" customHeight="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2" ht="15.95" customHeight="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2" ht="15.95" customHeight="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2" ht="15.95" customHeight="1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</row>
    <row r="47" spans="1:12" ht="15.95" customHeight="1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</row>
    <row r="48" spans="1:12" ht="15.95" customHeight="1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</row>
    <row r="49" spans="1:11" ht="15.95" customHeight="1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</row>
    <row r="50" spans="1:11" ht="15.95" customHeight="1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</row>
    <row r="51" spans="1:11" ht="15.95" customHeight="1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</row>
    <row r="52" spans="1:11" ht="15.95" customHeigh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</row>
    <row r="53" spans="1:11" ht="15.95" customHeigh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</row>
    <row r="54" spans="1:11" ht="15.95" customHeigh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</row>
    <row r="55" spans="1:11" ht="15.95" customHeight="1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</row>
    <row r="56" spans="1:11" ht="15.95" customHeight="1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</row>
    <row r="57" spans="1:11" ht="15.95" customHeight="1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</row>
    <row r="58" spans="1:11" ht="15.95" customHeight="1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</row>
    <row r="59" spans="1:11" ht="15.95" customHeight="1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</row>
    <row r="60" spans="1:11" ht="15.95" customHeight="1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</row>
    <row r="61" spans="1:11" ht="15.95" customHeight="1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</row>
    <row r="62" spans="1:11" ht="15.95" customHeight="1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</row>
    <row r="63" spans="1:11" ht="15.95" customHeight="1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</row>
    <row r="64" spans="1:11" ht="15.95" customHeight="1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</row>
    <row r="65" spans="1:11" ht="15.95" customHeight="1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</row>
    <row r="66" spans="1:11" ht="15.95" customHeight="1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</row>
    <row r="67" spans="1:11" ht="15.95" customHeight="1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</row>
    <row r="68" spans="1:11" ht="15.95" customHeight="1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</row>
    <row r="69" spans="1:11" ht="15.95" customHeight="1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</row>
    <row r="70" spans="1:11" ht="15.95" customHeight="1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</row>
    <row r="71" spans="1:11" ht="15.95" customHeight="1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</row>
    <row r="72" spans="1:11" ht="15.95" customHeight="1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</row>
    <row r="73" spans="1:11" ht="15.95" customHeight="1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</row>
    <row r="74" spans="1:11" ht="15.95" customHeight="1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</row>
    <row r="75" spans="1:11" ht="15.95" customHeight="1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</row>
    <row r="76" spans="1:11" ht="15.95" customHeight="1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</row>
    <row r="77" spans="1:11" ht="15.95" customHeight="1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</row>
    <row r="78" spans="1:11" ht="15.95" customHeight="1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</row>
    <row r="79" spans="1:11" ht="15.95" customHeight="1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</row>
    <row r="80" spans="1:11" ht="15.95" customHeight="1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</row>
    <row r="81" spans="1:11" ht="15.95" customHeight="1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</row>
    <row r="82" spans="1:11" ht="15.95" customHeight="1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</row>
    <row r="83" spans="1:11" ht="15.95" customHeight="1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</row>
    <row r="84" spans="1:11" ht="15.95" customHeight="1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</row>
    <row r="85" spans="1:11" ht="15.95" customHeight="1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</row>
    <row r="86" spans="1:11" ht="15.95" customHeight="1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</row>
    <row r="87" spans="1:11" ht="15.95" customHeight="1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</row>
    <row r="88" spans="1:11" ht="15.95" customHeight="1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</row>
    <row r="89" spans="1:11" ht="15.95" customHeight="1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</row>
    <row r="90" spans="1:11" ht="15.95" customHeight="1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</row>
    <row r="91" spans="1:11" ht="15.95" customHeight="1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</row>
    <row r="92" spans="1:11" ht="15.95" customHeight="1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</row>
    <row r="93" spans="1:11" ht="15.95" customHeight="1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</row>
    <row r="94" spans="1:11" ht="15.95" customHeight="1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</row>
    <row r="95" spans="1:11" ht="15.95" customHeight="1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</row>
    <row r="96" spans="1:11" ht="15.95" customHeight="1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</row>
    <row r="97" spans="1:11" ht="15.95" customHeight="1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</row>
    <row r="98" spans="1:11" ht="15.95" customHeight="1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</row>
    <row r="99" spans="1:11" ht="15.95" customHeight="1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</row>
    <row r="100" spans="1:11" ht="15.95" customHeigh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</row>
    <row r="101" spans="1:11" ht="15.95" customHeigh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</row>
    <row r="102" spans="1:11" ht="15.95" customHeigh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</row>
    <row r="103" spans="1:11" ht="15.95" customHeigh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</row>
    <row r="104" spans="1:11" ht="15.95" customHeigh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</row>
    <row r="105" spans="1:11" ht="15.95" customHeigh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</row>
    <row r="106" spans="1:11" ht="15.95" customHeigh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</row>
    <row r="107" spans="1:11" ht="15.95" customHeigh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</row>
    <row r="108" spans="1:11" ht="15.95" customHeigh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</row>
    <row r="109" spans="1:11" ht="15.95" customHeigh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</row>
    <row r="110" spans="1:11" ht="15.95" customHeigh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</row>
    <row r="111" spans="1:11" ht="15.95" customHeigh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</row>
    <row r="112" spans="1:11" ht="15.95" customHeigh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</row>
    <row r="113" spans="1:11" ht="15.95" customHeigh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</row>
    <row r="114" spans="1:11" ht="15.95" customHeigh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</row>
    <row r="115" spans="1:11" ht="15.95" customHeigh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</row>
    <row r="116" spans="1:11" ht="15.95" customHeigh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</row>
    <row r="117" spans="1:11" ht="15.95" customHeigh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</row>
    <row r="118" spans="1:11" ht="15.95" customHeigh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</row>
    <row r="119" spans="1:11" ht="15.95" customHeigh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</row>
    <row r="120" spans="1:11" ht="15.95" customHeigh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</row>
    <row r="121" spans="1:11" ht="15.95" customHeigh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</row>
    <row r="122" spans="1:11" ht="15.95" customHeigh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</row>
    <row r="123" spans="1:11" ht="15.95" customHeigh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</row>
    <row r="124" spans="1:11" ht="15.95" customHeigh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</row>
    <row r="125" spans="1:11" ht="15.95" customHeight="1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</row>
    <row r="126" spans="1:11" ht="15.95" customHeight="1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</row>
    <row r="127" spans="1:11" ht="15.95" customHeight="1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</row>
    <row r="128" spans="1:11" ht="15.95" customHeight="1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</row>
    <row r="129" spans="1:11" ht="15.95" customHeight="1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</row>
    <row r="130" spans="1:11" ht="15.95" customHeight="1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</row>
    <row r="131" spans="1:11" ht="15.95" customHeight="1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</row>
    <row r="132" spans="1:11" ht="15.95" customHeight="1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</row>
    <row r="133" spans="1:11" ht="15.95" customHeight="1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</row>
    <row r="134" spans="1:11" ht="15.95" customHeight="1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</row>
    <row r="135" spans="1:11" ht="15.95" customHeight="1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</row>
    <row r="136" spans="1:11" ht="15.95" customHeight="1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</row>
    <row r="137" spans="1:11" ht="15.95" customHeight="1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</row>
    <row r="138" spans="1:11" ht="15.95" customHeight="1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</row>
    <row r="139" spans="1:11" ht="15.95" customHeight="1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</row>
    <row r="140" spans="1:11" ht="15.95" customHeight="1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</row>
    <row r="141" spans="1:11" ht="15.95" customHeight="1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</row>
    <row r="142" spans="1:11" ht="15.95" customHeight="1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</row>
    <row r="143" spans="1:11" ht="15.95" customHeight="1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</row>
    <row r="144" spans="1:11" ht="15.95" customHeight="1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</row>
    <row r="145" spans="1:11" ht="15.95" customHeight="1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</row>
    <row r="146" spans="1:11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</row>
    <row r="147" spans="1:11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</row>
    <row r="148" spans="1:11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</row>
    <row r="149" spans="1:11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</row>
    <row r="150" spans="1:11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</row>
    <row r="151" spans="1:11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</row>
    <row r="152" spans="1:11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</row>
    <row r="153" spans="1:11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</row>
    <row r="154" spans="1:11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</row>
    <row r="155" spans="1:11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</row>
    <row r="156" spans="1:11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</row>
    <row r="157" spans="1:11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</row>
    <row r="158" spans="1:11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</row>
    <row r="159" spans="1:11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</row>
    <row r="160" spans="1:11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</row>
    <row r="161" spans="1:11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</row>
    <row r="162" spans="1:11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</row>
    <row r="163" spans="1:11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</row>
    <row r="164" spans="1:11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</row>
    <row r="165" spans="1:11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</row>
    <row r="166" spans="1:11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</row>
    <row r="167" spans="1:11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</row>
    <row r="168" spans="1:11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</row>
    <row r="169" spans="1:11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</row>
    <row r="170" spans="1:11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</row>
    <row r="171" spans="1:11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</row>
    <row r="172" spans="1:11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</row>
    <row r="173" spans="1:11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</row>
    <row r="174" spans="1:11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</row>
    <row r="175" spans="1:11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</row>
    <row r="176" spans="1:11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</row>
    <row r="177" spans="1:11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4"/>
    </row>
    <row r="178" spans="1:11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4"/>
    </row>
    <row r="179" spans="1:11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</row>
    <row r="180" spans="1:11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</row>
    <row r="181" spans="1:11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</row>
    <row r="182" spans="1:11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</row>
    <row r="183" spans="1:11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</row>
    <row r="184" spans="1:11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</row>
    <row r="185" spans="1:11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</row>
    <row r="186" spans="1:11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</row>
    <row r="187" spans="1:11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</row>
    <row r="188" spans="1:11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4"/>
    </row>
    <row r="189" spans="1:11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4"/>
    </row>
    <row r="190" spans="1:11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</row>
    <row r="191" spans="1:11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4"/>
    </row>
    <row r="192" spans="1:11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4"/>
    </row>
    <row r="193" spans="1:11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</row>
    <row r="194" spans="1:11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</row>
    <row r="195" spans="1:11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</row>
    <row r="196" spans="1:11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</row>
    <row r="197" spans="1:11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</row>
    <row r="198" spans="1:11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</row>
    <row r="199" spans="1:11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</row>
    <row r="200" spans="1:11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</row>
    <row r="201" spans="1:11">
      <c r="A201" s="34"/>
      <c r="B201" s="34"/>
      <c r="C201" s="34"/>
      <c r="D201" s="34"/>
      <c r="E201" s="34"/>
      <c r="F201" s="34"/>
      <c r="G201" s="34"/>
      <c r="H201" s="34"/>
    </row>
    <row r="202" spans="1:11">
      <c r="A202" s="34"/>
      <c r="B202" s="34"/>
      <c r="C202" s="34"/>
      <c r="D202" s="34"/>
      <c r="E202" s="34"/>
      <c r="F202" s="34"/>
      <c r="G202" s="34"/>
      <c r="H202" s="34"/>
    </row>
  </sheetData>
  <mergeCells count="35">
    <mergeCell ref="B11:D11"/>
    <mergeCell ref="B21:D21"/>
    <mergeCell ref="B23:D23"/>
    <mergeCell ref="B14:D14"/>
    <mergeCell ref="B15:D15"/>
    <mergeCell ref="B16:D16"/>
    <mergeCell ref="B17:D17"/>
    <mergeCell ref="B18:D18"/>
    <mergeCell ref="B28:D28"/>
    <mergeCell ref="B29:D29"/>
    <mergeCell ref="B30:D30"/>
    <mergeCell ref="B32:D32"/>
    <mergeCell ref="B12:D12"/>
    <mergeCell ref="B13:D13"/>
    <mergeCell ref="H6:L6"/>
    <mergeCell ref="B7:D7"/>
    <mergeCell ref="B8:D8"/>
    <mergeCell ref="B9:D9"/>
    <mergeCell ref="B10:D10"/>
    <mergeCell ref="B38:E38"/>
    <mergeCell ref="B40:D40"/>
    <mergeCell ref="B19:D19"/>
    <mergeCell ref="B20:D20"/>
    <mergeCell ref="B35:D35"/>
    <mergeCell ref="B36:D36"/>
    <mergeCell ref="B22:D22"/>
    <mergeCell ref="B26:D26"/>
    <mergeCell ref="B24:D24"/>
    <mergeCell ref="B25:D25"/>
    <mergeCell ref="B33:D33"/>
    <mergeCell ref="B34:D34"/>
    <mergeCell ref="B31:D31"/>
    <mergeCell ref="B37:G37"/>
    <mergeCell ref="B39:G39"/>
    <mergeCell ref="B27:D2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2" ma:contentTypeDescription="Create a new document." ma:contentTypeScope="" ma:versionID="47f7ddac3dca545e556df0b548613c75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064bdd80cd45260bb5c9f0128d8f7efe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87BD53-AF75-497A-B7E3-F5E0EE1B4573}"/>
</file>

<file path=customXml/itemProps2.xml><?xml version="1.0" encoding="utf-8"?>
<ds:datastoreItem xmlns:ds="http://schemas.openxmlformats.org/officeDocument/2006/customXml" ds:itemID="{33BB1509-29C4-41F0-9EAD-5CEAAA92A1D5}"/>
</file>

<file path=customXml/itemProps3.xml><?xml version="1.0" encoding="utf-8"?>
<ds:datastoreItem xmlns:ds="http://schemas.openxmlformats.org/officeDocument/2006/customXml" ds:itemID="{693E781F-82F0-48E4-AAEC-ED72582CB5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Danielle Barrow</cp:lastModifiedBy>
  <cp:revision/>
  <dcterms:created xsi:type="dcterms:W3CDTF">2018-12-19T00:25:59Z</dcterms:created>
  <dcterms:modified xsi:type="dcterms:W3CDTF">2022-05-09T00:54:59Z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Order">
    <vt:r8>55748200</vt:r8>
  </property>
</Properties>
</file>