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oa\Documents\Desktop\"/>
    </mc:Choice>
  </mc:AlternateContent>
  <xr:revisionPtr revIDLastSave="0" documentId="13_ncr:1_{E30B6369-5B6E-4AC0-A055-475C8800D5FD}" xr6:coauthVersionLast="45" xr6:coauthVersionMax="45" xr10:uidLastSave="{00000000-0000-0000-0000-000000000000}"/>
  <bookViews>
    <workbookView xWindow="28680" yWindow="-1245" windowWidth="29040" windowHeight="15840" activeTab="1" xr2:uid="{DCA01F84-8E26-4339-8E79-5388948689A9}"/>
  </bookViews>
  <sheets>
    <sheet name="Summary of Interest" sheetId="13" r:id="rId1"/>
    <sheet name="BOQ 2669" sheetId="19" r:id="rId2"/>
    <sheet name="HB 4105 S26 " sheetId="3" r:id="rId3"/>
    <sheet name="HB 4105 S12" sheetId="9" r:id="rId4"/>
    <sheet name="HB 4105 S13" sheetId="4" r:id="rId5"/>
    <sheet name="HB 4105 S26..2" sheetId="8" r:id="rId6"/>
    <sheet name="HB 4105 S26.1" sheetId="7" r:id="rId7"/>
    <sheet name="HB 4105 S12.2" sheetId="6" r:id="rId8"/>
    <sheet name="HB 4105 S12.1" sheetId="5" r:id="rId9"/>
    <sheet name="CUA 6274" sheetId="11" r:id="rId10"/>
    <sheet name="CUA4929" sheetId="12" r:id="rId11"/>
    <sheet name="CUA 2144" sheetId="10" r:id="rId12"/>
    <sheet name="SelfWealth" sheetId="17" r:id="rId13"/>
    <sheet name="SelfWealth Summary" sheetId="18" r:id="rId14"/>
    <sheet name="Saxo Capital Markets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0" l="1"/>
  <c r="E29" i="4" l="1"/>
  <c r="D55" i="18" l="1"/>
  <c r="C55" i="18"/>
  <c r="I32" i="17" l="1"/>
  <c r="G51" i="19"/>
  <c r="D18" i="13" l="1"/>
  <c r="D17" i="13"/>
  <c r="D16" i="13"/>
  <c r="D11" i="13"/>
  <c r="D10" i="13"/>
  <c r="G52" i="3" l="1"/>
  <c r="C23" i="7"/>
  <c r="G23" i="7"/>
  <c r="D14" i="13" s="1"/>
  <c r="C25" i="5"/>
  <c r="F51" i="19" l="1"/>
  <c r="E51" i="19"/>
  <c r="D51" i="19"/>
  <c r="C51" i="19"/>
  <c r="H34" i="19"/>
  <c r="G34" i="19"/>
  <c r="D19" i="13" s="1"/>
  <c r="E34" i="19"/>
  <c r="D34" i="19"/>
  <c r="C34" i="19"/>
  <c r="B51" i="19" l="1"/>
  <c r="D57" i="19" s="1"/>
  <c r="B34" i="19"/>
  <c r="D55" i="19" s="1"/>
  <c r="D56" i="19" s="1"/>
  <c r="N56" i="18"/>
  <c r="M56" i="18"/>
  <c r="N50" i="18"/>
  <c r="M50" i="18"/>
  <c r="N43" i="18"/>
  <c r="M43" i="18"/>
  <c r="N38" i="18"/>
  <c r="M38" i="18"/>
  <c r="N28" i="18"/>
  <c r="M28" i="18"/>
  <c r="N15" i="18"/>
  <c r="M15" i="18"/>
  <c r="L59" i="18"/>
  <c r="K59" i="18"/>
  <c r="L54" i="18"/>
  <c r="K54" i="18"/>
  <c r="L47" i="18"/>
  <c r="K47" i="18"/>
  <c r="L39" i="18"/>
  <c r="K39" i="18"/>
  <c r="L20" i="18"/>
  <c r="K20" i="18"/>
  <c r="J58" i="18"/>
  <c r="I58" i="18"/>
  <c r="J53" i="18"/>
  <c r="I53" i="18"/>
  <c r="J44" i="18"/>
  <c r="I44" i="18"/>
  <c r="J36" i="18"/>
  <c r="I36" i="18"/>
  <c r="J20" i="18"/>
  <c r="I20" i="18"/>
  <c r="F57" i="18"/>
  <c r="E57" i="18"/>
  <c r="H42" i="18"/>
  <c r="G42" i="18"/>
  <c r="B50" i="18"/>
  <c r="A50" i="18"/>
  <c r="F42" i="18"/>
  <c r="E42" i="18"/>
  <c r="D49" i="18"/>
  <c r="C49" i="18"/>
  <c r="B44" i="18"/>
  <c r="A44" i="18"/>
  <c r="D35" i="18"/>
  <c r="C35" i="18"/>
  <c r="B32" i="18"/>
  <c r="A32" i="18"/>
  <c r="D25" i="18"/>
  <c r="C25" i="18"/>
  <c r="H32" i="18"/>
  <c r="G32" i="18"/>
  <c r="B25" i="18"/>
  <c r="A25" i="18"/>
  <c r="D19" i="18"/>
  <c r="C19" i="18"/>
  <c r="B17" i="18"/>
  <c r="A17" i="18"/>
  <c r="F32" i="18"/>
  <c r="E32" i="18"/>
  <c r="D11" i="18"/>
  <c r="C11" i="18"/>
  <c r="B8" i="18"/>
  <c r="A8" i="18"/>
  <c r="D58" i="19" l="1"/>
  <c r="F60" i="19" s="1"/>
  <c r="F64" i="17"/>
  <c r="I64" i="17" l="1"/>
  <c r="C64" i="17"/>
  <c r="F32" i="17"/>
  <c r="C32" i="17"/>
  <c r="B32" i="17" s="1"/>
  <c r="D68" i="17" s="1"/>
  <c r="B64" i="17" l="1"/>
  <c r="D70" i="17" s="1"/>
  <c r="I33" i="15"/>
  <c r="H33" i="15"/>
  <c r="G33" i="15"/>
  <c r="F33" i="15"/>
  <c r="E33" i="15"/>
  <c r="C33" i="15"/>
  <c r="I23" i="15"/>
  <c r="H23" i="15"/>
  <c r="G23" i="15"/>
  <c r="F23" i="15"/>
  <c r="E23" i="15"/>
  <c r="C23" i="15"/>
  <c r="B33" i="15" l="1"/>
  <c r="D39" i="15" s="1"/>
  <c r="B23" i="15"/>
  <c r="D37" i="15" s="1"/>
  <c r="D38" i="15" s="1"/>
  <c r="D40" i="15" l="1"/>
  <c r="F42" i="15" s="1"/>
  <c r="I42" i="12"/>
  <c r="H42" i="12"/>
  <c r="G42" i="12"/>
  <c r="F42" i="12"/>
  <c r="E42" i="12"/>
  <c r="D42" i="12"/>
  <c r="C42" i="12"/>
  <c r="I28" i="12"/>
  <c r="H28" i="12"/>
  <c r="G28" i="12"/>
  <c r="F28" i="12"/>
  <c r="E28" i="12"/>
  <c r="D28" i="12"/>
  <c r="C28" i="12"/>
  <c r="I42" i="11"/>
  <c r="H42" i="11"/>
  <c r="G42" i="11"/>
  <c r="F42" i="11"/>
  <c r="E42" i="11"/>
  <c r="D42" i="11"/>
  <c r="C42" i="11"/>
  <c r="I28" i="11"/>
  <c r="H28" i="11"/>
  <c r="G28" i="11"/>
  <c r="F28" i="11"/>
  <c r="E28" i="11"/>
  <c r="D28" i="11"/>
  <c r="C28" i="11"/>
  <c r="I42" i="10"/>
  <c r="H42" i="10"/>
  <c r="G42" i="10"/>
  <c r="F42" i="10"/>
  <c r="E42" i="10"/>
  <c r="D42" i="10"/>
  <c r="C42" i="10"/>
  <c r="I28" i="10"/>
  <c r="H28" i="10"/>
  <c r="G28" i="10"/>
  <c r="F28" i="10"/>
  <c r="E28" i="10"/>
  <c r="D28" i="10"/>
  <c r="C28" i="10"/>
  <c r="J40" i="9"/>
  <c r="H40" i="9"/>
  <c r="I40" i="9"/>
  <c r="G40" i="9"/>
  <c r="F40" i="9"/>
  <c r="E40" i="9"/>
  <c r="D40" i="9"/>
  <c r="C40" i="9"/>
  <c r="B40" i="9" s="1"/>
  <c r="J28" i="9"/>
  <c r="I28" i="9"/>
  <c r="G28" i="9"/>
  <c r="F28" i="9"/>
  <c r="D9" i="13" s="1"/>
  <c r="E28" i="9"/>
  <c r="D28" i="9"/>
  <c r="C28" i="9"/>
  <c r="H31" i="8"/>
  <c r="G31" i="8"/>
  <c r="F31" i="8"/>
  <c r="E31" i="8"/>
  <c r="D31" i="8"/>
  <c r="C31" i="8"/>
  <c r="H19" i="8"/>
  <c r="G19" i="8"/>
  <c r="D15" i="13" s="1"/>
  <c r="F19" i="8"/>
  <c r="E19" i="8"/>
  <c r="D19" i="8"/>
  <c r="C19" i="8"/>
  <c r="H35" i="7"/>
  <c r="G35" i="7"/>
  <c r="F35" i="7"/>
  <c r="E35" i="7"/>
  <c r="D35" i="7"/>
  <c r="C35" i="7"/>
  <c r="H23" i="7"/>
  <c r="F23" i="7"/>
  <c r="E23" i="7"/>
  <c r="D23" i="7"/>
  <c r="H34" i="6"/>
  <c r="G34" i="6"/>
  <c r="F34" i="6"/>
  <c r="E34" i="6"/>
  <c r="D34" i="6"/>
  <c r="C34" i="6"/>
  <c r="H22" i="6"/>
  <c r="G22" i="6"/>
  <c r="F22" i="6"/>
  <c r="E22" i="6"/>
  <c r="D22" i="6"/>
  <c r="C22" i="6"/>
  <c r="H37" i="5"/>
  <c r="G37" i="5"/>
  <c r="F37" i="5"/>
  <c r="E37" i="5"/>
  <c r="D37" i="5"/>
  <c r="C37" i="5"/>
  <c r="H25" i="5"/>
  <c r="G25" i="5"/>
  <c r="F25" i="5"/>
  <c r="E25" i="5"/>
  <c r="D25" i="5"/>
  <c r="H27" i="3"/>
  <c r="G27" i="3"/>
  <c r="D13" i="13" s="1"/>
  <c r="F27" i="3"/>
  <c r="E27" i="3"/>
  <c r="I54" i="4"/>
  <c r="H54" i="4"/>
  <c r="G54" i="4"/>
  <c r="F54" i="4"/>
  <c r="E54" i="4"/>
  <c r="D54" i="4"/>
  <c r="C54" i="4"/>
  <c r="I29" i="4"/>
  <c r="H29" i="4"/>
  <c r="G29" i="4"/>
  <c r="F29" i="4"/>
  <c r="D12" i="13" s="1"/>
  <c r="D29" i="4"/>
  <c r="C29" i="4"/>
  <c r="F52" i="3"/>
  <c r="E52" i="3"/>
  <c r="D52" i="3"/>
  <c r="C52" i="3"/>
  <c r="D27" i="3"/>
  <c r="C27" i="3"/>
  <c r="D21" i="13" l="1"/>
  <c r="B54" i="4"/>
  <c r="D60" i="4" s="1"/>
  <c r="B52" i="3"/>
  <c r="D58" i="3" s="1"/>
  <c r="B27" i="3"/>
  <c r="D56" i="3" s="1"/>
  <c r="D57" i="3" s="1"/>
  <c r="B31" i="8"/>
  <c r="D37" i="8" s="1"/>
  <c r="B25" i="5"/>
  <c r="D41" i="5" s="1"/>
  <c r="D42" i="5" s="1"/>
  <c r="B37" i="5"/>
  <c r="D43" i="5" s="1"/>
  <c r="B28" i="12"/>
  <c r="D46" i="12" s="1"/>
  <c r="D47" i="12" s="1"/>
  <c r="B42" i="12"/>
  <c r="D48" i="12" s="1"/>
  <c r="B28" i="11"/>
  <c r="D46" i="11" s="1"/>
  <c r="D47" i="11" s="1"/>
  <c r="B42" i="11"/>
  <c r="D48" i="11" s="1"/>
  <c r="B42" i="10"/>
  <c r="D48" i="10" s="1"/>
  <c r="B28" i="10"/>
  <c r="D46" i="10" s="1"/>
  <c r="D47" i="10" s="1"/>
  <c r="D46" i="9"/>
  <c r="B28" i="9"/>
  <c r="D44" i="9" s="1"/>
  <c r="D45" i="9" s="1"/>
  <c r="B19" i="8"/>
  <c r="D35" i="8" s="1"/>
  <c r="D36" i="8" s="1"/>
  <c r="B35" i="7"/>
  <c r="D41" i="7" s="1"/>
  <c r="B23" i="7"/>
  <c r="D39" i="7" s="1"/>
  <c r="D40" i="7" s="1"/>
  <c r="B22" i="6"/>
  <c r="D38" i="6" s="1"/>
  <c r="D39" i="6" s="1"/>
  <c r="B34" i="6"/>
  <c r="D40" i="6" s="1"/>
  <c r="B29" i="4"/>
  <c r="D58" i="4" s="1"/>
  <c r="D59" i="4" s="1"/>
  <c r="D42" i="7" l="1"/>
  <c r="D49" i="12"/>
  <c r="D38" i="8"/>
  <c r="D49" i="10"/>
  <c r="D49" i="11"/>
  <c r="F51" i="11" s="1"/>
  <c r="D44" i="5"/>
  <c r="D47" i="9"/>
  <c r="D41" i="6"/>
  <c r="D61" i="4"/>
  <c r="D59" i="3"/>
  <c r="D69" i="17"/>
  <c r="D71" i="17" s="1"/>
</calcChain>
</file>

<file path=xl/sharedStrings.xml><?xml version="1.0" encoding="utf-8"?>
<sst xmlns="http://schemas.openxmlformats.org/spreadsheetml/2006/main" count="551" uniqueCount="213">
  <si>
    <t>RECEIPTS</t>
  </si>
  <si>
    <t>TOTAL</t>
  </si>
  <si>
    <t>DETAILS</t>
  </si>
  <si>
    <t>INTEREST</t>
  </si>
  <si>
    <t>SUNDRIES</t>
  </si>
  <si>
    <t>PAYMENTS</t>
  </si>
  <si>
    <t>Add Receipts</t>
  </si>
  <si>
    <t>Less Payments</t>
  </si>
  <si>
    <t>HB 4105 S26</t>
  </si>
  <si>
    <t>ALPHA BIT  SUPERANNUATION FUND</t>
  </si>
  <si>
    <t>SUNDRY</t>
  </si>
  <si>
    <t>TRANSFER S12</t>
  </si>
  <si>
    <t>TRANSFER S12.1</t>
  </si>
  <si>
    <t>TRANSFER S12.2</t>
  </si>
  <si>
    <t>HB 4105 S13</t>
  </si>
  <si>
    <t>CON CONT</t>
  </si>
  <si>
    <t>NON CON</t>
  </si>
  <si>
    <t>TRANSFER S26</t>
  </si>
  <si>
    <t>TRANSFER CUA 2144</t>
  </si>
  <si>
    <t>TAX OFFICE</t>
  </si>
  <si>
    <t>TRANSFER CUA 6274</t>
  </si>
  <si>
    <t>HB 4105 S12.1</t>
  </si>
  <si>
    <t>HB 4105 S12.2</t>
  </si>
  <si>
    <t>TRANSFER S26.2</t>
  </si>
  <si>
    <t>HB 4105 S26.1</t>
  </si>
  <si>
    <t>HB 4105 S26.2</t>
  </si>
  <si>
    <t>HB 4105 S12</t>
  </si>
  <si>
    <t>TRANSFER S 26.2</t>
  </si>
  <si>
    <t>PENSION</t>
  </si>
  <si>
    <t>CUA 2144</t>
  </si>
  <si>
    <t>TRANSFER 4105 S13</t>
  </si>
  <si>
    <t>TRANSFER CUA 4929</t>
  </si>
  <si>
    <t>CUA 6274</t>
  </si>
  <si>
    <t>CUA 4929</t>
  </si>
  <si>
    <t>SUMMARY OF INTEREST</t>
  </si>
  <si>
    <t>TOTAL INTEREST</t>
  </si>
  <si>
    <t>SAXO CAPITAL MARKETS</t>
  </si>
  <si>
    <t>SHARE SALES</t>
  </si>
  <si>
    <t>SHARE PURCH</t>
  </si>
  <si>
    <t>CONTRA 4105 S13</t>
  </si>
  <si>
    <t>DIV RECEIVED</t>
  </si>
  <si>
    <t>OPENING BALANCE 01/07/2021</t>
  </si>
  <si>
    <t>CASHBOOK BALANCE 30/06/2022</t>
  </si>
  <si>
    <t>BALANCE PER STATE 30/06/2022</t>
  </si>
  <si>
    <t>OPENING BALANCE 01/07/2022</t>
  </si>
  <si>
    <t>TRANSFER</t>
  </si>
  <si>
    <t>1100 NEC 02/07</t>
  </si>
  <si>
    <t>100 OZL 02/07</t>
  </si>
  <si>
    <t>1450 ALQ 03/08</t>
  </si>
  <si>
    <t>ALQ</t>
  </si>
  <si>
    <t>860 BSL 03/08</t>
  </si>
  <si>
    <t>500 BLD 03/08</t>
  </si>
  <si>
    <t>3500 RWC 01/09</t>
  </si>
  <si>
    <t>600 REH 01/09</t>
  </si>
  <si>
    <t>70 MIN 01/09</t>
  </si>
  <si>
    <t>IGO</t>
  </si>
  <si>
    <t>32 RMD 04/10</t>
  </si>
  <si>
    <t>2500 LYC 13/12</t>
  </si>
  <si>
    <t>IEL</t>
  </si>
  <si>
    <t>460 IEL 13/12</t>
  </si>
  <si>
    <t>WTC</t>
  </si>
  <si>
    <t>360 WTC 13/12</t>
  </si>
  <si>
    <t>4700 VUK 13/12</t>
  </si>
  <si>
    <t>8000 HMX 13/12</t>
  </si>
  <si>
    <t>1600 MZZ 13/12</t>
  </si>
  <si>
    <t>15 IVV 04/05</t>
  </si>
  <si>
    <t>CBA</t>
  </si>
  <si>
    <t>100 CBA 04/05</t>
  </si>
  <si>
    <t>3000 RAC 04/05</t>
  </si>
  <si>
    <t>1000 CNEW 04/05</t>
  </si>
  <si>
    <t>250 GGUS 04/05</t>
  </si>
  <si>
    <t>260 NDQ 04/05</t>
  </si>
  <si>
    <t>230 QUAL 04/05</t>
  </si>
  <si>
    <t>30 VTS 04/05</t>
  </si>
  <si>
    <t>15 SPY 04/05</t>
  </si>
  <si>
    <t>90 IOO 04/05</t>
  </si>
  <si>
    <t>440 ETHI 04/05</t>
  </si>
  <si>
    <t>25 IJH 04/05</t>
  </si>
  <si>
    <t>1450 ALQ 05/07</t>
  </si>
  <si>
    <t>BSL</t>
  </si>
  <si>
    <t>860 BSL 05/07</t>
  </si>
  <si>
    <t>3500 RWC 03/08</t>
  </si>
  <si>
    <t>600 LYC 04/08</t>
  </si>
  <si>
    <t>500 IGO 04/08</t>
  </si>
  <si>
    <t>1900 LYC 16/08</t>
  </si>
  <si>
    <t>1500 IGO 16/08</t>
  </si>
  <si>
    <t>REH</t>
  </si>
  <si>
    <t>220 RMD 01/09</t>
  </si>
  <si>
    <t>180 WTC 01/09</t>
  </si>
  <si>
    <t>460 IEL 04/10</t>
  </si>
  <si>
    <t>VUK</t>
  </si>
  <si>
    <t>4700 VUK 04/10</t>
  </si>
  <si>
    <t>100 CBA 14/12</t>
  </si>
  <si>
    <t>3000 RAC 14/12</t>
  </si>
  <si>
    <t>260 NDQ 14/12</t>
  </si>
  <si>
    <t>1000 CNEW 14/12</t>
  </si>
  <si>
    <t>250 GGUS 14/12</t>
  </si>
  <si>
    <t>25 IJH 14/12</t>
  </si>
  <si>
    <t>15 SPY 14/12</t>
  </si>
  <si>
    <t>230 QUAL 14/12</t>
  </si>
  <si>
    <t>90 IOO 14/12</t>
  </si>
  <si>
    <t>15 IVV 14/121</t>
  </si>
  <si>
    <t>30 VTS 14/12</t>
  </si>
  <si>
    <t>NEC</t>
  </si>
  <si>
    <t>OZL</t>
  </si>
  <si>
    <t>RWC</t>
  </si>
  <si>
    <t>MIN</t>
  </si>
  <si>
    <t>RMD</t>
  </si>
  <si>
    <t>436 IGO 04/10</t>
  </si>
  <si>
    <t>LYC</t>
  </si>
  <si>
    <t>HMX</t>
  </si>
  <si>
    <t>IVV</t>
  </si>
  <si>
    <t>440 ETHI 14/12</t>
  </si>
  <si>
    <t>450 REH 17/08</t>
  </si>
  <si>
    <t>CNEW</t>
  </si>
  <si>
    <t>IOO</t>
  </si>
  <si>
    <t>VTS</t>
  </si>
  <si>
    <t>4000 DUSK 12/08</t>
  </si>
  <si>
    <t>100 BOQ 25/08</t>
  </si>
  <si>
    <t>900 MY STATE LTD 01/09</t>
  </si>
  <si>
    <t>750 WBC 01/09</t>
  </si>
  <si>
    <t>181 VAN 13/12</t>
  </si>
  <si>
    <t>91 CBA 13/12</t>
  </si>
  <si>
    <t>4000 RAC 13/12</t>
  </si>
  <si>
    <t>130 DOM 13/12</t>
  </si>
  <si>
    <t>VAN 16/07</t>
  </si>
  <si>
    <t>CBA 29/09</t>
  </si>
  <si>
    <t>VAN 19/10</t>
  </si>
  <si>
    <t>400 WBC 12/08</t>
  </si>
  <si>
    <t>900 MY STATE 25/08</t>
  </si>
  <si>
    <t>130 DOM 01/09</t>
  </si>
  <si>
    <t>BOQ 2669</t>
  </si>
  <si>
    <t>DIST FROM TRUST</t>
  </si>
  <si>
    <t>PENSION(RATES)</t>
  </si>
  <si>
    <t>PENSION(WATER)</t>
  </si>
  <si>
    <t>BOQ ADJ 13/08</t>
  </si>
  <si>
    <t>DOWNSIZING</t>
  </si>
  <si>
    <t>FROM TRUST</t>
  </si>
  <si>
    <t>AUDIT</t>
  </si>
  <si>
    <t>BANK FEE</t>
  </si>
  <si>
    <t>`</t>
  </si>
  <si>
    <t>ACCTY FEE</t>
  </si>
  <si>
    <t>DOWNSIZE CONT</t>
  </si>
  <si>
    <t>FROM UNIT TRUST</t>
  </si>
  <si>
    <t>SUNDRY CREDITORS</t>
  </si>
  <si>
    <t>CREDITORS -ATO</t>
  </si>
  <si>
    <t>PAYG INSTAL PAYABLE</t>
  </si>
  <si>
    <t>SUN CREDITOR F&amp;G</t>
  </si>
  <si>
    <t>ADMIN FEE</t>
  </si>
  <si>
    <t>MIN DIV 27/09 F/F</t>
  </si>
  <si>
    <t>TO UNIT TRUST</t>
  </si>
  <si>
    <t>PENSION 21/05</t>
  </si>
  <si>
    <t>PENSION 12/06</t>
  </si>
  <si>
    <t>AUDIT FEE</t>
  </si>
  <si>
    <t>DIV IGO 08/09</t>
  </si>
  <si>
    <t>DIV IJH 04/04</t>
  </si>
  <si>
    <t>DIV IVV 04/04</t>
  </si>
  <si>
    <t>DIV IVV 22/12</t>
  </si>
  <si>
    <t>DIV IOO 22/12</t>
  </si>
  <si>
    <t>DIV IJH 22/12</t>
  </si>
  <si>
    <t>DIV SPY 14/02</t>
  </si>
  <si>
    <t>DIV SPY 12/05</t>
  </si>
  <si>
    <t>BROKERAGE</t>
  </si>
  <si>
    <t xml:space="preserve">SELFWEALTH </t>
  </si>
  <si>
    <t>CODE</t>
  </si>
  <si>
    <t>77600/DSK</t>
  </si>
  <si>
    <t>77600/MYS</t>
  </si>
  <si>
    <t>77600/BOQ</t>
  </si>
  <si>
    <t>77600/WBC</t>
  </si>
  <si>
    <t>77600/CBA</t>
  </si>
  <si>
    <t>77600/RAC</t>
  </si>
  <si>
    <t>77600/DOM</t>
  </si>
  <si>
    <t>78200/VDHG</t>
  </si>
  <si>
    <t>23800/VDHG</t>
  </si>
  <si>
    <t>23900/CBA</t>
  </si>
  <si>
    <t>60400/SAXO</t>
  </si>
  <si>
    <t>77600/NEC</t>
  </si>
  <si>
    <t>77600/OZL</t>
  </si>
  <si>
    <t>77600/ALQ</t>
  </si>
  <si>
    <t>77600/BSL</t>
  </si>
  <si>
    <t>77600/BLD</t>
  </si>
  <si>
    <t>77600/RWC</t>
  </si>
  <si>
    <t>77600/REH</t>
  </si>
  <si>
    <t>77600/MIN</t>
  </si>
  <si>
    <t>77622/RMD</t>
  </si>
  <si>
    <t>77666/IGO</t>
  </si>
  <si>
    <t>77600/LYC</t>
  </si>
  <si>
    <t>77600/IEL</t>
  </si>
  <si>
    <t>77600/WTC</t>
  </si>
  <si>
    <t>77600/VUK</t>
  </si>
  <si>
    <t>77600/HMX</t>
  </si>
  <si>
    <t>77600/MZZ</t>
  </si>
  <si>
    <t>77655/IVV</t>
  </si>
  <si>
    <t>1972 IGO 04/10</t>
  </si>
  <si>
    <t>77622/IGO</t>
  </si>
  <si>
    <t>77600/IGO</t>
  </si>
  <si>
    <t>77600/RMD</t>
  </si>
  <si>
    <t>77600/NDQ</t>
  </si>
  <si>
    <t>77600/CNEW</t>
  </si>
  <si>
    <t>77600/GGUS</t>
  </si>
  <si>
    <t>77600/IJH</t>
  </si>
  <si>
    <t>77600/SPY</t>
  </si>
  <si>
    <t>77600/QUAL</t>
  </si>
  <si>
    <t>77600/IOO</t>
  </si>
  <si>
    <t>77600/IVV</t>
  </si>
  <si>
    <t>77600/VTS</t>
  </si>
  <si>
    <t>77600/ETHI</t>
  </si>
  <si>
    <t>60400/SELFWEALTH</t>
  </si>
  <si>
    <t>SELLS</t>
  </si>
  <si>
    <t>BUYS</t>
  </si>
  <si>
    <t>2021  TAX</t>
  </si>
  <si>
    <t>ATO LEVY</t>
  </si>
  <si>
    <t>on MIN 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</si>
</sst>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15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/>
    <xf numFmtId="44" fontId="2" fillId="0" borderId="1" xfId="1" applyFont="1" applyBorder="1"/>
    <xf numFmtId="0" fontId="6" fillId="0" borderId="0" xfId="0" applyFont="1" applyAlignment="1">
      <alignment horizontal="center"/>
    </xf>
    <xf numFmtId="44" fontId="7" fillId="0" borderId="0" xfId="1" applyFont="1"/>
    <xf numFmtId="44" fontId="8" fillId="0" borderId="0" xfId="1" applyFont="1"/>
    <xf numFmtId="44" fontId="0" fillId="0" borderId="1" xfId="1" applyFont="1" applyBorder="1"/>
    <xf numFmtId="44" fontId="0" fillId="0" borderId="0" xfId="1" applyFont="1" applyBorder="1"/>
    <xf numFmtId="44" fontId="0" fillId="0" borderId="2" xfId="1" applyFont="1" applyBorder="1"/>
    <xf numFmtId="0" fontId="0" fillId="0" borderId="0" xfId="0" applyBorder="1"/>
    <xf numFmtId="44" fontId="8" fillId="0" borderId="0" xfId="1" applyFont="1" applyBorder="1"/>
    <xf numFmtId="0" fontId="8" fillId="0" borderId="0" xfId="0" applyFont="1" applyBorder="1"/>
    <xf numFmtId="0" fontId="0" fillId="0" borderId="0" xfId="0" applyFill="1" applyBorder="1"/>
    <xf numFmtId="44" fontId="2" fillId="0" borderId="0" xfId="1" applyFont="1" applyBorder="1"/>
    <xf numFmtId="44" fontId="2" fillId="2" borderId="1" xfId="1" applyFont="1" applyFill="1" applyBorder="1"/>
    <xf numFmtId="44" fontId="1" fillId="0" borderId="1" xfId="1" applyFont="1" applyBorder="1"/>
    <xf numFmtId="44" fontId="2" fillId="0" borderId="1" xfId="1" applyFont="1" applyFill="1" applyBorder="1"/>
    <xf numFmtId="44" fontId="2" fillId="4" borderId="1" xfId="1" applyFont="1" applyFill="1" applyBorder="1"/>
    <xf numFmtId="0" fontId="5" fillId="0" borderId="0" xfId="0" applyFont="1"/>
    <xf numFmtId="0" fontId="0" fillId="0" borderId="0" xfId="1" applyNumberFormat="1" applyFont="1"/>
    <xf numFmtId="0" fontId="2" fillId="0" borderId="1" xfId="1" applyNumberFormat="1" applyFont="1" applyFill="1" applyBorder="1"/>
    <xf numFmtId="44" fontId="0" fillId="0" borderId="0" xfId="1" applyFont="1" applyFill="1"/>
    <xf numFmtId="44" fontId="0" fillId="0" borderId="0" xfId="1" applyFont="1" applyAlignment="1">
      <alignment horizontal="right"/>
    </xf>
    <xf numFmtId="4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3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1" xfId="0" applyNumberFormat="1" applyBorder="1"/>
    <xf numFmtId="44" fontId="0" fillId="0" borderId="1" xfId="1" applyFont="1" applyBorder="1" applyAlignment="1">
      <alignment horizontal="center"/>
    </xf>
    <xf numFmtId="44" fontId="0" fillId="5" borderId="0" xfId="1" applyFont="1" applyFill="1"/>
    <xf numFmtId="44" fontId="0" fillId="5" borderId="0" xfId="1" applyFont="1" applyFill="1" applyAlignment="1">
      <alignment horizontal="center"/>
    </xf>
    <xf numFmtId="0" fontId="0" fillId="0" borderId="0" xfId="0" applyNumberFormat="1"/>
    <xf numFmtId="0" fontId="0" fillId="3" borderId="0" xfId="0" applyFill="1"/>
    <xf numFmtId="44" fontId="1" fillId="0" borderId="1" xfId="1" applyFont="1" applyFill="1" applyBorder="1"/>
    <xf numFmtId="44" fontId="7" fillId="0" borderId="0" xfId="1" applyFont="1" applyFill="1"/>
    <xf numFmtId="44" fontId="0" fillId="0" borderId="1" xfId="1" applyFont="1" applyFill="1" applyBorder="1"/>
    <xf numFmtId="14" fontId="0" fillId="0" borderId="0" xfId="1" applyNumberFormat="1" applyFont="1"/>
    <xf numFmtId="14" fontId="2" fillId="0" borderId="1" xfId="1" applyNumberFormat="1" applyFont="1" applyBorder="1"/>
    <xf numFmtId="0" fontId="0" fillId="0" borderId="0" xfId="0" applyFill="1"/>
    <xf numFmtId="16" fontId="0" fillId="0" borderId="0" xfId="0" applyNumberFormat="1" applyFill="1" applyAlignment="1">
      <alignment horizontal="center"/>
    </xf>
    <xf numFmtId="0" fontId="9" fillId="0" borderId="0" xfId="1" applyNumberFormat="1" applyFont="1"/>
    <xf numFmtId="0" fontId="9" fillId="0" borderId="0" xfId="1" applyNumberFormat="1" applyFont="1" applyAlignment="1">
      <alignment horizontal="center"/>
    </xf>
    <xf numFmtId="44" fontId="0" fillId="6" borderId="0" xfId="1" applyFont="1" applyFill="1"/>
    <xf numFmtId="0" fontId="0" fillId="7" borderId="0" xfId="0" applyFill="1"/>
    <xf numFmtId="44" fontId="0" fillId="8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30E47-C8E5-4F6C-AEFC-83AAE6806FC9}">
  <sheetPr>
    <tabColor rgb="FF00FF00"/>
  </sheetPr>
  <dimension ref="B2:E21"/>
  <sheetViews>
    <sheetView workbookViewId="0">
      <selection activeCell="D28" sqref="D28"/>
    </sheetView>
  </sheetViews>
  <sheetFormatPr defaultRowHeight="15" x14ac:dyDescent="0.25"/>
  <cols>
    <col min="1" max="21" width="14.7109375" customWidth="1"/>
  </cols>
  <sheetData>
    <row r="2" spans="2:5" ht="18.75" x14ac:dyDescent="0.3">
      <c r="B2" s="1" t="s">
        <v>9</v>
      </c>
      <c r="C2" s="1"/>
    </row>
    <row r="3" spans="2:5" ht="18.75" x14ac:dyDescent="0.3">
      <c r="D3" s="1"/>
      <c r="E3" s="1"/>
    </row>
    <row r="4" spans="2:5" ht="18.75" x14ac:dyDescent="0.3">
      <c r="B4" s="2">
        <v>44742</v>
      </c>
      <c r="D4" s="1"/>
      <c r="E4" s="1"/>
    </row>
    <row r="5" spans="2:5" ht="18.75" x14ac:dyDescent="0.3">
      <c r="D5" s="2"/>
      <c r="E5" s="1"/>
    </row>
    <row r="7" spans="2:5" x14ac:dyDescent="0.25">
      <c r="B7" s="3" t="s">
        <v>34</v>
      </c>
      <c r="C7" s="3"/>
    </row>
    <row r="9" spans="2:5" x14ac:dyDescent="0.25">
      <c r="B9" t="s">
        <v>26</v>
      </c>
      <c r="D9" s="7">
        <f>'HB 4105 S12'!F28</f>
        <v>704.67</v>
      </c>
      <c r="E9" s="7"/>
    </row>
    <row r="10" spans="2:5" x14ac:dyDescent="0.25">
      <c r="B10" t="s">
        <v>21</v>
      </c>
      <c r="D10" s="7">
        <f>'HB 4105 S12.1'!F25</f>
        <v>641.66</v>
      </c>
      <c r="E10" s="7"/>
    </row>
    <row r="11" spans="2:5" x14ac:dyDescent="0.25">
      <c r="B11" t="s">
        <v>22</v>
      </c>
      <c r="D11" s="7">
        <f>'HB 4105 S12.2'!G22</f>
        <v>96.52000000000001</v>
      </c>
      <c r="E11" s="7"/>
    </row>
    <row r="12" spans="2:5" x14ac:dyDescent="0.25">
      <c r="B12" t="s">
        <v>14</v>
      </c>
      <c r="D12" s="7">
        <f>'HB 4105 S13'!F29</f>
        <v>2.12</v>
      </c>
      <c r="E12" s="7"/>
    </row>
    <row r="13" spans="2:5" x14ac:dyDescent="0.25">
      <c r="B13" t="s">
        <v>8</v>
      </c>
      <c r="D13" s="7">
        <f>'HB 4105 S26 '!G27</f>
        <v>62.62</v>
      </c>
      <c r="E13" s="7"/>
    </row>
    <row r="14" spans="2:5" x14ac:dyDescent="0.25">
      <c r="B14" t="s">
        <v>24</v>
      </c>
      <c r="D14" s="7">
        <f>'HB 4105 S26.1'!G23</f>
        <v>14.989999999999998</v>
      </c>
      <c r="E14" s="7"/>
    </row>
    <row r="15" spans="2:5" x14ac:dyDescent="0.25">
      <c r="B15" t="s">
        <v>25</v>
      </c>
      <c r="D15" s="7">
        <f>'HB 4105 S26..2'!G19</f>
        <v>24.229999999999997</v>
      </c>
      <c r="E15" s="7"/>
    </row>
    <row r="16" spans="2:5" x14ac:dyDescent="0.25">
      <c r="B16" t="s">
        <v>32</v>
      </c>
      <c r="D16" s="7">
        <f>'CUA 6274'!F28+'CUA 6274'!G28</f>
        <v>588.33000000000004</v>
      </c>
      <c r="E16" s="7"/>
    </row>
    <row r="17" spans="2:5" x14ac:dyDescent="0.25">
      <c r="B17" t="s">
        <v>33</v>
      </c>
      <c r="D17" s="7">
        <f>'CUA4929'!F28</f>
        <v>27.64</v>
      </c>
      <c r="E17" s="7"/>
    </row>
    <row r="18" spans="2:5" x14ac:dyDescent="0.25">
      <c r="B18" t="s">
        <v>29</v>
      </c>
      <c r="D18" s="7">
        <f>'CUA 2144'!F28</f>
        <v>0.02</v>
      </c>
      <c r="E18" s="7"/>
    </row>
    <row r="19" spans="2:5" x14ac:dyDescent="0.25">
      <c r="B19" t="s">
        <v>131</v>
      </c>
      <c r="D19" s="7">
        <f>'BOQ 2669'!G34</f>
        <v>2151.1799999999998</v>
      </c>
      <c r="E19" s="7"/>
    </row>
    <row r="20" spans="2:5" x14ac:dyDescent="0.25">
      <c r="D20" s="7"/>
      <c r="E20" s="7"/>
    </row>
    <row r="21" spans="2:5" ht="15.75" thickBot="1" x14ac:dyDescent="0.3">
      <c r="B21" s="24" t="s">
        <v>35</v>
      </c>
      <c r="D21" s="8">
        <f>SUM(D9:D20)</f>
        <v>4313.9799999999996</v>
      </c>
      <c r="E2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B490E-340E-4763-99BF-6D9000A88B39}">
  <sheetPr>
    <tabColor rgb="FFFFC000"/>
    <pageSetUpPr fitToPage="1"/>
  </sheetPr>
  <dimension ref="B3:N60"/>
  <sheetViews>
    <sheetView workbookViewId="0">
      <selection activeCell="K36" sqref="K36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9.85546875" customWidth="1"/>
    <col min="6" max="6" width="18.7109375" customWidth="1"/>
    <col min="7" max="9" width="15.7109375" customWidth="1"/>
    <col min="10" max="10" width="17.28515625" customWidth="1"/>
    <col min="11" max="53" width="15.7109375" customWidth="1"/>
  </cols>
  <sheetData>
    <row r="3" spans="2:14" ht="18.75" x14ac:dyDescent="0.3">
      <c r="B3" s="1"/>
      <c r="C3" s="1"/>
      <c r="D3" s="1" t="s">
        <v>9</v>
      </c>
      <c r="E3" s="1"/>
    </row>
    <row r="4" spans="2:14" ht="18.75" x14ac:dyDescent="0.3">
      <c r="B4" s="1"/>
      <c r="C4" s="1"/>
      <c r="D4" s="1"/>
      <c r="E4" s="1"/>
    </row>
    <row r="5" spans="2:14" ht="18.75" x14ac:dyDescent="0.3">
      <c r="B5" s="1"/>
      <c r="C5" s="1"/>
      <c r="D5" s="2">
        <v>44742</v>
      </c>
      <c r="E5" s="1"/>
    </row>
    <row r="6" spans="2:14" ht="18.75" x14ac:dyDescent="0.3">
      <c r="B6" s="1"/>
      <c r="C6" s="1"/>
      <c r="D6" s="1"/>
      <c r="E6" s="1"/>
    </row>
    <row r="7" spans="2:14" ht="18.75" x14ac:dyDescent="0.3">
      <c r="B7" s="1"/>
      <c r="C7" s="1"/>
      <c r="D7" s="1"/>
      <c r="E7" s="1"/>
    </row>
    <row r="8" spans="2:14" x14ac:dyDescent="0.25">
      <c r="B8" s="3" t="s">
        <v>32</v>
      </c>
      <c r="C8" s="3"/>
      <c r="D8" s="3"/>
    </row>
    <row r="10" spans="2:14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s="6" t="s">
        <v>1</v>
      </c>
      <c r="C12" s="6" t="s">
        <v>45</v>
      </c>
      <c r="D12" s="6" t="s">
        <v>30</v>
      </c>
      <c r="E12" s="6" t="s">
        <v>18</v>
      </c>
      <c r="F12" s="6" t="s">
        <v>3</v>
      </c>
      <c r="G12" s="6" t="s">
        <v>3</v>
      </c>
      <c r="H12" s="6"/>
      <c r="I12" s="6" t="s">
        <v>10</v>
      </c>
      <c r="J12" s="6" t="s">
        <v>2</v>
      </c>
      <c r="K12" s="5"/>
      <c r="L12" s="5"/>
      <c r="M12" s="5"/>
      <c r="N12" s="5"/>
    </row>
    <row r="13" spans="2:14" x14ac:dyDescent="0.25">
      <c r="B13" s="7"/>
      <c r="C13" s="7">
        <v>1000</v>
      </c>
      <c r="D13" s="7"/>
      <c r="E13" s="7"/>
      <c r="F13" s="7">
        <v>67.92</v>
      </c>
      <c r="G13" s="7">
        <v>53.68</v>
      </c>
      <c r="H13" s="7"/>
      <c r="I13" s="7"/>
    </row>
    <row r="14" spans="2:14" x14ac:dyDescent="0.25">
      <c r="B14" s="7"/>
      <c r="C14" s="7">
        <v>870.53</v>
      </c>
      <c r="D14" s="7"/>
      <c r="E14" s="7"/>
      <c r="F14" s="7">
        <v>4.25</v>
      </c>
      <c r="G14" s="7">
        <v>3.84</v>
      </c>
      <c r="H14" s="7"/>
      <c r="I14" s="7"/>
    </row>
    <row r="15" spans="2:14" x14ac:dyDescent="0.25">
      <c r="B15" s="7"/>
      <c r="C15" s="7"/>
      <c r="D15" s="7"/>
      <c r="E15" s="7"/>
      <c r="F15" s="7">
        <v>67.92</v>
      </c>
      <c r="G15" s="7">
        <v>59.43</v>
      </c>
      <c r="H15" s="7"/>
      <c r="I15" s="7"/>
      <c r="J15" s="5"/>
    </row>
    <row r="16" spans="2:14" x14ac:dyDescent="0.25">
      <c r="B16" s="7"/>
      <c r="C16" s="7"/>
      <c r="D16" s="7"/>
      <c r="E16" s="7"/>
      <c r="F16" s="7">
        <v>4.25</v>
      </c>
      <c r="G16" s="7">
        <v>4.25</v>
      </c>
      <c r="H16" s="7"/>
      <c r="I16" s="7"/>
      <c r="J16" s="5"/>
    </row>
    <row r="17" spans="2:9" x14ac:dyDescent="0.25">
      <c r="B17" s="7"/>
      <c r="C17" s="7"/>
      <c r="D17" s="7"/>
      <c r="E17" s="7"/>
      <c r="F17" s="7">
        <v>61.89</v>
      </c>
      <c r="G17" s="7">
        <v>59.98</v>
      </c>
      <c r="H17" s="7"/>
      <c r="I17" s="7"/>
    </row>
    <row r="18" spans="2:9" x14ac:dyDescent="0.25">
      <c r="B18" s="7"/>
      <c r="C18" s="7"/>
      <c r="D18" s="7"/>
      <c r="E18" s="7"/>
      <c r="F18" s="7">
        <v>4.1100000000000003</v>
      </c>
      <c r="G18" s="7">
        <v>4.1100000000000003</v>
      </c>
      <c r="H18" s="7"/>
      <c r="I18" s="7"/>
    </row>
    <row r="19" spans="2:9" x14ac:dyDescent="0.25">
      <c r="B19" s="7"/>
      <c r="C19" s="7"/>
      <c r="D19" s="7"/>
      <c r="E19" s="7"/>
      <c r="F19" s="7">
        <v>59.43</v>
      </c>
      <c r="G19" s="7"/>
      <c r="H19" s="7"/>
      <c r="I19" s="7"/>
    </row>
    <row r="20" spans="2:9" x14ac:dyDescent="0.25">
      <c r="B20" s="7"/>
      <c r="C20" s="7"/>
      <c r="D20" s="7"/>
      <c r="E20" s="7" t="s">
        <v>140</v>
      </c>
      <c r="F20" s="7">
        <v>4.25</v>
      </c>
      <c r="G20" s="7"/>
      <c r="H20" s="7"/>
      <c r="I20" s="7"/>
    </row>
    <row r="21" spans="2:9" x14ac:dyDescent="0.25">
      <c r="B21" s="7"/>
      <c r="C21" s="7"/>
      <c r="D21" s="7"/>
      <c r="E21" s="7"/>
      <c r="F21" s="7">
        <v>57.47</v>
      </c>
      <c r="G21" s="7"/>
      <c r="H21" s="7"/>
      <c r="I21" s="7"/>
    </row>
    <row r="22" spans="2:9" x14ac:dyDescent="0.25">
      <c r="B22" s="7"/>
      <c r="C22" s="7"/>
      <c r="D22" s="7"/>
      <c r="E22" s="7"/>
      <c r="F22" s="7">
        <v>4.1100000000000003</v>
      </c>
      <c r="G22" s="7"/>
      <c r="H22" s="7"/>
      <c r="I22" s="7"/>
    </row>
    <row r="23" spans="2:9" x14ac:dyDescent="0.25">
      <c r="B23" s="7"/>
      <c r="C23" s="7"/>
      <c r="D23" s="7"/>
      <c r="E23" s="7"/>
      <c r="F23" s="7">
        <v>4.21</v>
      </c>
      <c r="G23" s="7"/>
      <c r="H23" s="7"/>
      <c r="I23" s="7"/>
    </row>
    <row r="24" spans="2:9" x14ac:dyDescent="0.25">
      <c r="B24" s="7"/>
      <c r="C24" s="7"/>
      <c r="D24" s="7"/>
      <c r="E24" s="7"/>
      <c r="F24" s="7">
        <v>59.01</v>
      </c>
      <c r="G24" s="7"/>
      <c r="H24" s="7"/>
      <c r="I24" s="7"/>
    </row>
    <row r="25" spans="2:9" x14ac:dyDescent="0.25">
      <c r="B25" s="7"/>
      <c r="C25" s="7"/>
      <c r="D25" s="7"/>
      <c r="E25" s="7"/>
      <c r="F25" s="7">
        <v>4.22</v>
      </c>
      <c r="G25" s="7"/>
      <c r="H25" s="7"/>
      <c r="I25" s="7"/>
    </row>
    <row r="26" spans="2:9" x14ac:dyDescent="0.25">
      <c r="B26" s="7"/>
      <c r="C26" s="7"/>
      <c r="D26" s="7"/>
      <c r="E26" s="7"/>
      <c r="F26" s="7"/>
      <c r="G26" s="7"/>
      <c r="H26" s="7"/>
      <c r="I26" s="7"/>
    </row>
    <row r="27" spans="2:9" x14ac:dyDescent="0.25">
      <c r="B27" s="7"/>
      <c r="C27" s="7"/>
      <c r="D27" s="7"/>
      <c r="E27" s="7"/>
      <c r="F27" s="7"/>
      <c r="G27" s="7"/>
      <c r="H27" s="7"/>
      <c r="I27" s="7"/>
    </row>
    <row r="28" spans="2:9" ht="15.75" thickBot="1" x14ac:dyDescent="0.3">
      <c r="B28" s="8">
        <f>C28+D28+E28+F28+G28+H28+I28</f>
        <v>2458.86</v>
      </c>
      <c r="C28" s="22">
        <f t="shared" ref="C28:I28" si="0">SUM(C13:C27)</f>
        <v>1870.53</v>
      </c>
      <c r="D28" s="8">
        <f t="shared" si="0"/>
        <v>0</v>
      </c>
      <c r="E28" s="22">
        <f t="shared" si="0"/>
        <v>0</v>
      </c>
      <c r="F28" s="8">
        <f t="shared" si="0"/>
        <v>403.04</v>
      </c>
      <c r="G28" s="8">
        <f t="shared" si="0"/>
        <v>185.29</v>
      </c>
      <c r="H28" s="8">
        <f t="shared" si="0"/>
        <v>0</v>
      </c>
      <c r="I28" s="8">
        <f t="shared" si="0"/>
        <v>0</v>
      </c>
    </row>
    <row r="29" spans="2:9" x14ac:dyDescent="0.25">
      <c r="B29" s="7"/>
      <c r="C29" s="7"/>
      <c r="D29" s="7"/>
      <c r="E29" s="7"/>
      <c r="F29" s="7"/>
      <c r="G29" s="7"/>
      <c r="H29" s="7"/>
      <c r="I29" s="7"/>
    </row>
    <row r="30" spans="2:9" x14ac:dyDescent="0.25">
      <c r="B30" s="7"/>
      <c r="C30" s="7"/>
      <c r="D30" s="7"/>
      <c r="E30" s="7"/>
      <c r="F30" s="7"/>
      <c r="G30" s="7"/>
      <c r="H30" s="7"/>
      <c r="I30" s="7"/>
    </row>
    <row r="31" spans="2:9" ht="17.25" x14ac:dyDescent="0.4">
      <c r="B31" s="10" t="s">
        <v>5</v>
      </c>
      <c r="C31" s="7"/>
      <c r="D31" s="7"/>
      <c r="E31" s="7"/>
      <c r="F31" s="7"/>
      <c r="G31" s="7"/>
      <c r="H31" s="7"/>
      <c r="I31" s="7"/>
    </row>
    <row r="32" spans="2:9" x14ac:dyDescent="0.25">
      <c r="B32" s="7"/>
      <c r="C32" s="7"/>
      <c r="D32" s="7"/>
      <c r="E32" s="7"/>
      <c r="F32" s="7"/>
      <c r="G32" s="7"/>
      <c r="H32" s="7"/>
      <c r="I32" s="7"/>
    </row>
    <row r="33" spans="2:10" ht="17.25" x14ac:dyDescent="0.4">
      <c r="B33" s="11" t="s">
        <v>1</v>
      </c>
      <c r="C33" s="11" t="s">
        <v>45</v>
      </c>
      <c r="D33" s="11" t="s">
        <v>45</v>
      </c>
      <c r="E33" s="11" t="s">
        <v>31</v>
      </c>
      <c r="F33" s="11" t="s">
        <v>13</v>
      </c>
      <c r="G33" s="16"/>
      <c r="H33" s="16" t="s">
        <v>19</v>
      </c>
      <c r="I33" s="16" t="s">
        <v>4</v>
      </c>
      <c r="J33" s="17" t="s">
        <v>2</v>
      </c>
    </row>
    <row r="34" spans="2:10" x14ac:dyDescent="0.25">
      <c r="B34" s="7"/>
      <c r="C34" s="7">
        <v>4.1100000000000003</v>
      </c>
      <c r="D34" s="7">
        <v>63.23</v>
      </c>
      <c r="E34" s="7"/>
      <c r="F34" s="7"/>
      <c r="G34" s="13"/>
      <c r="H34" s="13"/>
      <c r="I34" s="13"/>
      <c r="J34" s="15"/>
    </row>
    <row r="35" spans="2:10" x14ac:dyDescent="0.25">
      <c r="B35" s="7"/>
      <c r="C35" s="7">
        <v>1000</v>
      </c>
      <c r="D35" s="7">
        <v>57.52</v>
      </c>
      <c r="E35" s="7"/>
      <c r="F35" s="7"/>
      <c r="G35" s="13"/>
      <c r="H35" s="13"/>
      <c r="I35" s="13"/>
      <c r="J35" s="15"/>
    </row>
    <row r="36" spans="2:10" x14ac:dyDescent="0.25">
      <c r="B36" s="7"/>
      <c r="C36" s="7">
        <v>72.17</v>
      </c>
      <c r="D36" s="7">
        <v>63.68</v>
      </c>
      <c r="E36" s="7"/>
      <c r="F36" s="7"/>
      <c r="G36" s="13"/>
      <c r="H36" s="13"/>
      <c r="I36" s="13"/>
      <c r="J36" s="18"/>
    </row>
    <row r="37" spans="2:10" x14ac:dyDescent="0.25">
      <c r="B37" s="7"/>
      <c r="C37" s="7">
        <v>72.17</v>
      </c>
      <c r="D37" s="7">
        <v>100064.09</v>
      </c>
      <c r="E37" s="7"/>
      <c r="F37" s="7"/>
      <c r="G37" s="13"/>
      <c r="H37" s="13"/>
      <c r="I37" s="13"/>
      <c r="J37" s="18"/>
    </row>
    <row r="38" spans="2:10" x14ac:dyDescent="0.25">
      <c r="B38" s="7"/>
      <c r="C38" s="7">
        <v>66</v>
      </c>
      <c r="D38" s="7"/>
      <c r="E38" s="7"/>
      <c r="F38" s="7"/>
      <c r="G38" s="13"/>
      <c r="H38" s="13"/>
      <c r="I38" s="13"/>
      <c r="J38" s="18"/>
    </row>
    <row r="39" spans="2:10" x14ac:dyDescent="0.25">
      <c r="B39" s="7"/>
      <c r="C39" s="7">
        <v>1000</v>
      </c>
      <c r="D39" s="7"/>
      <c r="E39" s="7"/>
      <c r="F39" s="7"/>
      <c r="G39" s="13"/>
      <c r="H39" s="13"/>
      <c r="I39" s="13"/>
      <c r="J39" s="15"/>
    </row>
    <row r="40" spans="2:10" x14ac:dyDescent="0.25">
      <c r="B40" s="7"/>
      <c r="C40" s="27"/>
      <c r="D40" s="27"/>
      <c r="E40" s="27"/>
      <c r="F40" s="27"/>
      <c r="G40" s="27"/>
      <c r="H40" s="7"/>
      <c r="I40" s="7"/>
    </row>
    <row r="41" spans="2:10" x14ac:dyDescent="0.25">
      <c r="B41" s="7"/>
      <c r="C41" s="27"/>
      <c r="D41" s="27"/>
      <c r="E41" s="27"/>
      <c r="F41" s="27"/>
      <c r="G41" s="27"/>
      <c r="H41" s="7"/>
      <c r="I41" s="7"/>
    </row>
    <row r="42" spans="2:10" ht="15.75" thickBot="1" x14ac:dyDescent="0.3">
      <c r="B42" s="8">
        <f>C42+D42+E42+F42+G42+H42+I42</f>
        <v>102462.96999999999</v>
      </c>
      <c r="C42" s="22">
        <f t="shared" ref="C42:I42" si="1">SUM(C34:C41)</f>
        <v>2214.4499999999998</v>
      </c>
      <c r="D42" s="22">
        <f t="shared" si="1"/>
        <v>100248.51999999999</v>
      </c>
      <c r="E42" s="22">
        <f t="shared" si="1"/>
        <v>0</v>
      </c>
      <c r="F42" s="22">
        <f t="shared" si="1"/>
        <v>0</v>
      </c>
      <c r="G42" s="44">
        <f t="shared" si="1"/>
        <v>0</v>
      </c>
      <c r="H42" s="12">
        <f t="shared" si="1"/>
        <v>0</v>
      </c>
      <c r="I42" s="12">
        <f t="shared" si="1"/>
        <v>0</v>
      </c>
    </row>
    <row r="43" spans="2:10" x14ac:dyDescent="0.25">
      <c r="B43" s="7"/>
      <c r="C43" s="7"/>
      <c r="D43" s="7"/>
      <c r="E43" s="7"/>
      <c r="F43" s="7"/>
      <c r="G43" s="7"/>
      <c r="H43" s="7"/>
      <c r="I43" s="7"/>
    </row>
    <row r="44" spans="2:10" x14ac:dyDescent="0.25">
      <c r="B44" s="7"/>
      <c r="C44" s="7"/>
      <c r="D44" s="7"/>
      <c r="E44" s="7"/>
      <c r="F44" s="7"/>
      <c r="G44" s="7"/>
      <c r="H44" s="7"/>
      <c r="I44" s="7"/>
    </row>
    <row r="45" spans="2:10" x14ac:dyDescent="0.25">
      <c r="B45" s="7" t="s">
        <v>41</v>
      </c>
      <c r="C45" s="7"/>
      <c r="D45" s="7">
        <v>100004.11</v>
      </c>
      <c r="E45" s="7"/>
      <c r="F45" s="7"/>
      <c r="G45" s="7"/>
      <c r="H45" s="7"/>
      <c r="I45" s="7"/>
    </row>
    <row r="46" spans="2:10" ht="15.75" thickBot="1" x14ac:dyDescent="0.3">
      <c r="B46" s="7" t="s">
        <v>6</v>
      </c>
      <c r="C46" s="7"/>
      <c r="D46" s="14">
        <f>B28</f>
        <v>2458.86</v>
      </c>
      <c r="E46" s="7"/>
      <c r="F46" s="7"/>
      <c r="G46" s="7"/>
      <c r="H46" s="7"/>
      <c r="I46" s="7"/>
    </row>
    <row r="47" spans="2:10" x14ac:dyDescent="0.25">
      <c r="B47" s="7"/>
      <c r="C47" s="7"/>
      <c r="D47" s="7">
        <f>SUM(D45:D46)</f>
        <v>102462.97</v>
      </c>
      <c r="E47" s="7"/>
      <c r="F47" s="7"/>
      <c r="G47" s="7"/>
      <c r="H47" s="7"/>
      <c r="I47" s="7"/>
    </row>
    <row r="48" spans="2:10" x14ac:dyDescent="0.25">
      <c r="B48" s="7" t="s">
        <v>7</v>
      </c>
      <c r="C48" s="7"/>
      <c r="D48" s="7">
        <f>B42</f>
        <v>102462.96999999999</v>
      </c>
      <c r="E48" s="7"/>
      <c r="F48" s="7"/>
      <c r="G48" s="7"/>
      <c r="H48" s="7"/>
      <c r="I48" s="7"/>
    </row>
    <row r="49" spans="2:9" ht="15.75" thickBot="1" x14ac:dyDescent="0.3">
      <c r="B49" s="7" t="s">
        <v>42</v>
      </c>
      <c r="C49" s="7"/>
      <c r="D49" s="8">
        <f>D47-D48</f>
        <v>0</v>
      </c>
      <c r="E49" s="7"/>
      <c r="F49" s="7"/>
      <c r="G49" s="7"/>
      <c r="H49" s="7"/>
      <c r="I49" s="7"/>
    </row>
    <row r="50" spans="2:9" x14ac:dyDescent="0.25">
      <c r="B50" s="7"/>
      <c r="C50" s="7"/>
      <c r="D50" s="7"/>
      <c r="E50" s="7"/>
      <c r="F50" s="7"/>
      <c r="G50" s="7"/>
      <c r="H50" s="7"/>
      <c r="I50" s="7"/>
    </row>
    <row r="51" spans="2:9" ht="15.75" thickBot="1" x14ac:dyDescent="0.3">
      <c r="B51" s="7" t="s">
        <v>43</v>
      </c>
      <c r="C51" s="7"/>
      <c r="D51" s="8"/>
      <c r="E51" s="7"/>
      <c r="F51" s="7">
        <f>D49-D51</f>
        <v>0</v>
      </c>
      <c r="G51" s="7"/>
      <c r="H51" s="7"/>
      <c r="I51" s="7"/>
    </row>
    <row r="52" spans="2:9" x14ac:dyDescent="0.25">
      <c r="B52" s="7"/>
      <c r="C52" s="7"/>
      <c r="D52" s="7"/>
      <c r="E52" s="7"/>
      <c r="F52" s="7"/>
      <c r="G52" s="7"/>
      <c r="H52" s="7"/>
      <c r="I52" s="7"/>
    </row>
    <row r="53" spans="2:9" x14ac:dyDescent="0.25">
      <c r="B53" s="7"/>
      <c r="C53" s="7"/>
      <c r="D53" s="7"/>
      <c r="E53" s="7"/>
      <c r="F53" s="7"/>
      <c r="G53" s="7"/>
      <c r="H53" s="7"/>
      <c r="I53" s="7"/>
    </row>
    <row r="54" spans="2:9" x14ac:dyDescent="0.25">
      <c r="B54" s="7"/>
      <c r="C54" s="7"/>
      <c r="D54" s="7"/>
      <c r="E54" s="7"/>
      <c r="F54" s="7"/>
      <c r="G54" s="7"/>
      <c r="H54" s="7"/>
      <c r="I54" s="7"/>
    </row>
    <row r="55" spans="2:9" x14ac:dyDescent="0.25">
      <c r="B55" s="7"/>
      <c r="C55" s="7"/>
      <c r="D55" s="7"/>
      <c r="E55" s="7"/>
      <c r="F55" s="7"/>
      <c r="G55" s="7"/>
      <c r="H55" s="7"/>
      <c r="I55" s="7"/>
    </row>
    <row r="56" spans="2:9" x14ac:dyDescent="0.25">
      <c r="B56" s="7"/>
      <c r="C56" s="7"/>
      <c r="D56" s="7"/>
      <c r="E56" s="7"/>
      <c r="F56" s="7"/>
      <c r="G56" s="7"/>
      <c r="H56" s="7"/>
      <c r="I56" s="7"/>
    </row>
    <row r="57" spans="2:9" x14ac:dyDescent="0.25">
      <c r="B57" s="7"/>
      <c r="C57" s="7"/>
      <c r="D57" s="7"/>
      <c r="E57" s="7"/>
      <c r="F57" s="7"/>
      <c r="G57" s="7"/>
      <c r="H57" s="7"/>
      <c r="I57" s="7"/>
    </row>
    <row r="58" spans="2:9" x14ac:dyDescent="0.25">
      <c r="B58" s="7"/>
      <c r="C58" s="7"/>
      <c r="D58" s="7"/>
      <c r="E58" s="7"/>
      <c r="F58" s="7"/>
      <c r="G58" s="7"/>
      <c r="H58" s="7"/>
      <c r="I58" s="7"/>
    </row>
    <row r="59" spans="2:9" x14ac:dyDescent="0.25">
      <c r="B59" s="7"/>
      <c r="C59" s="7"/>
      <c r="D59" s="7"/>
      <c r="E59" s="7"/>
      <c r="F59" s="7"/>
      <c r="G59" s="7"/>
      <c r="H59" s="7"/>
      <c r="I59" s="7"/>
    </row>
    <row r="60" spans="2:9" x14ac:dyDescent="0.25">
      <c r="B60" s="7"/>
      <c r="C60" s="7"/>
      <c r="D60" s="7"/>
      <c r="E60" s="7"/>
      <c r="F60" s="7"/>
      <c r="G60" s="7"/>
      <c r="H60" s="7"/>
      <c r="I60" s="7"/>
    </row>
  </sheetData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F3DC-A5B8-422B-8837-22B66CEEF1CF}">
  <sheetPr>
    <tabColor rgb="FFFFC000"/>
    <pageSetUpPr fitToPage="1"/>
  </sheetPr>
  <dimension ref="B3:N60"/>
  <sheetViews>
    <sheetView workbookViewId="0">
      <selection activeCell="M40" sqref="M40"/>
    </sheetView>
  </sheetViews>
  <sheetFormatPr defaultRowHeight="15" x14ac:dyDescent="0.25"/>
  <cols>
    <col min="1" max="1" width="5.28515625" customWidth="1"/>
    <col min="2" max="2" width="15.7109375" customWidth="1"/>
    <col min="3" max="3" width="19.42578125" customWidth="1"/>
    <col min="4" max="4" width="20" customWidth="1"/>
    <col min="5" max="5" width="19.85546875" customWidth="1"/>
    <col min="6" max="6" width="18.7109375" customWidth="1"/>
    <col min="7" max="9" width="15.7109375" customWidth="1"/>
    <col min="10" max="10" width="17.28515625" customWidth="1"/>
    <col min="11" max="53" width="15.7109375" customWidth="1"/>
  </cols>
  <sheetData>
    <row r="3" spans="2:14" ht="18.75" x14ac:dyDescent="0.3">
      <c r="B3" s="1"/>
      <c r="C3" s="1"/>
      <c r="D3" s="1" t="s">
        <v>9</v>
      </c>
      <c r="E3" s="1"/>
    </row>
    <row r="4" spans="2:14" ht="18.75" x14ac:dyDescent="0.3">
      <c r="B4" s="1"/>
      <c r="C4" s="1"/>
      <c r="D4" s="1"/>
      <c r="E4" s="1"/>
    </row>
    <row r="5" spans="2:14" ht="18.75" x14ac:dyDescent="0.3">
      <c r="B5" s="1"/>
      <c r="C5" s="1"/>
      <c r="D5" s="2">
        <v>44742</v>
      </c>
      <c r="E5" s="1"/>
    </row>
    <row r="6" spans="2:14" ht="18.75" x14ac:dyDescent="0.3">
      <c r="B6" s="1"/>
      <c r="C6" s="1"/>
      <c r="D6" s="1"/>
      <c r="E6" s="1"/>
    </row>
    <row r="7" spans="2:14" ht="18.75" x14ac:dyDescent="0.3">
      <c r="B7" s="1"/>
      <c r="C7" s="1"/>
      <c r="D7" s="1"/>
      <c r="E7" s="1"/>
    </row>
    <row r="8" spans="2:14" x14ac:dyDescent="0.25">
      <c r="B8" s="3" t="s">
        <v>33</v>
      </c>
      <c r="C8" s="3"/>
      <c r="D8" s="3"/>
    </row>
    <row r="10" spans="2:14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s="6" t="s">
        <v>1</v>
      </c>
      <c r="C12" s="6" t="s">
        <v>45</v>
      </c>
      <c r="D12" s="6" t="s">
        <v>20</v>
      </c>
      <c r="E12" s="6"/>
      <c r="F12" s="6" t="s">
        <v>3</v>
      </c>
      <c r="G12" s="6"/>
      <c r="H12" s="6"/>
      <c r="I12" s="6" t="s">
        <v>10</v>
      </c>
      <c r="J12" s="6" t="s">
        <v>2</v>
      </c>
      <c r="K12" s="5"/>
      <c r="L12" s="5"/>
      <c r="M12" s="5"/>
      <c r="N12" s="5"/>
    </row>
    <row r="13" spans="2:14" x14ac:dyDescent="0.25">
      <c r="B13" s="7"/>
      <c r="C13" s="7">
        <v>4.1100000000000003</v>
      </c>
      <c r="D13" s="7"/>
      <c r="E13" s="7"/>
      <c r="F13" s="7">
        <v>2</v>
      </c>
      <c r="G13" s="7"/>
      <c r="H13" s="7"/>
      <c r="I13" s="7">
        <v>70063.09</v>
      </c>
      <c r="J13" t="s">
        <v>137</v>
      </c>
    </row>
    <row r="14" spans="2:14" x14ac:dyDescent="0.25">
      <c r="B14" s="7"/>
      <c r="C14" s="7">
        <v>1000</v>
      </c>
      <c r="D14" s="7"/>
      <c r="E14" s="7"/>
      <c r="F14" s="7">
        <v>2.23</v>
      </c>
      <c r="G14" s="7"/>
      <c r="H14" s="7"/>
      <c r="I14" s="7">
        <v>1000.55</v>
      </c>
      <c r="J14" t="s">
        <v>137</v>
      </c>
    </row>
    <row r="15" spans="2:14" x14ac:dyDescent="0.25">
      <c r="B15" s="7"/>
      <c r="C15" s="7">
        <v>72.17</v>
      </c>
      <c r="D15" s="7"/>
      <c r="E15" s="7"/>
      <c r="F15" s="7">
        <v>2.37</v>
      </c>
      <c r="G15" s="7"/>
      <c r="H15" s="7"/>
      <c r="I15" s="7">
        <v>1835.8</v>
      </c>
      <c r="J15" s="30" t="s">
        <v>137</v>
      </c>
    </row>
    <row r="16" spans="2:14" x14ac:dyDescent="0.25">
      <c r="B16" s="7"/>
      <c r="C16" s="7">
        <v>72.17</v>
      </c>
      <c r="D16" s="7"/>
      <c r="E16" s="7"/>
      <c r="F16" s="7">
        <v>2.4</v>
      </c>
      <c r="G16" s="7"/>
      <c r="H16" s="7"/>
      <c r="I16" s="7"/>
      <c r="J16" s="5"/>
    </row>
    <row r="17" spans="2:9" x14ac:dyDescent="0.25">
      <c r="B17" s="7"/>
      <c r="C17" s="7">
        <v>1000</v>
      </c>
      <c r="D17" s="7"/>
      <c r="E17" s="7"/>
      <c r="F17" s="7">
        <v>2.83</v>
      </c>
      <c r="G17" s="7"/>
      <c r="H17" s="7"/>
      <c r="I17" s="7"/>
    </row>
    <row r="18" spans="2:9" x14ac:dyDescent="0.25">
      <c r="B18" s="7"/>
      <c r="C18" s="7">
        <v>66</v>
      </c>
      <c r="D18" s="7"/>
      <c r="E18" s="7"/>
      <c r="F18" s="7">
        <v>2.92</v>
      </c>
      <c r="G18" s="7"/>
      <c r="H18" s="7"/>
      <c r="I18" s="7"/>
    </row>
    <row r="19" spans="2:9" x14ac:dyDescent="0.25">
      <c r="B19" s="7"/>
      <c r="C19" s="7">
        <v>2098</v>
      </c>
      <c r="D19" s="7"/>
      <c r="E19" s="7"/>
      <c r="F19" s="7">
        <v>2.92</v>
      </c>
      <c r="G19" s="7"/>
      <c r="H19" s="7"/>
      <c r="I19" s="7"/>
    </row>
    <row r="20" spans="2:9" x14ac:dyDescent="0.25">
      <c r="B20" s="7"/>
      <c r="C20" s="7">
        <v>2000</v>
      </c>
      <c r="D20" s="7"/>
      <c r="E20" s="7"/>
      <c r="F20" s="7">
        <v>2.95</v>
      </c>
      <c r="G20" s="7"/>
      <c r="H20" s="7"/>
      <c r="I20" s="7"/>
    </row>
    <row r="21" spans="2:9" x14ac:dyDescent="0.25">
      <c r="B21" s="7"/>
      <c r="C21" s="7">
        <v>63.23</v>
      </c>
      <c r="D21" s="7"/>
      <c r="E21" s="7"/>
      <c r="F21" s="7">
        <v>3.28</v>
      </c>
      <c r="G21" s="7"/>
      <c r="H21" s="7"/>
      <c r="I21" s="7"/>
    </row>
    <row r="22" spans="2:9" x14ac:dyDescent="0.25">
      <c r="B22" s="7"/>
      <c r="C22" s="7">
        <v>57.52</v>
      </c>
      <c r="D22" s="7"/>
      <c r="E22" s="7"/>
      <c r="F22" s="7">
        <v>3.74</v>
      </c>
      <c r="G22" s="7"/>
      <c r="H22" s="7"/>
      <c r="I22" s="7"/>
    </row>
    <row r="23" spans="2:9" x14ac:dyDescent="0.25">
      <c r="B23" s="7"/>
      <c r="C23" s="7">
        <v>63.68</v>
      </c>
      <c r="D23" s="7"/>
      <c r="E23" s="7"/>
      <c r="F23" s="7"/>
      <c r="G23" s="7"/>
      <c r="H23" s="7"/>
      <c r="I23" s="7"/>
    </row>
    <row r="24" spans="2:9" x14ac:dyDescent="0.25">
      <c r="B24" s="7"/>
      <c r="C24" s="7">
        <v>1000.31</v>
      </c>
      <c r="D24" s="7"/>
      <c r="E24" s="7"/>
      <c r="F24" s="7"/>
      <c r="G24" s="7"/>
      <c r="H24" s="7"/>
      <c r="I24" s="7"/>
    </row>
    <row r="25" spans="2:9" x14ac:dyDescent="0.25">
      <c r="B25" s="7"/>
      <c r="C25" s="7">
        <v>100064.09</v>
      </c>
      <c r="D25" s="7"/>
      <c r="E25" s="7"/>
      <c r="F25" s="7"/>
      <c r="G25" s="7"/>
      <c r="H25" s="7"/>
      <c r="I25" s="7"/>
    </row>
    <row r="26" spans="2:9" x14ac:dyDescent="0.25">
      <c r="B26" s="7"/>
      <c r="C26" s="7"/>
      <c r="D26" s="7"/>
      <c r="E26" s="7"/>
      <c r="F26" s="7"/>
      <c r="G26" s="7"/>
      <c r="H26" s="7"/>
      <c r="I26" s="7"/>
    </row>
    <row r="27" spans="2:9" x14ac:dyDescent="0.25">
      <c r="B27" s="7"/>
      <c r="C27" s="7"/>
      <c r="D27" s="7"/>
      <c r="E27" s="7"/>
      <c r="F27" s="7"/>
      <c r="G27" s="7"/>
      <c r="H27" s="7"/>
      <c r="I27" s="7"/>
    </row>
    <row r="28" spans="2:9" ht="15.75" thickBot="1" x14ac:dyDescent="0.3">
      <c r="B28" s="8">
        <f>C28+D28+E28+F28+G28+H28+I28</f>
        <v>180488.36</v>
      </c>
      <c r="C28" s="23">
        <f t="shared" ref="C28:I28" si="0">SUM(C13:C27)</f>
        <v>107561.28</v>
      </c>
      <c r="D28" s="20">
        <f t="shared" si="0"/>
        <v>0</v>
      </c>
      <c r="E28" s="8">
        <f t="shared" si="0"/>
        <v>0</v>
      </c>
      <c r="F28" s="8">
        <f t="shared" si="0"/>
        <v>27.64</v>
      </c>
      <c r="G28" s="8">
        <f t="shared" si="0"/>
        <v>0</v>
      </c>
      <c r="H28" s="8">
        <f t="shared" si="0"/>
        <v>0</v>
      </c>
      <c r="I28" s="8">
        <f t="shared" si="0"/>
        <v>72899.44</v>
      </c>
    </row>
    <row r="29" spans="2:9" x14ac:dyDescent="0.25">
      <c r="B29" s="7"/>
      <c r="C29" s="7"/>
      <c r="D29" s="7"/>
      <c r="E29" s="7"/>
      <c r="F29" s="7"/>
      <c r="G29" s="7"/>
      <c r="H29" s="7"/>
      <c r="I29" s="7"/>
    </row>
    <row r="30" spans="2:9" x14ac:dyDescent="0.25">
      <c r="B30" s="7"/>
      <c r="C30" s="7"/>
      <c r="D30" s="7"/>
      <c r="E30" s="7"/>
      <c r="F30" s="7"/>
      <c r="G30" s="7"/>
      <c r="H30" s="7"/>
      <c r="I30" s="7"/>
    </row>
    <row r="31" spans="2:9" ht="17.25" x14ac:dyDescent="0.4">
      <c r="B31" s="10" t="s">
        <v>5</v>
      </c>
      <c r="C31" s="7"/>
      <c r="D31" s="7"/>
      <c r="E31" s="7"/>
      <c r="F31" s="7"/>
      <c r="G31" s="7"/>
      <c r="H31" s="7"/>
      <c r="I31" s="7"/>
    </row>
    <row r="32" spans="2:9" x14ac:dyDescent="0.25">
      <c r="B32" s="7"/>
      <c r="C32" s="7"/>
      <c r="D32" s="7"/>
      <c r="E32" s="7"/>
      <c r="F32" s="7"/>
      <c r="G32" s="7"/>
      <c r="H32" s="7"/>
      <c r="I32" s="7"/>
    </row>
    <row r="33" spans="2:10" ht="17.25" x14ac:dyDescent="0.4">
      <c r="B33" s="11" t="s">
        <v>1</v>
      </c>
      <c r="C33" s="11" t="s">
        <v>45</v>
      </c>
      <c r="D33" s="11" t="s">
        <v>20</v>
      </c>
      <c r="E33" s="11" t="s">
        <v>31</v>
      </c>
      <c r="F33" s="11" t="s">
        <v>13</v>
      </c>
      <c r="G33" s="16"/>
      <c r="H33" s="16" t="s">
        <v>19</v>
      </c>
      <c r="I33" s="16" t="s">
        <v>4</v>
      </c>
      <c r="J33" s="17" t="s">
        <v>2</v>
      </c>
    </row>
    <row r="34" spans="2:10" x14ac:dyDescent="0.25">
      <c r="B34" s="7"/>
      <c r="C34" s="7">
        <v>870.53</v>
      </c>
      <c r="D34" s="7"/>
      <c r="E34" s="7"/>
      <c r="F34" s="7"/>
      <c r="G34" s="13"/>
      <c r="H34" s="13"/>
      <c r="I34" s="13"/>
      <c r="J34" s="15"/>
    </row>
    <row r="35" spans="2:10" x14ac:dyDescent="0.25">
      <c r="B35" s="7"/>
      <c r="C35" s="7">
        <v>30000</v>
      </c>
      <c r="D35" s="7"/>
      <c r="E35" s="7"/>
      <c r="F35" s="7"/>
      <c r="G35" s="13"/>
      <c r="H35" s="13"/>
      <c r="I35" s="13"/>
      <c r="J35" s="15"/>
    </row>
    <row r="36" spans="2:10" x14ac:dyDescent="0.25">
      <c r="B36" s="7"/>
      <c r="C36" s="7">
        <v>30000</v>
      </c>
      <c r="D36" s="7"/>
      <c r="E36" s="7"/>
      <c r="F36" s="7"/>
      <c r="G36" s="13"/>
      <c r="H36" s="13"/>
      <c r="I36" s="13"/>
      <c r="J36" s="18"/>
    </row>
    <row r="37" spans="2:10" x14ac:dyDescent="0.25">
      <c r="B37" s="7"/>
      <c r="C37" s="7">
        <v>30000</v>
      </c>
      <c r="D37" s="7"/>
      <c r="E37" s="7"/>
      <c r="F37" s="7"/>
      <c r="G37" s="13"/>
      <c r="H37" s="13"/>
      <c r="I37" s="13"/>
      <c r="J37" s="18"/>
    </row>
    <row r="38" spans="2:10" x14ac:dyDescent="0.25">
      <c r="B38" s="7"/>
      <c r="C38" s="7">
        <v>30000</v>
      </c>
      <c r="D38" s="7"/>
      <c r="E38" s="7"/>
      <c r="F38" s="7"/>
      <c r="G38" s="13"/>
      <c r="H38" s="13"/>
      <c r="I38" s="13"/>
      <c r="J38" s="18"/>
    </row>
    <row r="39" spans="2:10" x14ac:dyDescent="0.25">
      <c r="B39" s="7"/>
      <c r="C39" s="7">
        <v>30000</v>
      </c>
      <c r="D39" s="7"/>
      <c r="E39" s="7"/>
      <c r="F39" s="7"/>
      <c r="G39" s="13"/>
      <c r="H39" s="13"/>
      <c r="I39" s="13"/>
      <c r="J39" s="15"/>
    </row>
    <row r="40" spans="2:10" x14ac:dyDescent="0.25">
      <c r="B40" s="7"/>
      <c r="C40" s="7">
        <v>30000</v>
      </c>
      <c r="D40" s="7"/>
      <c r="E40" s="7"/>
      <c r="F40" s="7"/>
      <c r="G40" s="7"/>
      <c r="H40" s="7"/>
      <c r="I40" s="7"/>
    </row>
    <row r="41" spans="2:10" x14ac:dyDescent="0.25">
      <c r="B41" s="7"/>
      <c r="C41" s="7">
        <v>5123</v>
      </c>
      <c r="D41" s="7"/>
      <c r="E41" s="7"/>
      <c r="F41" s="7"/>
      <c r="G41" s="7"/>
      <c r="H41" s="7"/>
      <c r="I41" s="7"/>
    </row>
    <row r="42" spans="2:10" ht="15.75" thickBot="1" x14ac:dyDescent="0.3">
      <c r="B42" s="8">
        <f>C42+D42+E42+F42+G42+H42+I42</f>
        <v>185993.53</v>
      </c>
      <c r="C42" s="22">
        <f t="shared" ref="C42:I42" si="1">SUM(C34:C41)</f>
        <v>185993.53</v>
      </c>
      <c r="D42" s="8">
        <f t="shared" si="1"/>
        <v>0</v>
      </c>
      <c r="E42" s="22">
        <f t="shared" si="1"/>
        <v>0</v>
      </c>
      <c r="F42" s="8">
        <f t="shared" si="1"/>
        <v>0</v>
      </c>
      <c r="G42" s="12">
        <f t="shared" si="1"/>
        <v>0</v>
      </c>
      <c r="H42" s="12">
        <f t="shared" si="1"/>
        <v>0</v>
      </c>
      <c r="I42" s="12">
        <f t="shared" si="1"/>
        <v>0</v>
      </c>
    </row>
    <row r="43" spans="2:10" x14ac:dyDescent="0.25">
      <c r="B43" s="7"/>
      <c r="C43" s="7"/>
      <c r="D43" s="7"/>
      <c r="E43" s="7"/>
      <c r="F43" s="7"/>
      <c r="G43" s="7"/>
      <c r="H43" s="7"/>
      <c r="I43" s="7"/>
    </row>
    <row r="44" spans="2:10" x14ac:dyDescent="0.25">
      <c r="B44" s="7"/>
      <c r="C44" s="7"/>
      <c r="D44" s="7"/>
      <c r="E44" s="7"/>
      <c r="F44" s="7"/>
      <c r="G44" s="7"/>
      <c r="H44" s="7"/>
      <c r="I44" s="7"/>
    </row>
    <row r="45" spans="2:10" x14ac:dyDescent="0.25">
      <c r="B45" s="7" t="s">
        <v>41</v>
      </c>
      <c r="C45" s="7"/>
      <c r="D45" s="7">
        <v>5505.34</v>
      </c>
      <c r="E45" s="7"/>
      <c r="F45" s="7"/>
      <c r="G45" s="7"/>
      <c r="H45" s="7"/>
      <c r="I45" s="7"/>
    </row>
    <row r="46" spans="2:10" ht="15.75" thickBot="1" x14ac:dyDescent="0.3">
      <c r="B46" s="7" t="s">
        <v>6</v>
      </c>
      <c r="C46" s="7"/>
      <c r="D46" s="14">
        <f>B28</f>
        <v>180488.36</v>
      </c>
      <c r="E46" s="7"/>
      <c r="F46" s="7"/>
      <c r="G46" s="7"/>
      <c r="H46" s="7"/>
      <c r="I46" s="7"/>
    </row>
    <row r="47" spans="2:10" x14ac:dyDescent="0.25">
      <c r="B47" s="7"/>
      <c r="C47" s="7"/>
      <c r="D47" s="7">
        <f>SUM(D45:D46)</f>
        <v>185993.69999999998</v>
      </c>
      <c r="E47" s="7"/>
      <c r="F47" s="7"/>
      <c r="G47" s="7"/>
      <c r="H47" s="7"/>
      <c r="I47" s="7"/>
    </row>
    <row r="48" spans="2:10" x14ac:dyDescent="0.25">
      <c r="B48" s="7" t="s">
        <v>7</v>
      </c>
      <c r="C48" s="7"/>
      <c r="D48" s="7">
        <f>B42</f>
        <v>185993.53</v>
      </c>
      <c r="E48" s="7"/>
      <c r="F48" s="7"/>
      <c r="G48" s="7"/>
      <c r="H48" s="7"/>
      <c r="I48" s="7"/>
    </row>
    <row r="49" spans="2:9" ht="15.75" thickBot="1" x14ac:dyDescent="0.3">
      <c r="B49" s="7" t="s">
        <v>42</v>
      </c>
      <c r="C49" s="7"/>
      <c r="D49" s="8">
        <f>D47-D48</f>
        <v>0.16999999998370185</v>
      </c>
      <c r="E49" s="7"/>
      <c r="F49" s="7"/>
      <c r="G49" s="7"/>
      <c r="H49" s="7"/>
      <c r="I49" s="7"/>
    </row>
    <row r="50" spans="2:9" x14ac:dyDescent="0.25">
      <c r="B50" s="7"/>
      <c r="C50" s="7"/>
      <c r="D50" s="7"/>
      <c r="E50" s="7"/>
      <c r="F50" s="7"/>
      <c r="G50" s="7"/>
      <c r="H50" s="7"/>
      <c r="I50" s="7"/>
    </row>
    <row r="51" spans="2:9" ht="15.75" thickBot="1" x14ac:dyDescent="0.3">
      <c r="B51" s="7" t="s">
        <v>43</v>
      </c>
      <c r="C51" s="7"/>
      <c r="D51" s="8">
        <v>0.17</v>
      </c>
      <c r="E51" s="7"/>
      <c r="F51" s="7"/>
      <c r="G51" s="7"/>
      <c r="H51" s="7"/>
      <c r="I51" s="7"/>
    </row>
    <row r="52" spans="2:9" x14ac:dyDescent="0.25">
      <c r="B52" s="7"/>
      <c r="C52" s="7"/>
      <c r="D52" s="7"/>
      <c r="E52" s="7"/>
      <c r="F52" s="7"/>
      <c r="G52" s="7"/>
      <c r="H52" s="7"/>
      <c r="I52" s="7"/>
    </row>
    <row r="53" spans="2:9" x14ac:dyDescent="0.25">
      <c r="B53" s="7"/>
      <c r="C53" s="7"/>
      <c r="D53" s="7"/>
      <c r="E53" s="7"/>
      <c r="F53" s="7"/>
      <c r="G53" s="7"/>
      <c r="H53" s="7"/>
      <c r="I53" s="7"/>
    </row>
    <row r="54" spans="2:9" x14ac:dyDescent="0.25">
      <c r="B54" s="7"/>
      <c r="C54" s="7"/>
      <c r="D54" s="7"/>
      <c r="E54" s="7"/>
      <c r="F54" s="7"/>
      <c r="G54" s="7"/>
      <c r="H54" s="7"/>
      <c r="I54" s="7"/>
    </row>
    <row r="55" spans="2:9" x14ac:dyDescent="0.25">
      <c r="B55" s="7"/>
      <c r="C55" s="7"/>
      <c r="D55" s="7"/>
      <c r="E55" s="7"/>
      <c r="F55" s="7"/>
      <c r="G55" s="7"/>
      <c r="H55" s="7"/>
      <c r="I55" s="7"/>
    </row>
    <row r="56" spans="2:9" x14ac:dyDescent="0.25">
      <c r="B56" s="7"/>
      <c r="C56" s="7"/>
      <c r="D56" s="7"/>
      <c r="E56" s="7"/>
      <c r="F56" s="7"/>
      <c r="G56" s="7"/>
      <c r="H56" s="7"/>
      <c r="I56" s="7"/>
    </row>
    <row r="57" spans="2:9" x14ac:dyDescent="0.25">
      <c r="B57" s="7"/>
      <c r="C57" s="7"/>
      <c r="D57" s="7"/>
      <c r="E57" s="7"/>
      <c r="F57" s="7"/>
      <c r="G57" s="7"/>
      <c r="H57" s="7"/>
      <c r="I57" s="7"/>
    </row>
    <row r="58" spans="2:9" x14ac:dyDescent="0.25">
      <c r="B58" s="7"/>
      <c r="C58" s="7"/>
      <c r="D58" s="7"/>
      <c r="E58" s="7"/>
      <c r="F58" s="7"/>
      <c r="G58" s="7"/>
      <c r="H58" s="7"/>
      <c r="I58" s="7"/>
    </row>
    <row r="59" spans="2:9" x14ac:dyDescent="0.25">
      <c r="B59" s="7"/>
      <c r="C59" s="7"/>
      <c r="D59" s="7"/>
      <c r="E59" s="7"/>
      <c r="F59" s="7"/>
      <c r="G59" s="7"/>
      <c r="H59" s="7"/>
      <c r="I59" s="7"/>
    </row>
    <row r="60" spans="2:9" x14ac:dyDescent="0.25">
      <c r="B60" s="7"/>
      <c r="C60" s="7"/>
      <c r="D60" s="7"/>
      <c r="E60" s="7"/>
      <c r="F60" s="7"/>
      <c r="G60" s="7"/>
      <c r="H60" s="7"/>
      <c r="I60" s="7"/>
    </row>
  </sheetData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0441-D124-4433-B6E4-186A0ACFA598}">
  <sheetPr>
    <tabColor rgb="FFFFC000"/>
    <pageSetUpPr fitToPage="1"/>
  </sheetPr>
  <dimension ref="B3:N60"/>
  <sheetViews>
    <sheetView topLeftCell="A17" workbookViewId="0">
      <selection activeCell="K34" sqref="K34:L47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9.85546875" customWidth="1"/>
    <col min="6" max="6" width="18.7109375" customWidth="1"/>
    <col min="7" max="9" width="15.7109375" customWidth="1"/>
    <col min="10" max="10" width="17.28515625" customWidth="1"/>
    <col min="11" max="53" width="15.7109375" customWidth="1"/>
  </cols>
  <sheetData>
    <row r="3" spans="2:14" ht="18.75" x14ac:dyDescent="0.3">
      <c r="B3" s="1"/>
      <c r="C3" s="1"/>
      <c r="D3" s="1" t="s">
        <v>9</v>
      </c>
      <c r="E3" s="1"/>
    </row>
    <row r="4" spans="2:14" ht="18.75" x14ac:dyDescent="0.3">
      <c r="B4" s="1"/>
      <c r="C4" s="1"/>
      <c r="D4" s="1"/>
      <c r="E4" s="1"/>
    </row>
    <row r="5" spans="2:14" ht="18.75" x14ac:dyDescent="0.3">
      <c r="B5" s="1"/>
      <c r="C5" s="1"/>
      <c r="D5" s="2">
        <v>44742</v>
      </c>
      <c r="E5" s="1"/>
    </row>
    <row r="6" spans="2:14" ht="18.75" x14ac:dyDescent="0.3">
      <c r="B6" s="1"/>
      <c r="C6" s="1"/>
      <c r="D6" s="1"/>
      <c r="E6" s="1"/>
    </row>
    <row r="7" spans="2:14" ht="18.75" x14ac:dyDescent="0.3">
      <c r="B7" s="1"/>
      <c r="C7" s="1"/>
      <c r="D7" s="1"/>
      <c r="E7" s="1"/>
    </row>
    <row r="8" spans="2:14" x14ac:dyDescent="0.25">
      <c r="B8" s="3" t="s">
        <v>29</v>
      </c>
      <c r="C8" s="3"/>
      <c r="D8" s="3"/>
    </row>
    <row r="10" spans="2:14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s="6" t="s">
        <v>1</v>
      </c>
      <c r="C12" s="6" t="s">
        <v>45</v>
      </c>
      <c r="D12" s="6" t="s">
        <v>30</v>
      </c>
      <c r="E12" s="6"/>
      <c r="F12" s="6" t="s">
        <v>3</v>
      </c>
      <c r="G12" s="6"/>
      <c r="H12" s="6"/>
      <c r="I12" s="6" t="s">
        <v>10</v>
      </c>
      <c r="J12" s="6" t="s">
        <v>2</v>
      </c>
      <c r="K12" s="5"/>
      <c r="L12" s="5"/>
      <c r="M12" s="5"/>
      <c r="N12" s="5"/>
    </row>
    <row r="13" spans="2:14" x14ac:dyDescent="0.25">
      <c r="B13" s="7"/>
      <c r="C13" s="7">
        <v>1000</v>
      </c>
      <c r="D13" s="7"/>
      <c r="E13" s="7"/>
      <c r="F13" s="7">
        <v>0.02</v>
      </c>
      <c r="G13" s="7"/>
      <c r="H13" s="7"/>
      <c r="I13" s="7">
        <v>122.5</v>
      </c>
      <c r="J13" t="s">
        <v>149</v>
      </c>
    </row>
    <row r="14" spans="2:14" x14ac:dyDescent="0.25">
      <c r="B14" s="7"/>
      <c r="C14" s="7">
        <v>1000</v>
      </c>
      <c r="D14" s="7"/>
      <c r="E14" s="7"/>
      <c r="F14" s="7"/>
      <c r="G14" s="7"/>
      <c r="H14" s="7"/>
      <c r="I14" s="7"/>
    </row>
    <row r="15" spans="2:14" x14ac:dyDescent="0.25">
      <c r="B15" s="7"/>
      <c r="C15" s="7">
        <v>1000</v>
      </c>
      <c r="D15" s="7"/>
      <c r="E15" s="7"/>
      <c r="F15" s="7"/>
      <c r="G15" s="7"/>
      <c r="H15" s="7"/>
      <c r="I15" s="7"/>
      <c r="J15" s="5"/>
    </row>
    <row r="16" spans="2:14" x14ac:dyDescent="0.25">
      <c r="B16" s="7"/>
      <c r="C16" s="7">
        <v>1000</v>
      </c>
      <c r="D16" s="7"/>
      <c r="E16" s="7"/>
      <c r="F16" s="7"/>
      <c r="G16" s="7"/>
      <c r="H16" s="7"/>
      <c r="I16" s="7"/>
      <c r="J16" s="5"/>
    </row>
    <row r="17" spans="2:9" x14ac:dyDescent="0.25">
      <c r="B17" s="7"/>
      <c r="C17" s="7">
        <v>1000</v>
      </c>
      <c r="D17" s="7"/>
      <c r="E17" s="7"/>
      <c r="F17" s="7"/>
      <c r="G17" s="7"/>
      <c r="H17" s="7"/>
      <c r="I17" s="7"/>
    </row>
    <row r="18" spans="2:9" x14ac:dyDescent="0.25">
      <c r="B18" s="7"/>
      <c r="C18" s="7">
        <v>1000</v>
      </c>
      <c r="D18" s="7"/>
      <c r="E18" s="7"/>
      <c r="F18" s="7"/>
      <c r="G18" s="7"/>
      <c r="H18" s="7"/>
      <c r="I18" s="7"/>
    </row>
    <row r="19" spans="2:9" x14ac:dyDescent="0.25">
      <c r="B19" s="7"/>
      <c r="C19" s="7">
        <v>1000</v>
      </c>
      <c r="D19" s="7"/>
      <c r="E19" s="7"/>
      <c r="F19" s="7"/>
      <c r="G19" s="7"/>
      <c r="H19" s="7"/>
      <c r="I19" s="7"/>
    </row>
    <row r="20" spans="2:9" x14ac:dyDescent="0.25">
      <c r="B20" s="7"/>
      <c r="C20" s="7">
        <v>1000</v>
      </c>
      <c r="D20" s="7"/>
      <c r="E20" s="7"/>
      <c r="F20" s="7"/>
      <c r="G20" s="7"/>
      <c r="H20" s="7"/>
      <c r="I20" s="7"/>
    </row>
    <row r="21" spans="2:9" x14ac:dyDescent="0.25">
      <c r="B21" s="7"/>
      <c r="C21" s="7">
        <v>1000</v>
      </c>
      <c r="D21" s="7"/>
      <c r="E21" s="7"/>
      <c r="F21" s="7"/>
      <c r="G21" s="7"/>
      <c r="H21" s="7"/>
      <c r="I21" s="7"/>
    </row>
    <row r="22" spans="2:9" x14ac:dyDescent="0.25">
      <c r="B22" s="7"/>
      <c r="C22" s="7"/>
      <c r="D22" s="7"/>
      <c r="E22" s="7"/>
      <c r="F22" s="7"/>
      <c r="G22" s="7"/>
      <c r="H22" s="7"/>
      <c r="I22" s="7"/>
    </row>
    <row r="23" spans="2:9" x14ac:dyDescent="0.25">
      <c r="B23" s="7"/>
      <c r="C23" s="7"/>
      <c r="D23" s="7"/>
      <c r="E23" s="7"/>
      <c r="F23" s="7"/>
      <c r="G23" s="7"/>
      <c r="H23" s="7"/>
      <c r="I23" s="7"/>
    </row>
    <row r="24" spans="2:9" x14ac:dyDescent="0.25">
      <c r="B24" s="7"/>
      <c r="C24" s="7"/>
      <c r="D24" s="7"/>
      <c r="E24" s="7"/>
      <c r="F24" s="7"/>
      <c r="G24" s="7"/>
      <c r="H24" s="7"/>
      <c r="I24" s="7"/>
    </row>
    <row r="25" spans="2:9" x14ac:dyDescent="0.25">
      <c r="B25" s="7"/>
      <c r="C25" s="7"/>
      <c r="D25" s="7"/>
      <c r="E25" s="7"/>
      <c r="F25" s="7"/>
      <c r="G25" s="7"/>
      <c r="H25" s="7"/>
      <c r="I25" s="7"/>
    </row>
    <row r="26" spans="2:9" x14ac:dyDescent="0.25">
      <c r="B26" s="7"/>
      <c r="C26" s="7"/>
      <c r="D26" s="7"/>
      <c r="E26" s="7"/>
      <c r="F26" s="7"/>
      <c r="G26" s="7"/>
      <c r="H26" s="7"/>
      <c r="I26" s="7"/>
    </row>
    <row r="27" spans="2:9" x14ac:dyDescent="0.25">
      <c r="B27" s="7"/>
      <c r="C27" s="7"/>
      <c r="D27" s="7"/>
      <c r="E27" s="7"/>
      <c r="F27" s="7"/>
      <c r="G27" s="7"/>
      <c r="H27" s="7"/>
      <c r="I27" s="7"/>
    </row>
    <row r="28" spans="2:9" ht="15.75" thickBot="1" x14ac:dyDescent="0.3">
      <c r="B28" s="8">
        <f>C28+D28+E28+F28+G28+H28+I28</f>
        <v>9122.52</v>
      </c>
      <c r="C28" s="22">
        <f t="shared" ref="C28:I28" si="0">SUM(C13:C27)</f>
        <v>9000</v>
      </c>
      <c r="D28" s="22">
        <f t="shared" si="0"/>
        <v>0</v>
      </c>
      <c r="E28" s="8">
        <f t="shared" si="0"/>
        <v>0</v>
      </c>
      <c r="F28" s="8">
        <f t="shared" si="0"/>
        <v>0.02</v>
      </c>
      <c r="G28" s="8">
        <f t="shared" si="0"/>
        <v>0</v>
      </c>
      <c r="H28" s="8">
        <f t="shared" si="0"/>
        <v>0</v>
      </c>
      <c r="I28" s="8">
        <f t="shared" si="0"/>
        <v>122.5</v>
      </c>
    </row>
    <row r="29" spans="2:9" x14ac:dyDescent="0.25">
      <c r="B29" s="7"/>
      <c r="C29" s="7"/>
      <c r="D29" s="7"/>
      <c r="E29" s="7"/>
      <c r="F29" s="7"/>
      <c r="G29" s="7"/>
      <c r="H29" s="7"/>
      <c r="I29" s="7"/>
    </row>
    <row r="30" spans="2:9" x14ac:dyDescent="0.25">
      <c r="B30" s="7"/>
      <c r="C30" s="7"/>
      <c r="D30" s="7"/>
      <c r="E30" s="7"/>
      <c r="F30" s="7"/>
      <c r="G30" s="7"/>
      <c r="H30" s="7"/>
      <c r="I30" s="7"/>
    </row>
    <row r="31" spans="2:9" ht="17.25" x14ac:dyDescent="0.4">
      <c r="B31" s="10" t="s">
        <v>5</v>
      </c>
      <c r="C31" s="7"/>
      <c r="D31" s="7"/>
      <c r="E31" s="7"/>
      <c r="F31" s="7"/>
      <c r="G31" s="7"/>
      <c r="H31" s="7"/>
      <c r="I31" s="7"/>
    </row>
    <row r="32" spans="2:9" x14ac:dyDescent="0.25">
      <c r="B32" s="7"/>
      <c r="C32" s="7"/>
      <c r="D32" s="7"/>
      <c r="E32" s="7"/>
      <c r="F32" s="7"/>
      <c r="G32" s="7"/>
      <c r="H32" s="7"/>
      <c r="I32" s="7"/>
    </row>
    <row r="33" spans="2:11" ht="17.25" x14ac:dyDescent="0.4">
      <c r="B33" s="11" t="s">
        <v>1</v>
      </c>
      <c r="C33" s="11" t="s">
        <v>45</v>
      </c>
      <c r="D33" s="11" t="s">
        <v>45</v>
      </c>
      <c r="E33" s="11" t="s">
        <v>31</v>
      </c>
      <c r="F33" s="11" t="s">
        <v>13</v>
      </c>
      <c r="G33" s="16"/>
      <c r="H33" s="16" t="s">
        <v>19</v>
      </c>
      <c r="I33" s="16" t="s">
        <v>4</v>
      </c>
      <c r="J33" s="17" t="s">
        <v>2</v>
      </c>
    </row>
    <row r="34" spans="2:11" x14ac:dyDescent="0.25">
      <c r="B34" s="7"/>
      <c r="C34" s="7">
        <v>1000</v>
      </c>
      <c r="D34" s="7"/>
      <c r="E34" s="7"/>
      <c r="F34" s="7"/>
      <c r="G34" s="13"/>
      <c r="H34" s="13"/>
      <c r="I34" s="13">
        <v>25</v>
      </c>
      <c r="J34" s="15" t="s">
        <v>148</v>
      </c>
      <c r="K34">
        <f>+L50</f>
        <v>0</v>
      </c>
    </row>
    <row r="35" spans="2:11" x14ac:dyDescent="0.25">
      <c r="B35" s="7"/>
      <c r="C35" s="7">
        <v>1000</v>
      </c>
      <c r="D35" s="7"/>
      <c r="E35" s="7"/>
      <c r="F35" s="7"/>
      <c r="G35" s="13"/>
      <c r="H35" s="13"/>
      <c r="I35" s="13"/>
      <c r="J35" s="15" t="s">
        <v>212</v>
      </c>
    </row>
    <row r="36" spans="2:11" x14ac:dyDescent="0.25">
      <c r="B36" s="7"/>
      <c r="C36" s="7">
        <v>2098</v>
      </c>
      <c r="D36" s="7"/>
      <c r="E36" s="7"/>
      <c r="F36" s="7"/>
      <c r="G36" s="13"/>
      <c r="H36" s="13"/>
      <c r="I36" s="13"/>
      <c r="J36" s="18"/>
    </row>
    <row r="37" spans="2:11" x14ac:dyDescent="0.25">
      <c r="B37" s="7"/>
      <c r="C37" s="7">
        <v>1000</v>
      </c>
      <c r="D37" s="7"/>
      <c r="E37" s="7"/>
      <c r="F37" s="7"/>
      <c r="G37" s="13"/>
      <c r="H37" s="13"/>
      <c r="I37" s="13"/>
      <c r="J37" s="18"/>
    </row>
    <row r="38" spans="2:11" x14ac:dyDescent="0.25">
      <c r="B38" s="7"/>
      <c r="C38" s="7">
        <v>2000</v>
      </c>
      <c r="D38" s="7"/>
      <c r="E38" s="7"/>
      <c r="F38" s="7"/>
      <c r="G38" s="13"/>
      <c r="H38" s="13"/>
      <c r="I38" s="13"/>
      <c r="J38" s="18"/>
    </row>
    <row r="39" spans="2:11" x14ac:dyDescent="0.25">
      <c r="B39" s="7"/>
      <c r="C39" s="7">
        <v>1000</v>
      </c>
      <c r="D39" s="7"/>
      <c r="E39" s="7"/>
      <c r="F39" s="7"/>
      <c r="G39" s="13"/>
      <c r="H39" s="13"/>
      <c r="I39" s="13"/>
      <c r="J39" s="15"/>
    </row>
    <row r="40" spans="2:11" x14ac:dyDescent="0.25">
      <c r="B40" s="7"/>
      <c r="C40" s="7">
        <v>1000</v>
      </c>
      <c r="D40" s="7"/>
      <c r="E40" s="7"/>
      <c r="F40" s="7"/>
      <c r="G40" s="7"/>
      <c r="H40" s="7"/>
      <c r="I40" s="7"/>
    </row>
    <row r="41" spans="2:11" x14ac:dyDescent="0.25">
      <c r="B41" s="7"/>
      <c r="C41" s="7">
        <v>1000.31</v>
      </c>
      <c r="D41" s="7"/>
      <c r="E41" s="7"/>
      <c r="F41" s="7"/>
      <c r="G41" s="7"/>
      <c r="H41" s="7"/>
      <c r="I41" s="7"/>
    </row>
    <row r="42" spans="2:11" ht="15.75" thickBot="1" x14ac:dyDescent="0.3">
      <c r="B42" s="22">
        <f>C42+D42+E42+F42+G42+H42+I42</f>
        <v>10123.31</v>
      </c>
      <c r="C42" s="22">
        <f t="shared" ref="C42:I42" si="1">SUM(C34:C41)</f>
        <v>10098.31</v>
      </c>
      <c r="D42" s="22">
        <f t="shared" si="1"/>
        <v>0</v>
      </c>
      <c r="E42" s="22">
        <f t="shared" si="1"/>
        <v>0</v>
      </c>
      <c r="F42" s="8">
        <f t="shared" si="1"/>
        <v>0</v>
      </c>
      <c r="G42" s="12">
        <f t="shared" si="1"/>
        <v>0</v>
      </c>
      <c r="H42" s="12">
        <f t="shared" si="1"/>
        <v>0</v>
      </c>
      <c r="I42" s="12">
        <f t="shared" si="1"/>
        <v>25</v>
      </c>
    </row>
    <row r="43" spans="2:11" x14ac:dyDescent="0.25">
      <c r="B43" s="7"/>
      <c r="C43" s="7"/>
      <c r="D43" s="7"/>
      <c r="E43" s="7"/>
      <c r="F43" s="7"/>
      <c r="G43" s="7"/>
      <c r="H43" s="7"/>
      <c r="I43" s="7"/>
    </row>
    <row r="44" spans="2:11" x14ac:dyDescent="0.25">
      <c r="B44" s="7"/>
      <c r="C44" s="7"/>
      <c r="D44" s="7"/>
      <c r="E44" s="7"/>
      <c r="F44" s="7"/>
      <c r="G44" s="7"/>
      <c r="H44" s="7"/>
      <c r="I44" s="7"/>
    </row>
    <row r="45" spans="2:11" x14ac:dyDescent="0.25">
      <c r="B45" s="7" t="s">
        <v>44</v>
      </c>
      <c r="C45" s="7"/>
      <c r="D45" s="7">
        <v>1000.79</v>
      </c>
      <c r="E45" s="7"/>
      <c r="F45" s="7"/>
      <c r="G45" s="7"/>
      <c r="H45" s="7"/>
      <c r="I45" s="7"/>
    </row>
    <row r="46" spans="2:11" ht="15.75" thickBot="1" x14ac:dyDescent="0.3">
      <c r="B46" s="7" t="s">
        <v>6</v>
      </c>
      <c r="C46" s="7"/>
      <c r="D46" s="14">
        <f>B28</f>
        <v>9122.52</v>
      </c>
      <c r="E46" s="7"/>
      <c r="F46" s="7"/>
      <c r="G46" s="7"/>
      <c r="H46" s="7"/>
      <c r="I46" s="7"/>
    </row>
    <row r="47" spans="2:11" x14ac:dyDescent="0.25">
      <c r="B47" s="7"/>
      <c r="C47" s="7"/>
      <c r="D47" s="7">
        <f>SUM(D45:D46)</f>
        <v>10123.310000000001</v>
      </c>
      <c r="E47" s="7"/>
      <c r="F47" s="7"/>
      <c r="G47" s="7"/>
      <c r="H47" s="7"/>
      <c r="I47" s="7"/>
    </row>
    <row r="48" spans="2:11" x14ac:dyDescent="0.25">
      <c r="B48" s="7" t="s">
        <v>7</v>
      </c>
      <c r="C48" s="7"/>
      <c r="D48" s="7">
        <f>B42</f>
        <v>10123.31</v>
      </c>
      <c r="E48" s="7"/>
      <c r="F48" s="7"/>
      <c r="G48" s="7"/>
      <c r="H48" s="7"/>
      <c r="I48" s="7"/>
    </row>
    <row r="49" spans="2:9" ht="15.75" thickBot="1" x14ac:dyDescent="0.3">
      <c r="B49" s="7" t="s">
        <v>42</v>
      </c>
      <c r="C49" s="7"/>
      <c r="D49" s="8">
        <f>D47-D48</f>
        <v>0</v>
      </c>
      <c r="E49" s="7"/>
      <c r="F49" s="7"/>
      <c r="G49" s="7"/>
      <c r="H49" s="7"/>
      <c r="I49" s="7"/>
    </row>
    <row r="50" spans="2:9" x14ac:dyDescent="0.25">
      <c r="B50" s="7"/>
      <c r="C50" s="7"/>
      <c r="D50" s="7"/>
      <c r="E50" s="7"/>
      <c r="F50" s="7"/>
      <c r="G50" s="7"/>
      <c r="H50" s="7"/>
      <c r="I50" s="7"/>
    </row>
    <row r="51" spans="2:9" ht="15.75" thickBot="1" x14ac:dyDescent="0.3">
      <c r="B51" s="7" t="s">
        <v>43</v>
      </c>
      <c r="C51" s="7"/>
      <c r="D51" s="8"/>
      <c r="E51" s="7"/>
      <c r="F51" s="7"/>
      <c r="G51" s="7"/>
      <c r="H51" s="7"/>
      <c r="I51" s="7"/>
    </row>
    <row r="52" spans="2:9" x14ac:dyDescent="0.25">
      <c r="B52" s="7"/>
      <c r="C52" s="7"/>
      <c r="D52" s="7"/>
      <c r="E52" s="7"/>
      <c r="F52" s="7"/>
      <c r="G52" s="7"/>
      <c r="H52" s="7"/>
      <c r="I52" s="7"/>
    </row>
    <row r="53" spans="2:9" x14ac:dyDescent="0.25">
      <c r="B53" s="7"/>
      <c r="C53" s="7"/>
      <c r="D53" s="7"/>
      <c r="E53" s="7"/>
      <c r="F53" s="7"/>
      <c r="G53" s="7"/>
      <c r="H53" s="7"/>
      <c r="I53" s="7"/>
    </row>
    <row r="54" spans="2:9" x14ac:dyDescent="0.25">
      <c r="B54" s="7"/>
      <c r="C54" s="7"/>
      <c r="D54" s="7"/>
      <c r="E54" s="7"/>
      <c r="F54" s="7"/>
      <c r="G54" s="7"/>
      <c r="H54" s="7"/>
      <c r="I54" s="7"/>
    </row>
    <row r="55" spans="2:9" x14ac:dyDescent="0.25">
      <c r="B55" s="7"/>
      <c r="C55" s="7"/>
      <c r="D55" s="7"/>
      <c r="E55" s="7"/>
      <c r="F55" s="7"/>
      <c r="G55" s="7"/>
      <c r="H55" s="7"/>
      <c r="I55" s="7"/>
    </row>
    <row r="56" spans="2:9" x14ac:dyDescent="0.25">
      <c r="B56" s="7"/>
      <c r="C56" s="7"/>
      <c r="D56" s="7"/>
      <c r="E56" s="7"/>
      <c r="F56" s="7"/>
      <c r="G56" s="7"/>
      <c r="H56" s="7"/>
      <c r="I56" s="7"/>
    </row>
    <row r="57" spans="2:9" x14ac:dyDescent="0.25">
      <c r="B57" s="7"/>
      <c r="C57" s="7"/>
      <c r="D57" s="7"/>
      <c r="E57" s="7"/>
      <c r="F57" s="7"/>
      <c r="G57" s="7"/>
      <c r="H57" s="7"/>
      <c r="I57" s="7"/>
    </row>
    <row r="58" spans="2:9" x14ac:dyDescent="0.25">
      <c r="B58" s="7"/>
      <c r="C58" s="7"/>
      <c r="D58" s="7"/>
      <c r="E58" s="7"/>
      <c r="F58" s="7"/>
      <c r="G58" s="7"/>
      <c r="H58" s="7"/>
      <c r="I58" s="7"/>
    </row>
    <row r="59" spans="2:9" x14ac:dyDescent="0.25">
      <c r="B59" s="7"/>
      <c r="C59" s="7"/>
      <c r="D59" s="7"/>
      <c r="E59" s="7"/>
      <c r="F59" s="7"/>
      <c r="G59" s="7"/>
      <c r="H59" s="7"/>
      <c r="I59" s="7"/>
    </row>
    <row r="60" spans="2:9" x14ac:dyDescent="0.25">
      <c r="B60" s="7"/>
      <c r="C60" s="7"/>
      <c r="D60" s="7"/>
      <c r="E60" s="7"/>
      <c r="F60" s="7"/>
      <c r="G60" s="7"/>
      <c r="H60" s="7"/>
      <c r="I60" s="7"/>
    </row>
  </sheetData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94E0-0BDD-481C-8A95-4BD27B743017}">
  <sheetPr>
    <tabColor rgb="FFFFC000"/>
    <pageSetUpPr fitToPage="1"/>
  </sheetPr>
  <dimension ref="B3:V82"/>
  <sheetViews>
    <sheetView workbookViewId="0">
      <selection activeCell="C30" sqref="C30:C31"/>
    </sheetView>
  </sheetViews>
  <sheetFormatPr defaultRowHeight="15" x14ac:dyDescent="0.25"/>
  <cols>
    <col min="1" max="1" width="5.28515625" customWidth="1"/>
    <col min="2" max="3" width="15.7109375" customWidth="1"/>
    <col min="4" max="5" width="20" customWidth="1"/>
    <col min="6" max="6" width="15.7109375" customWidth="1"/>
    <col min="7" max="8" width="19.7109375" customWidth="1"/>
    <col min="9" max="9" width="15.7109375" customWidth="1"/>
    <col min="10" max="10" width="21.85546875" customWidth="1"/>
    <col min="11" max="11" width="15.7109375" style="28" customWidth="1"/>
    <col min="12" max="13" width="15.7109375" customWidth="1"/>
    <col min="14" max="14" width="15.7109375" style="5" customWidth="1"/>
    <col min="15" max="53" width="15.7109375" customWidth="1"/>
  </cols>
  <sheetData>
    <row r="3" spans="2:20" ht="18.75" x14ac:dyDescent="0.3">
      <c r="B3" s="1"/>
      <c r="C3" s="1"/>
      <c r="D3" s="1" t="s">
        <v>9</v>
      </c>
      <c r="E3" s="1"/>
      <c r="F3" s="1"/>
      <c r="G3" s="1"/>
      <c r="H3" s="1"/>
    </row>
    <row r="4" spans="2:20" ht="18.75" x14ac:dyDescent="0.3">
      <c r="B4" s="1"/>
      <c r="C4" s="1"/>
      <c r="D4" s="1"/>
      <c r="E4" s="1"/>
      <c r="F4" s="1"/>
      <c r="G4" s="1"/>
      <c r="H4" s="1"/>
    </row>
    <row r="5" spans="2:20" ht="18.75" x14ac:dyDescent="0.3">
      <c r="B5" s="1"/>
      <c r="C5" s="1"/>
      <c r="D5" s="2">
        <v>44742</v>
      </c>
      <c r="E5" s="2"/>
      <c r="F5" s="1"/>
      <c r="G5" s="1"/>
      <c r="H5" s="1"/>
    </row>
    <row r="6" spans="2:20" ht="18.75" x14ac:dyDescent="0.3">
      <c r="B6" s="1"/>
      <c r="C6" s="1"/>
      <c r="D6" s="1"/>
      <c r="E6" s="1"/>
      <c r="F6" s="1"/>
      <c r="G6" s="1"/>
      <c r="H6" s="1"/>
    </row>
    <row r="7" spans="2:20" ht="18.75" x14ac:dyDescent="0.3">
      <c r="B7" s="1"/>
      <c r="C7" s="1"/>
      <c r="D7" s="1"/>
      <c r="E7" s="1"/>
      <c r="F7" s="1"/>
      <c r="G7" s="1"/>
      <c r="H7" s="1"/>
    </row>
    <row r="8" spans="2:20" x14ac:dyDescent="0.25">
      <c r="B8" s="3" t="s">
        <v>163</v>
      </c>
      <c r="C8" s="3"/>
      <c r="D8" s="3"/>
      <c r="E8" s="3"/>
    </row>
    <row r="10" spans="2:20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L10" s="5"/>
      <c r="M10" s="5"/>
    </row>
    <row r="11" spans="2:20" x14ac:dyDescent="0.25">
      <c r="B11" s="5"/>
      <c r="C11" s="5"/>
      <c r="D11" s="5"/>
      <c r="E11" s="5"/>
      <c r="F11" s="5"/>
      <c r="G11" s="5"/>
      <c r="H11" s="5"/>
      <c r="I11" s="5"/>
      <c r="J11" s="5"/>
      <c r="L11" s="5"/>
      <c r="M11" s="5"/>
    </row>
    <row r="12" spans="2:20" x14ac:dyDescent="0.25">
      <c r="B12" s="6" t="s">
        <v>1</v>
      </c>
      <c r="C12" s="6" t="s">
        <v>37</v>
      </c>
      <c r="D12" s="6" t="s">
        <v>2</v>
      </c>
      <c r="E12" s="6" t="s">
        <v>164</v>
      </c>
      <c r="F12" s="6" t="s">
        <v>37</v>
      </c>
      <c r="G12" s="6" t="s">
        <v>2</v>
      </c>
      <c r="H12" s="6" t="s">
        <v>164</v>
      </c>
      <c r="I12" s="6" t="s">
        <v>10</v>
      </c>
      <c r="J12" s="6" t="s">
        <v>2</v>
      </c>
      <c r="L12" s="5"/>
      <c r="M12" s="29"/>
      <c r="O12" s="7"/>
      <c r="Q12" s="7"/>
      <c r="S12" s="7"/>
    </row>
    <row r="13" spans="2:20" x14ac:dyDescent="0.25">
      <c r="B13" s="7"/>
      <c r="C13" s="7">
        <v>3168</v>
      </c>
      <c r="D13" s="25" t="s">
        <v>46</v>
      </c>
      <c r="E13" s="49" t="s">
        <v>176</v>
      </c>
      <c r="F13" s="7">
        <v>6060</v>
      </c>
      <c r="G13" s="7" t="s">
        <v>68</v>
      </c>
      <c r="H13" s="49" t="s">
        <v>170</v>
      </c>
      <c r="I13" s="7">
        <v>40000</v>
      </c>
      <c r="J13" s="30" t="s">
        <v>45</v>
      </c>
      <c r="L13" s="5"/>
      <c r="M13" s="7"/>
      <c r="O13" s="7"/>
      <c r="Q13" s="7"/>
      <c r="R13" s="7"/>
      <c r="S13" s="7"/>
      <c r="T13" s="7"/>
    </row>
    <row r="14" spans="2:20" x14ac:dyDescent="0.25">
      <c r="B14" s="7"/>
      <c r="C14" s="7">
        <v>2206.06</v>
      </c>
      <c r="D14" s="25" t="s">
        <v>47</v>
      </c>
      <c r="E14" s="49" t="s">
        <v>177</v>
      </c>
      <c r="F14" s="7">
        <v>7080</v>
      </c>
      <c r="G14" s="7" t="s">
        <v>69</v>
      </c>
      <c r="H14" s="49" t="s">
        <v>198</v>
      </c>
      <c r="I14" s="7">
        <v>20000</v>
      </c>
      <c r="J14" s="30" t="s">
        <v>45</v>
      </c>
      <c r="L14" s="5"/>
      <c r="M14" s="7"/>
      <c r="O14" s="7"/>
      <c r="Q14" s="7"/>
      <c r="R14" s="7"/>
      <c r="S14" s="7"/>
      <c r="T14" s="7"/>
    </row>
    <row r="15" spans="2:20" x14ac:dyDescent="0.25">
      <c r="B15" s="7"/>
      <c r="C15" s="7">
        <v>18112.669999999998</v>
      </c>
      <c r="D15" s="25" t="s">
        <v>48</v>
      </c>
      <c r="E15" s="49" t="s">
        <v>178</v>
      </c>
      <c r="F15" s="7">
        <v>7245</v>
      </c>
      <c r="G15" s="7" t="s">
        <v>70</v>
      </c>
      <c r="H15" s="49" t="s">
        <v>199</v>
      </c>
      <c r="I15" s="7">
        <v>40000</v>
      </c>
      <c r="J15" s="30" t="s">
        <v>45</v>
      </c>
      <c r="L15" s="5"/>
      <c r="M15" s="7"/>
      <c r="O15" s="7"/>
      <c r="Q15" s="7"/>
      <c r="R15" s="7"/>
      <c r="S15" s="7"/>
      <c r="T15" s="7"/>
    </row>
    <row r="16" spans="2:20" x14ac:dyDescent="0.25">
      <c r="B16" s="7"/>
      <c r="C16" s="7">
        <v>20076.7</v>
      </c>
      <c r="D16" s="25" t="s">
        <v>50</v>
      </c>
      <c r="E16" s="49" t="s">
        <v>179</v>
      </c>
      <c r="F16" s="7">
        <v>7657</v>
      </c>
      <c r="G16" s="7" t="s">
        <v>71</v>
      </c>
      <c r="H16" s="49" t="s">
        <v>197</v>
      </c>
      <c r="I16" s="7">
        <v>10000</v>
      </c>
      <c r="J16" s="30" t="s">
        <v>45</v>
      </c>
      <c r="L16" s="5"/>
      <c r="M16" s="7"/>
      <c r="O16" s="7"/>
      <c r="Q16" s="7"/>
      <c r="R16" s="7"/>
      <c r="S16" s="7"/>
      <c r="T16" s="7"/>
    </row>
    <row r="17" spans="2:20" x14ac:dyDescent="0.25">
      <c r="B17" s="7"/>
      <c r="C17" s="7">
        <v>3420</v>
      </c>
      <c r="D17" s="25" t="s">
        <v>51</v>
      </c>
      <c r="E17" s="49" t="s">
        <v>180</v>
      </c>
      <c r="F17" s="7">
        <v>8707.7999999999993</v>
      </c>
      <c r="G17" s="7" t="s">
        <v>72</v>
      </c>
      <c r="H17" s="49" t="s">
        <v>202</v>
      </c>
      <c r="I17" s="7"/>
      <c r="J17" s="30"/>
      <c r="L17" s="5"/>
      <c r="M17" s="7"/>
      <c r="O17" s="7"/>
      <c r="Q17" s="7"/>
      <c r="R17" s="7"/>
      <c r="S17" s="7"/>
      <c r="T17" s="7"/>
    </row>
    <row r="18" spans="2:20" x14ac:dyDescent="0.25">
      <c r="B18" s="7"/>
      <c r="C18" s="7">
        <v>19565</v>
      </c>
      <c r="D18" s="25" t="s">
        <v>52</v>
      </c>
      <c r="E18" s="49" t="s">
        <v>181</v>
      </c>
      <c r="F18" s="7">
        <v>8850.2999999999993</v>
      </c>
      <c r="G18" s="7" t="s">
        <v>73</v>
      </c>
      <c r="H18" s="49" t="s">
        <v>205</v>
      </c>
      <c r="I18" s="7"/>
      <c r="J18" s="30"/>
      <c r="L18" s="5"/>
      <c r="M18" s="7"/>
      <c r="O18" s="7"/>
      <c r="Q18" s="7"/>
      <c r="R18" s="7"/>
      <c r="S18" s="7"/>
      <c r="T18" s="7"/>
    </row>
    <row r="19" spans="2:20" x14ac:dyDescent="0.25">
      <c r="B19" s="7"/>
      <c r="C19" s="7">
        <v>12090</v>
      </c>
      <c r="D19" s="25" t="s">
        <v>53</v>
      </c>
      <c r="E19" s="49" t="s">
        <v>182</v>
      </c>
      <c r="F19" s="7">
        <v>8798.1</v>
      </c>
      <c r="G19" s="7" t="s">
        <v>74</v>
      </c>
      <c r="H19" s="49" t="s">
        <v>201</v>
      </c>
      <c r="I19" s="7"/>
      <c r="J19" s="30"/>
      <c r="L19" s="5"/>
      <c r="M19" s="7"/>
      <c r="O19" s="7"/>
      <c r="Q19" s="7"/>
      <c r="R19" s="7"/>
      <c r="S19" s="7"/>
      <c r="T19" s="7"/>
    </row>
    <row r="20" spans="2:20" x14ac:dyDescent="0.25">
      <c r="B20" s="7"/>
      <c r="C20" s="7">
        <v>3752.7</v>
      </c>
      <c r="D20" s="25" t="s">
        <v>54</v>
      </c>
      <c r="E20" s="49" t="s">
        <v>183</v>
      </c>
      <c r="F20" s="7">
        <v>8903.7000000000007</v>
      </c>
      <c r="G20" s="7" t="s">
        <v>75</v>
      </c>
      <c r="H20" s="49" t="s">
        <v>203</v>
      </c>
      <c r="I20" s="7"/>
      <c r="J20" s="30"/>
      <c r="L20" s="5"/>
      <c r="M20" s="7"/>
      <c r="O20" s="7"/>
      <c r="Q20" s="7"/>
      <c r="R20" s="7"/>
      <c r="S20" s="7"/>
      <c r="T20" s="7"/>
    </row>
    <row r="21" spans="2:20" x14ac:dyDescent="0.25">
      <c r="B21" s="7"/>
      <c r="C21" s="7">
        <v>28222.04</v>
      </c>
      <c r="D21" s="25" t="s">
        <v>193</v>
      </c>
      <c r="E21" s="49" t="s">
        <v>194</v>
      </c>
      <c r="F21" s="7">
        <v>4989.6000000000004</v>
      </c>
      <c r="G21" s="7" t="s">
        <v>76</v>
      </c>
      <c r="H21" s="49" t="s">
        <v>206</v>
      </c>
      <c r="I21" s="7"/>
      <c r="J21" s="30"/>
      <c r="L21" s="5"/>
      <c r="M21" s="7"/>
      <c r="O21" s="7"/>
      <c r="Q21" s="7"/>
      <c r="R21" s="7"/>
      <c r="S21" s="7"/>
      <c r="T21" s="7"/>
    </row>
    <row r="22" spans="2:20" x14ac:dyDescent="0.25">
      <c r="B22" s="7"/>
      <c r="C22" s="7">
        <v>1149.44</v>
      </c>
      <c r="D22" s="25" t="s">
        <v>56</v>
      </c>
      <c r="E22" s="49" t="s">
        <v>184</v>
      </c>
      <c r="F22" s="7">
        <v>8912.25</v>
      </c>
      <c r="G22" s="7" t="s">
        <v>77</v>
      </c>
      <c r="H22" s="49" t="s">
        <v>200</v>
      </c>
      <c r="I22" s="7"/>
      <c r="J22" s="30"/>
      <c r="L22" s="5"/>
      <c r="M22" s="7"/>
      <c r="O22" s="7"/>
      <c r="Q22" s="7"/>
      <c r="S22" s="7"/>
      <c r="T22" s="7"/>
    </row>
    <row r="23" spans="2:20" x14ac:dyDescent="0.25">
      <c r="B23" s="7"/>
      <c r="C23" s="7">
        <v>3749.6</v>
      </c>
      <c r="D23" s="25" t="s">
        <v>108</v>
      </c>
      <c r="E23" s="49" t="s">
        <v>185</v>
      </c>
      <c r="F23" s="7"/>
      <c r="G23" s="7"/>
      <c r="H23" s="49"/>
      <c r="I23" s="7"/>
      <c r="J23" s="30"/>
      <c r="L23" s="5"/>
      <c r="M23" s="7"/>
      <c r="O23" s="7"/>
      <c r="Q23" s="7"/>
      <c r="S23" s="7"/>
    </row>
    <row r="24" spans="2:20" x14ac:dyDescent="0.25">
      <c r="B24" s="7"/>
      <c r="C24" s="7">
        <v>22450.01</v>
      </c>
      <c r="D24" s="25" t="s">
        <v>57</v>
      </c>
      <c r="E24" s="49" t="s">
        <v>186</v>
      </c>
      <c r="F24" s="7"/>
      <c r="G24" s="7"/>
      <c r="H24" s="49"/>
      <c r="I24" s="7"/>
      <c r="J24" s="30"/>
      <c r="L24" s="5"/>
      <c r="M24" s="7"/>
      <c r="O24" s="7"/>
      <c r="Q24" s="7"/>
      <c r="S24" s="7"/>
    </row>
    <row r="25" spans="2:20" x14ac:dyDescent="0.25">
      <c r="B25" s="7"/>
      <c r="C25" s="7">
        <v>16670.400000000001</v>
      </c>
      <c r="D25" s="25" t="s">
        <v>59</v>
      </c>
      <c r="E25" s="49" t="s">
        <v>187</v>
      </c>
      <c r="F25" s="7"/>
      <c r="G25" s="7"/>
      <c r="H25" s="49"/>
      <c r="I25" s="7"/>
      <c r="J25" s="30"/>
      <c r="L25" s="5"/>
      <c r="M25" s="7"/>
      <c r="O25" s="7"/>
      <c r="Q25" s="7"/>
      <c r="S25" s="7"/>
    </row>
    <row r="26" spans="2:20" x14ac:dyDescent="0.25">
      <c r="B26" s="7"/>
      <c r="C26" s="7">
        <v>19519.59</v>
      </c>
      <c r="D26" s="25" t="s">
        <v>61</v>
      </c>
      <c r="E26" s="49" t="s">
        <v>188</v>
      </c>
      <c r="F26" s="7"/>
      <c r="G26" s="7"/>
      <c r="H26" s="49"/>
      <c r="I26" s="7"/>
      <c r="J26" s="30"/>
      <c r="L26" s="5"/>
      <c r="M26" s="7"/>
      <c r="O26" s="7"/>
      <c r="Q26" s="7"/>
      <c r="S26" s="7"/>
    </row>
    <row r="27" spans="2:20" x14ac:dyDescent="0.25">
      <c r="B27" s="7"/>
      <c r="C27" s="7">
        <v>14194</v>
      </c>
      <c r="D27" s="25" t="s">
        <v>62</v>
      </c>
      <c r="E27" s="49" t="s">
        <v>189</v>
      </c>
      <c r="F27" s="7"/>
      <c r="G27" s="7"/>
      <c r="H27" s="49"/>
      <c r="I27" s="7"/>
      <c r="J27" s="30"/>
      <c r="L27" s="5"/>
      <c r="M27" s="7"/>
      <c r="O27" s="7"/>
      <c r="Q27" s="7"/>
      <c r="S27" s="7"/>
    </row>
    <row r="28" spans="2:20" x14ac:dyDescent="0.25">
      <c r="B28" s="7"/>
      <c r="C28" s="7">
        <v>368</v>
      </c>
      <c r="D28" s="25" t="s">
        <v>63</v>
      </c>
      <c r="E28" s="49" t="s">
        <v>190</v>
      </c>
      <c r="F28" s="7"/>
      <c r="G28" s="7"/>
      <c r="H28" s="49"/>
      <c r="I28" s="7"/>
      <c r="J28" s="30"/>
      <c r="L28" s="5"/>
      <c r="M28" s="7"/>
      <c r="O28" s="7"/>
      <c r="Q28" s="7"/>
      <c r="S28" s="7"/>
    </row>
    <row r="29" spans="2:20" x14ac:dyDescent="0.25">
      <c r="B29" s="7"/>
      <c r="C29" s="7">
        <v>568</v>
      </c>
      <c r="D29" s="25" t="s">
        <v>64</v>
      </c>
      <c r="E29" s="49" t="s">
        <v>191</v>
      </c>
      <c r="F29" s="7"/>
      <c r="G29" s="7"/>
      <c r="H29" s="49"/>
      <c r="I29" s="7"/>
      <c r="J29" s="30"/>
      <c r="L29" s="5"/>
      <c r="M29" s="7"/>
      <c r="O29" s="7"/>
      <c r="Q29" s="7"/>
      <c r="S29" s="7"/>
    </row>
    <row r="30" spans="2:20" x14ac:dyDescent="0.25">
      <c r="B30" s="7"/>
      <c r="C30" s="7">
        <v>8831.25</v>
      </c>
      <c r="D30" s="25" t="s">
        <v>65</v>
      </c>
      <c r="E30" s="49" t="s">
        <v>192</v>
      </c>
      <c r="F30" s="7"/>
      <c r="G30" s="7"/>
      <c r="H30" s="49"/>
      <c r="I30" s="7"/>
      <c r="J30" s="30"/>
      <c r="L30" s="5"/>
      <c r="M30" s="7"/>
      <c r="O30" s="7"/>
      <c r="Q30" s="7"/>
      <c r="S30" s="7"/>
    </row>
    <row r="31" spans="2:20" x14ac:dyDescent="0.25">
      <c r="B31" s="7"/>
      <c r="C31" s="7">
        <v>10302</v>
      </c>
      <c r="D31" s="25" t="s">
        <v>67</v>
      </c>
      <c r="E31" s="49" t="s">
        <v>169</v>
      </c>
      <c r="F31" s="7"/>
      <c r="G31" s="7"/>
      <c r="H31" s="49"/>
      <c r="I31" s="7"/>
      <c r="J31" s="30"/>
      <c r="L31" s="5"/>
      <c r="M31" s="7"/>
      <c r="O31" s="7"/>
      <c r="Q31" s="7"/>
      <c r="S31" s="7"/>
    </row>
    <row r="32" spans="2:20" ht="15.75" thickBot="1" x14ac:dyDescent="0.3">
      <c r="B32" s="22">
        <f>C32+F32+I32</f>
        <v>395619.21</v>
      </c>
      <c r="C32" s="22">
        <f>SUM(C13:C31)</f>
        <v>208415.46</v>
      </c>
      <c r="D32" s="26"/>
      <c r="E32" s="26"/>
      <c r="F32" s="22">
        <f>SUM(F13:F31)</f>
        <v>77203.750000000015</v>
      </c>
      <c r="G32" s="22"/>
      <c r="H32" s="22"/>
      <c r="I32" s="8">
        <f>SUM(I13:I31)</f>
        <v>110000</v>
      </c>
      <c r="J32" s="30"/>
      <c r="L32" s="5"/>
      <c r="M32" s="7"/>
      <c r="O32" s="7"/>
      <c r="Q32" s="7"/>
      <c r="S32" s="7"/>
    </row>
    <row r="33" spans="2:22" x14ac:dyDescent="0.25">
      <c r="B33" s="50" t="s">
        <v>207</v>
      </c>
      <c r="C33" s="50"/>
      <c r="D33" s="50"/>
      <c r="E33" s="50"/>
      <c r="F33" s="50"/>
      <c r="G33" s="50"/>
      <c r="H33" s="50"/>
      <c r="I33" s="50">
        <v>99900</v>
      </c>
      <c r="L33" s="5"/>
      <c r="M33" s="7"/>
      <c r="O33" s="7"/>
      <c r="Q33" s="7"/>
      <c r="S33" s="7"/>
    </row>
    <row r="34" spans="2:22" x14ac:dyDescent="0.25">
      <c r="B34" s="7"/>
      <c r="C34" s="7"/>
      <c r="D34" s="7"/>
      <c r="E34" s="7"/>
      <c r="F34" s="7"/>
      <c r="G34" s="7"/>
      <c r="H34" s="7"/>
      <c r="I34" s="7"/>
      <c r="M34" s="7"/>
      <c r="O34" s="7"/>
      <c r="Q34" s="7"/>
      <c r="S34" s="7"/>
    </row>
    <row r="35" spans="2:22" ht="17.25" x14ac:dyDescent="0.4">
      <c r="B35" s="10" t="s">
        <v>5</v>
      </c>
      <c r="C35" s="7"/>
      <c r="D35" s="7"/>
      <c r="E35" s="7"/>
      <c r="F35" s="7"/>
      <c r="G35" s="7"/>
      <c r="H35" s="7"/>
      <c r="I35" s="7"/>
      <c r="M35" s="7"/>
      <c r="O35" s="7"/>
      <c r="Q35" s="7"/>
      <c r="R35" s="7"/>
      <c r="S35" s="7"/>
    </row>
    <row r="36" spans="2:22" x14ac:dyDescent="0.25">
      <c r="B36" s="7"/>
      <c r="C36" s="7"/>
      <c r="D36" s="7"/>
      <c r="E36" s="7"/>
      <c r="F36" s="7"/>
      <c r="G36" s="7"/>
      <c r="H36" s="7"/>
      <c r="I36" s="7"/>
      <c r="M36" s="7"/>
      <c r="O36" s="7"/>
    </row>
    <row r="37" spans="2:22" ht="17.25" x14ac:dyDescent="0.4">
      <c r="B37" s="11" t="s">
        <v>1</v>
      </c>
      <c r="C37" s="11" t="s">
        <v>38</v>
      </c>
      <c r="D37" s="11" t="s">
        <v>2</v>
      </c>
      <c r="E37" s="11" t="s">
        <v>164</v>
      </c>
      <c r="F37" s="11" t="s">
        <v>162</v>
      </c>
      <c r="G37" s="11" t="s">
        <v>2</v>
      </c>
      <c r="H37" s="11"/>
      <c r="I37" s="16" t="s">
        <v>4</v>
      </c>
      <c r="J37" s="17" t="s">
        <v>2</v>
      </c>
      <c r="M37" s="7"/>
      <c r="O37" s="7"/>
    </row>
    <row r="38" spans="2:22" x14ac:dyDescent="0.25">
      <c r="B38" s="7"/>
      <c r="C38" s="7">
        <v>18966</v>
      </c>
      <c r="D38" s="25" t="s">
        <v>78</v>
      </c>
      <c r="E38" s="49" t="s">
        <v>178</v>
      </c>
      <c r="F38" s="7">
        <v>9.5</v>
      </c>
      <c r="G38" s="7"/>
      <c r="H38" s="7"/>
      <c r="I38" s="13">
        <v>96223</v>
      </c>
      <c r="J38" s="15" t="s">
        <v>45</v>
      </c>
      <c r="M38" s="7"/>
      <c r="O38" s="7"/>
      <c r="Q38" s="7"/>
      <c r="R38" s="7"/>
      <c r="S38" s="7"/>
      <c r="T38" s="7"/>
      <c r="U38" s="7"/>
      <c r="V38" s="7"/>
    </row>
    <row r="39" spans="2:22" x14ac:dyDescent="0.25">
      <c r="B39" s="7"/>
      <c r="C39" s="7">
        <v>18894.2</v>
      </c>
      <c r="D39" s="25" t="s">
        <v>80</v>
      </c>
      <c r="E39" s="49" t="s">
        <v>179</v>
      </c>
      <c r="F39" s="7">
        <v>9.5</v>
      </c>
      <c r="G39" s="7"/>
      <c r="H39" s="7"/>
      <c r="I39" s="13">
        <v>10391.31</v>
      </c>
      <c r="J39" s="15" t="s">
        <v>45</v>
      </c>
      <c r="M39" s="7"/>
      <c r="O39" s="7"/>
      <c r="Q39" s="7"/>
      <c r="R39" s="7"/>
      <c r="S39" s="7"/>
      <c r="T39" s="7"/>
      <c r="U39" s="7"/>
      <c r="V39" s="7"/>
    </row>
    <row r="40" spans="2:22" x14ac:dyDescent="0.25">
      <c r="B40" s="7"/>
      <c r="C40" s="7">
        <v>19950</v>
      </c>
      <c r="D40" s="25" t="s">
        <v>81</v>
      </c>
      <c r="E40" s="49" t="s">
        <v>181</v>
      </c>
      <c r="F40" s="7">
        <v>9.5</v>
      </c>
      <c r="G40" s="7"/>
      <c r="H40" s="7"/>
      <c r="I40" s="13"/>
      <c r="J40" s="18"/>
      <c r="M40" s="7"/>
      <c r="O40" s="7"/>
      <c r="Q40" s="7"/>
      <c r="R40" s="7"/>
      <c r="S40" s="7"/>
      <c r="T40" s="7"/>
      <c r="U40" s="7"/>
      <c r="V40" s="7"/>
    </row>
    <row r="41" spans="2:22" x14ac:dyDescent="0.25">
      <c r="B41" s="7"/>
      <c r="C41" s="7">
        <v>4566</v>
      </c>
      <c r="D41" s="25" t="s">
        <v>82</v>
      </c>
      <c r="E41" s="49" t="s">
        <v>186</v>
      </c>
      <c r="F41" s="7">
        <v>9.5</v>
      </c>
      <c r="G41" s="7"/>
      <c r="H41" s="7"/>
      <c r="I41" s="13"/>
      <c r="J41" s="18"/>
      <c r="M41" s="7"/>
      <c r="O41" s="7"/>
      <c r="Q41" s="7"/>
      <c r="R41" s="7"/>
      <c r="S41" s="7"/>
      <c r="T41" s="7"/>
      <c r="U41" s="7"/>
      <c r="V41" s="7"/>
    </row>
    <row r="42" spans="2:22" x14ac:dyDescent="0.25">
      <c r="B42" s="7"/>
      <c r="C42" s="7">
        <v>4752.5</v>
      </c>
      <c r="D42" s="25" t="s">
        <v>83</v>
      </c>
      <c r="E42" s="49" t="s">
        <v>195</v>
      </c>
      <c r="F42" s="7">
        <v>9.5</v>
      </c>
      <c r="G42" s="7"/>
      <c r="H42" s="7"/>
      <c r="I42" s="13"/>
      <c r="J42" s="18"/>
      <c r="M42" s="7"/>
      <c r="O42" s="7"/>
      <c r="Q42" s="7"/>
      <c r="R42" s="7"/>
      <c r="S42" s="7"/>
      <c r="T42" s="7"/>
      <c r="U42" s="7"/>
      <c r="V42" s="7"/>
    </row>
    <row r="43" spans="2:22" x14ac:dyDescent="0.25">
      <c r="B43" s="7"/>
      <c r="C43" s="7">
        <v>14421</v>
      </c>
      <c r="D43" s="25" t="s">
        <v>84</v>
      </c>
      <c r="E43" s="49" t="s">
        <v>186</v>
      </c>
      <c r="F43" s="7">
        <v>9.5</v>
      </c>
      <c r="G43" s="7"/>
      <c r="H43" s="7"/>
      <c r="I43" s="13"/>
      <c r="J43" s="18"/>
      <c r="M43" s="7"/>
      <c r="O43" s="7"/>
      <c r="Q43" s="7"/>
      <c r="R43" s="7"/>
      <c r="S43" s="7"/>
      <c r="T43" s="7"/>
      <c r="U43" s="7"/>
      <c r="V43" s="7"/>
    </row>
    <row r="44" spans="2:22" x14ac:dyDescent="0.25">
      <c r="B44" s="7"/>
      <c r="C44" s="7">
        <v>14834.92</v>
      </c>
      <c r="D44" s="25" t="s">
        <v>85</v>
      </c>
      <c r="E44" s="49" t="s">
        <v>195</v>
      </c>
      <c r="F44" s="7">
        <v>9.5</v>
      </c>
      <c r="G44" s="7"/>
      <c r="H44" s="7"/>
      <c r="I44" s="13"/>
      <c r="J44" s="18"/>
      <c r="M44" s="7"/>
      <c r="O44" s="7"/>
      <c r="Q44" s="7"/>
      <c r="R44" s="7"/>
      <c r="S44" s="7"/>
      <c r="T44" s="7"/>
      <c r="U44" s="7"/>
      <c r="V44" s="7"/>
    </row>
    <row r="45" spans="2:22" x14ac:dyDescent="0.25">
      <c r="B45" s="7"/>
      <c r="C45" s="7">
        <v>10935</v>
      </c>
      <c r="D45" s="25" t="s">
        <v>113</v>
      </c>
      <c r="E45" s="49" t="s">
        <v>182</v>
      </c>
      <c r="F45" s="7">
        <v>9.5</v>
      </c>
      <c r="G45" s="7"/>
      <c r="H45" s="7"/>
      <c r="I45" s="13"/>
      <c r="J45" s="18"/>
      <c r="M45" s="7"/>
      <c r="O45" s="7"/>
      <c r="Q45" s="7"/>
      <c r="R45" s="7"/>
      <c r="S45" s="7"/>
      <c r="T45" s="7"/>
      <c r="U45" s="7"/>
      <c r="V45" s="7"/>
    </row>
    <row r="46" spans="2:22" x14ac:dyDescent="0.25">
      <c r="B46" s="7"/>
      <c r="C46" s="7">
        <v>8718.6</v>
      </c>
      <c r="D46" s="25" t="s">
        <v>87</v>
      </c>
      <c r="E46" s="49" t="s">
        <v>196</v>
      </c>
      <c r="F46" s="7">
        <v>9.5</v>
      </c>
      <c r="G46" s="7"/>
      <c r="H46" s="7"/>
      <c r="I46" s="13"/>
      <c r="J46" s="18"/>
      <c r="M46" s="7"/>
      <c r="O46" s="7"/>
      <c r="Q46" s="7"/>
      <c r="R46" s="7"/>
      <c r="S46" s="7"/>
      <c r="T46" s="7"/>
      <c r="U46" s="7"/>
      <c r="V46" s="7"/>
    </row>
    <row r="47" spans="2:22" x14ac:dyDescent="0.25">
      <c r="B47" s="7"/>
      <c r="C47" s="7">
        <v>8820</v>
      </c>
      <c r="D47" s="25" t="s">
        <v>88</v>
      </c>
      <c r="E47" s="49" t="s">
        <v>188</v>
      </c>
      <c r="F47" s="7">
        <v>9.5</v>
      </c>
      <c r="G47" s="7"/>
      <c r="H47" s="7"/>
      <c r="I47" s="13"/>
      <c r="J47" s="18"/>
      <c r="M47" s="7"/>
      <c r="O47" s="7"/>
      <c r="Q47" s="7"/>
      <c r="R47" s="7"/>
    </row>
    <row r="48" spans="2:22" x14ac:dyDescent="0.25">
      <c r="B48" s="7"/>
      <c r="C48" s="7">
        <v>8725.58</v>
      </c>
      <c r="D48" s="25" t="s">
        <v>88</v>
      </c>
      <c r="E48" s="49" t="s">
        <v>188</v>
      </c>
      <c r="F48" s="7">
        <v>9.5</v>
      </c>
      <c r="G48" s="7"/>
      <c r="H48" s="7"/>
      <c r="I48" s="13"/>
      <c r="J48" s="18"/>
      <c r="M48" s="7"/>
      <c r="O48" s="7"/>
      <c r="Q48" s="7"/>
      <c r="R48" s="7"/>
    </row>
    <row r="49" spans="2:22" x14ac:dyDescent="0.25">
      <c r="B49" s="7"/>
      <c r="C49" s="7">
        <v>8742.7999999999993</v>
      </c>
      <c r="D49" s="25" t="s">
        <v>87</v>
      </c>
      <c r="E49" s="49" t="s">
        <v>196</v>
      </c>
      <c r="F49" s="7">
        <v>9.5</v>
      </c>
      <c r="G49" s="7"/>
      <c r="H49" s="7"/>
      <c r="I49" s="13"/>
      <c r="J49" s="18"/>
      <c r="M49" s="7"/>
      <c r="O49" s="7"/>
      <c r="Q49" s="7"/>
      <c r="R49" s="7"/>
    </row>
    <row r="50" spans="2:22" x14ac:dyDescent="0.25">
      <c r="B50" s="7"/>
      <c r="C50" s="7">
        <v>16532.400000000001</v>
      </c>
      <c r="D50" s="25" t="s">
        <v>89</v>
      </c>
      <c r="E50" s="49" t="s">
        <v>187</v>
      </c>
      <c r="F50" s="7">
        <v>9.5</v>
      </c>
      <c r="G50" s="7"/>
      <c r="H50" s="7"/>
      <c r="I50" s="13"/>
      <c r="J50" s="18"/>
      <c r="M50" s="7"/>
      <c r="O50" s="7"/>
      <c r="Q50" s="7"/>
      <c r="R50" s="7"/>
    </row>
    <row r="51" spans="2:22" x14ac:dyDescent="0.25">
      <c r="B51" s="7"/>
      <c r="C51" s="7">
        <v>17249</v>
      </c>
      <c r="D51" s="25" t="s">
        <v>91</v>
      </c>
      <c r="E51" s="49" t="s">
        <v>189</v>
      </c>
      <c r="F51" s="7">
        <v>9.5</v>
      </c>
      <c r="G51" s="7"/>
      <c r="H51" s="7"/>
      <c r="I51" s="13"/>
      <c r="J51" s="18"/>
      <c r="M51" s="7"/>
      <c r="O51" s="7"/>
      <c r="Q51" s="7"/>
      <c r="R51" s="7"/>
    </row>
    <row r="52" spans="2:22" x14ac:dyDescent="0.25">
      <c r="B52" s="7"/>
      <c r="C52" s="7">
        <v>9775</v>
      </c>
      <c r="D52" s="25" t="s">
        <v>92</v>
      </c>
      <c r="E52" s="49" t="s">
        <v>169</v>
      </c>
      <c r="F52" s="7">
        <v>9.5</v>
      </c>
      <c r="G52" s="7"/>
      <c r="H52" s="7"/>
      <c r="I52" s="13"/>
      <c r="J52" s="18"/>
      <c r="M52" s="7"/>
      <c r="O52" s="7"/>
      <c r="Q52" s="7"/>
      <c r="R52" s="7"/>
    </row>
    <row r="53" spans="2:22" x14ac:dyDescent="0.25">
      <c r="B53" s="7"/>
      <c r="C53" s="7">
        <v>10290</v>
      </c>
      <c r="D53" s="25" t="s">
        <v>93</v>
      </c>
      <c r="E53" s="49" t="s">
        <v>170</v>
      </c>
      <c r="F53" s="7">
        <v>9.5</v>
      </c>
      <c r="G53" s="7"/>
      <c r="H53" s="7"/>
      <c r="I53" s="13"/>
      <c r="J53" s="15"/>
      <c r="M53" s="7"/>
      <c r="O53" s="7"/>
      <c r="Q53" s="7"/>
      <c r="R53" s="7"/>
    </row>
    <row r="54" spans="2:22" x14ac:dyDescent="0.25">
      <c r="B54" s="7"/>
      <c r="C54" s="7">
        <v>9391.2000000000007</v>
      </c>
      <c r="D54" s="25" t="s">
        <v>94</v>
      </c>
      <c r="E54" s="49" t="s">
        <v>197</v>
      </c>
      <c r="F54" s="7">
        <v>9.5</v>
      </c>
      <c r="G54" s="7"/>
      <c r="H54" s="7"/>
      <c r="I54" s="13"/>
      <c r="J54" s="15"/>
      <c r="M54" s="7"/>
      <c r="O54" s="7"/>
      <c r="Q54" s="7"/>
      <c r="R54" s="7"/>
    </row>
    <row r="55" spans="2:22" x14ac:dyDescent="0.25">
      <c r="B55" s="7"/>
      <c r="C55" s="7">
        <v>9930</v>
      </c>
      <c r="D55" s="25" t="s">
        <v>95</v>
      </c>
      <c r="E55" s="49" t="s">
        <v>198</v>
      </c>
      <c r="F55" s="7">
        <v>9.5</v>
      </c>
      <c r="G55" s="7"/>
      <c r="H55" s="7"/>
      <c r="I55" s="13"/>
      <c r="J55" s="15"/>
      <c r="M55" s="7"/>
      <c r="O55" s="7"/>
      <c r="Q55" s="7"/>
      <c r="R55" s="7"/>
    </row>
    <row r="56" spans="2:22" x14ac:dyDescent="0.25">
      <c r="B56" s="7"/>
      <c r="C56" s="7">
        <v>9727.5</v>
      </c>
      <c r="D56" s="25" t="s">
        <v>96</v>
      </c>
      <c r="E56" s="49" t="s">
        <v>199</v>
      </c>
      <c r="F56" s="7">
        <v>9.5</v>
      </c>
      <c r="G56" s="7"/>
      <c r="H56" s="7"/>
      <c r="I56" s="13"/>
      <c r="J56" s="15"/>
      <c r="M56" s="7"/>
      <c r="O56" s="7"/>
      <c r="Q56" s="7"/>
      <c r="R56" s="7"/>
    </row>
    <row r="57" spans="2:22" x14ac:dyDescent="0.25">
      <c r="B57" s="7"/>
      <c r="C57" s="7">
        <v>9729.25</v>
      </c>
      <c r="D57" s="25" t="s">
        <v>97</v>
      </c>
      <c r="E57" s="49" t="s">
        <v>200</v>
      </c>
      <c r="F57" s="7">
        <v>9.5</v>
      </c>
      <c r="G57" s="7"/>
      <c r="H57" s="7"/>
      <c r="I57" s="13"/>
      <c r="J57" s="15"/>
      <c r="M57" s="7"/>
      <c r="O57" s="7"/>
      <c r="Q57" s="7"/>
      <c r="R57" s="7"/>
    </row>
    <row r="58" spans="2:22" x14ac:dyDescent="0.25">
      <c r="B58" s="7"/>
      <c r="C58" s="7">
        <v>9856.35</v>
      </c>
      <c r="D58" s="25" t="s">
        <v>98</v>
      </c>
      <c r="E58" s="49" t="s">
        <v>201</v>
      </c>
      <c r="F58" s="7">
        <v>9.5</v>
      </c>
      <c r="G58" s="7"/>
      <c r="H58" s="7"/>
      <c r="I58" s="7"/>
      <c r="M58" s="7"/>
      <c r="O58" s="7"/>
      <c r="Q58" s="7"/>
      <c r="R58" s="7"/>
    </row>
    <row r="59" spans="2:22" x14ac:dyDescent="0.25">
      <c r="B59" s="7"/>
      <c r="C59" s="7">
        <v>10191.299999999999</v>
      </c>
      <c r="D59" s="25" t="s">
        <v>99</v>
      </c>
      <c r="E59" s="49" t="s">
        <v>202</v>
      </c>
      <c r="F59" s="7">
        <v>9.5</v>
      </c>
      <c r="G59" s="7"/>
      <c r="H59" s="7"/>
      <c r="I59" s="7"/>
      <c r="M59" s="7"/>
      <c r="O59" s="7"/>
      <c r="Q59" s="7"/>
      <c r="R59" s="7"/>
    </row>
    <row r="60" spans="2:22" x14ac:dyDescent="0.25">
      <c r="B60" s="7"/>
      <c r="C60" s="7">
        <v>9787.5</v>
      </c>
      <c r="D60" s="25" t="s">
        <v>100</v>
      </c>
      <c r="E60" s="49" t="s">
        <v>203</v>
      </c>
      <c r="F60" s="7">
        <v>9.5</v>
      </c>
      <c r="G60" s="7"/>
      <c r="H60" s="7"/>
      <c r="I60" s="7"/>
      <c r="M60" s="7"/>
      <c r="O60" s="7"/>
      <c r="Q60" s="7"/>
      <c r="R60" s="7"/>
    </row>
    <row r="61" spans="2:22" x14ac:dyDescent="0.25">
      <c r="B61" s="7"/>
      <c r="C61" s="7">
        <v>9879.9</v>
      </c>
      <c r="D61" s="25" t="s">
        <v>101</v>
      </c>
      <c r="E61" s="49" t="s">
        <v>204</v>
      </c>
      <c r="F61" s="7">
        <v>9.5</v>
      </c>
      <c r="G61" s="7"/>
      <c r="H61" s="7"/>
      <c r="I61" s="7"/>
      <c r="M61" s="7"/>
      <c r="O61" s="7"/>
      <c r="Q61" s="7"/>
      <c r="R61" s="7"/>
    </row>
    <row r="62" spans="2:22" x14ac:dyDescent="0.25">
      <c r="B62" s="7"/>
      <c r="C62" s="7">
        <v>10024.5</v>
      </c>
      <c r="D62" s="25" t="s">
        <v>102</v>
      </c>
      <c r="E62" s="49" t="s">
        <v>205</v>
      </c>
      <c r="F62" s="7">
        <v>9.5</v>
      </c>
      <c r="G62" s="7"/>
      <c r="H62" s="7"/>
      <c r="I62" s="7"/>
      <c r="M62" s="7"/>
      <c r="O62" s="7"/>
      <c r="Q62" s="7"/>
      <c r="R62" s="7"/>
      <c r="S62" s="31"/>
      <c r="T62" s="31"/>
      <c r="U62" s="31"/>
      <c r="V62" s="31"/>
    </row>
    <row r="63" spans="2:22" x14ac:dyDescent="0.25">
      <c r="B63" s="7"/>
      <c r="C63" s="7">
        <v>5878.4</v>
      </c>
      <c r="D63" s="25" t="s">
        <v>112</v>
      </c>
      <c r="E63" s="49" t="s">
        <v>206</v>
      </c>
      <c r="F63" s="7">
        <v>180.5</v>
      </c>
      <c r="G63" s="7"/>
      <c r="H63" s="7"/>
      <c r="I63" s="7"/>
      <c r="M63" s="7"/>
    </row>
    <row r="64" spans="2:22" ht="15.75" thickBot="1" x14ac:dyDescent="0.3">
      <c r="B64" s="8">
        <f>C64+F64+I64</f>
        <v>397601.21</v>
      </c>
      <c r="C64" s="22">
        <f>SUM(C38:C63)</f>
        <v>290568.90000000002</v>
      </c>
      <c r="D64" s="26"/>
      <c r="E64" s="26"/>
      <c r="F64" s="22">
        <f>SUM(F38:F63)</f>
        <v>418</v>
      </c>
      <c r="G64" s="22"/>
      <c r="H64" s="22"/>
      <c r="I64" s="8">
        <f>SUM(I38:I63)</f>
        <v>106614.31</v>
      </c>
    </row>
    <row r="65" spans="2:9" x14ac:dyDescent="0.25">
      <c r="B65" s="49" t="s">
        <v>207</v>
      </c>
      <c r="C65" s="49"/>
      <c r="D65" s="25"/>
      <c r="E65" s="25"/>
      <c r="F65" s="50">
        <v>37501</v>
      </c>
      <c r="G65" s="25"/>
      <c r="H65" s="25"/>
      <c r="I65" s="50">
        <v>99900</v>
      </c>
    </row>
    <row r="66" spans="2:9" x14ac:dyDescent="0.25">
      <c r="B66" s="7"/>
      <c r="C66" s="7"/>
      <c r="D66" s="7"/>
      <c r="E66" s="7"/>
      <c r="F66" s="7"/>
      <c r="G66" s="7"/>
      <c r="H66" s="7"/>
      <c r="I66" s="7"/>
    </row>
    <row r="67" spans="2:9" x14ac:dyDescent="0.25">
      <c r="B67" s="7" t="s">
        <v>41</v>
      </c>
      <c r="C67" s="7"/>
      <c r="D67" s="7">
        <v>1982</v>
      </c>
      <c r="E67" s="7"/>
      <c r="F67" s="7"/>
      <c r="G67" s="7"/>
      <c r="H67" s="7"/>
      <c r="I67" s="7"/>
    </row>
    <row r="68" spans="2:9" ht="15.75" thickBot="1" x14ac:dyDescent="0.3">
      <c r="B68" s="7" t="s">
        <v>6</v>
      </c>
      <c r="C68" s="7"/>
      <c r="D68" s="14">
        <f>B32</f>
        <v>395619.21</v>
      </c>
      <c r="E68" s="13"/>
      <c r="F68" s="7"/>
      <c r="G68" s="7"/>
      <c r="H68" s="7"/>
      <c r="I68" s="7"/>
    </row>
    <row r="69" spans="2:9" x14ac:dyDescent="0.25">
      <c r="B69" s="7"/>
      <c r="C69" s="7"/>
      <c r="D69" s="7">
        <f>SUM(D67:D68)</f>
        <v>397601.21</v>
      </c>
      <c r="E69" s="7"/>
      <c r="F69" s="7"/>
      <c r="G69" s="7"/>
      <c r="H69" s="7"/>
      <c r="I69" s="7"/>
    </row>
    <row r="70" spans="2:9" x14ac:dyDescent="0.25">
      <c r="B70" s="7" t="s">
        <v>7</v>
      </c>
      <c r="C70" s="7"/>
      <c r="D70" s="7">
        <f>B64</f>
        <v>397601.21</v>
      </c>
      <c r="E70" s="7"/>
      <c r="F70" s="7"/>
      <c r="G70" s="7"/>
      <c r="H70" s="7"/>
      <c r="I70" s="7"/>
    </row>
    <row r="71" spans="2:9" ht="15.75" thickBot="1" x14ac:dyDescent="0.3">
      <c r="B71" s="7" t="s">
        <v>42</v>
      </c>
      <c r="C71" s="7"/>
      <c r="D71" s="8">
        <f>D69-D70</f>
        <v>0</v>
      </c>
      <c r="E71" s="19"/>
      <c r="F71" s="7"/>
      <c r="G71" s="7"/>
      <c r="H71" s="7"/>
      <c r="I71" s="7"/>
    </row>
    <row r="72" spans="2:9" x14ac:dyDescent="0.25">
      <c r="B72" s="7"/>
      <c r="C72" s="7"/>
      <c r="D72" s="7"/>
      <c r="E72" s="7"/>
      <c r="F72" s="7"/>
      <c r="G72" s="7"/>
      <c r="H72" s="7"/>
      <c r="I72" s="7"/>
    </row>
    <row r="73" spans="2:9" ht="15.75" thickBot="1" x14ac:dyDescent="0.3">
      <c r="B73" s="7" t="s">
        <v>43</v>
      </c>
      <c r="C73" s="7"/>
      <c r="D73" s="8"/>
      <c r="E73" s="19"/>
      <c r="F73" s="7"/>
      <c r="G73" s="7"/>
      <c r="H73" s="7"/>
      <c r="I73" s="7"/>
    </row>
    <row r="74" spans="2:9" x14ac:dyDescent="0.25">
      <c r="B74" s="7"/>
      <c r="C74" s="7"/>
      <c r="D74" s="7"/>
      <c r="E74" s="7"/>
      <c r="F74" s="7"/>
      <c r="G74" s="7"/>
      <c r="H74" s="7"/>
      <c r="I74" s="7"/>
    </row>
    <row r="75" spans="2:9" x14ac:dyDescent="0.25">
      <c r="B75" s="7"/>
      <c r="C75" s="7"/>
      <c r="D75" s="7"/>
      <c r="E75" s="7"/>
      <c r="F75" s="7"/>
      <c r="G75" s="7"/>
      <c r="H75" s="7"/>
      <c r="I75" s="7"/>
    </row>
    <row r="76" spans="2:9" x14ac:dyDescent="0.25">
      <c r="B76" s="7"/>
      <c r="C76" s="7"/>
      <c r="D76" s="7"/>
      <c r="E76" s="7"/>
      <c r="F76" s="7"/>
      <c r="G76" s="7"/>
      <c r="H76" s="7"/>
      <c r="I76" s="7"/>
    </row>
    <row r="77" spans="2:9" x14ac:dyDescent="0.25">
      <c r="B77" s="7"/>
      <c r="C77" s="7"/>
      <c r="D77" s="7"/>
      <c r="E77" s="7"/>
      <c r="F77" s="7"/>
      <c r="G77" s="7"/>
      <c r="H77" s="7"/>
      <c r="I77" s="7"/>
    </row>
    <row r="78" spans="2:9" x14ac:dyDescent="0.25">
      <c r="B78" s="7"/>
      <c r="C78" s="7"/>
      <c r="D78" s="7"/>
      <c r="E78" s="7"/>
      <c r="F78" s="7"/>
      <c r="G78" s="7"/>
      <c r="H78" s="7"/>
      <c r="I78" s="7"/>
    </row>
    <row r="79" spans="2:9" x14ac:dyDescent="0.25">
      <c r="B79" s="7"/>
      <c r="C79" s="7"/>
      <c r="D79" s="7"/>
      <c r="E79" s="7"/>
      <c r="F79" s="7"/>
      <c r="G79" s="7"/>
      <c r="H79" s="7"/>
      <c r="I79" s="7"/>
    </row>
    <row r="80" spans="2:9" x14ac:dyDescent="0.25">
      <c r="B80" s="7"/>
      <c r="C80" s="7"/>
      <c r="D80" s="7"/>
      <c r="E80" s="7"/>
      <c r="F80" s="7"/>
      <c r="G80" s="7"/>
      <c r="H80" s="7"/>
      <c r="I80" s="7"/>
    </row>
    <row r="81" spans="2:9" x14ac:dyDescent="0.25">
      <c r="B81" s="7"/>
      <c r="C81" s="7"/>
      <c r="D81" s="7"/>
      <c r="E81" s="7"/>
      <c r="F81" s="7"/>
      <c r="G81" s="7"/>
      <c r="H81" s="7"/>
      <c r="I81" s="7"/>
    </row>
    <row r="82" spans="2:9" x14ac:dyDescent="0.25">
      <c r="B82" s="7"/>
      <c r="C82" s="7"/>
      <c r="D82" s="7"/>
      <c r="E82" s="7"/>
      <c r="F82" s="7"/>
      <c r="G82" s="7"/>
      <c r="H82" s="7"/>
      <c r="I82" s="7"/>
    </row>
  </sheetData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9D37-525B-40BB-87E3-EDE6CA6B6866}">
  <sheetPr>
    <pageSetUpPr fitToPage="1"/>
  </sheetPr>
  <dimension ref="A1:N59"/>
  <sheetViews>
    <sheetView workbookViewId="0">
      <selection activeCell="J1" sqref="J1"/>
    </sheetView>
  </sheetViews>
  <sheetFormatPr defaultRowHeight="15" x14ac:dyDescent="0.25"/>
  <cols>
    <col min="1" max="1" width="14.7109375" style="7" customWidth="1"/>
    <col min="2" max="2" width="14.7109375" style="5" customWidth="1"/>
    <col min="3" max="3" width="14.7109375" style="7" customWidth="1"/>
    <col min="4" max="4" width="14.7109375" customWidth="1"/>
    <col min="5" max="5" width="14.7109375" style="7" customWidth="1"/>
    <col min="6" max="6" width="14.7109375" customWidth="1"/>
    <col min="7" max="7" width="14.7109375" style="29" customWidth="1"/>
    <col min="8" max="8" width="14.7109375" style="5" customWidth="1"/>
    <col min="9" max="40" width="14.7109375" customWidth="1"/>
  </cols>
  <sheetData>
    <row r="1" spans="1:14" x14ac:dyDescent="0.25">
      <c r="C1" s="51" t="s">
        <v>208</v>
      </c>
      <c r="J1" s="52" t="s">
        <v>209</v>
      </c>
    </row>
    <row r="2" spans="1:14" x14ac:dyDescent="0.25">
      <c r="E2" s="27"/>
    </row>
    <row r="3" spans="1:14" x14ac:dyDescent="0.25">
      <c r="A3" s="38" t="s">
        <v>103</v>
      </c>
      <c r="C3" s="38" t="s">
        <v>104</v>
      </c>
      <c r="E3" s="38" t="s">
        <v>49</v>
      </c>
      <c r="G3" s="39" t="s">
        <v>55</v>
      </c>
      <c r="I3" s="41" t="s">
        <v>49</v>
      </c>
      <c r="K3" s="41" t="s">
        <v>55</v>
      </c>
      <c r="M3" s="41" t="s">
        <v>58</v>
      </c>
    </row>
    <row r="5" spans="1:14" x14ac:dyDescent="0.25">
      <c r="A5" s="7">
        <v>250.56</v>
      </c>
      <c r="B5" s="5">
        <v>87</v>
      </c>
      <c r="C5" s="7">
        <v>242.72</v>
      </c>
      <c r="D5">
        <v>11</v>
      </c>
      <c r="E5" s="7">
        <v>1349.46</v>
      </c>
      <c r="F5" s="7">
        <v>108</v>
      </c>
      <c r="G5" s="34">
        <v>310.68</v>
      </c>
      <c r="H5" s="5">
        <v>36</v>
      </c>
      <c r="I5">
        <v>1870.44</v>
      </c>
      <c r="J5">
        <v>143</v>
      </c>
      <c r="K5">
        <v>158.16</v>
      </c>
      <c r="L5">
        <v>16</v>
      </c>
      <c r="M5">
        <v>5391</v>
      </c>
      <c r="N5">
        <v>150</v>
      </c>
    </row>
    <row r="6" spans="1:14" x14ac:dyDescent="0.25">
      <c r="A6" s="7">
        <v>2917.44</v>
      </c>
      <c r="B6" s="5">
        <v>1013</v>
      </c>
      <c r="C6" s="7">
        <v>110.3</v>
      </c>
      <c r="D6">
        <v>5</v>
      </c>
      <c r="E6" s="7">
        <v>2399.04</v>
      </c>
      <c r="F6" s="7">
        <v>192</v>
      </c>
      <c r="G6" s="35">
        <v>1708.74</v>
      </c>
      <c r="H6" s="5">
        <v>198</v>
      </c>
      <c r="I6">
        <v>549.36</v>
      </c>
      <c r="J6">
        <v>42</v>
      </c>
      <c r="K6">
        <v>662.63</v>
      </c>
      <c r="L6">
        <v>67</v>
      </c>
      <c r="M6">
        <v>682.86</v>
      </c>
      <c r="N6">
        <v>19</v>
      </c>
    </row>
    <row r="7" spans="1:14" x14ac:dyDescent="0.25">
      <c r="C7" s="7">
        <v>860.34</v>
      </c>
      <c r="D7">
        <v>39</v>
      </c>
      <c r="E7" s="7">
        <v>1674.33</v>
      </c>
      <c r="F7" s="7">
        <v>134</v>
      </c>
      <c r="G7" s="35">
        <v>1605.18</v>
      </c>
      <c r="H7" s="5">
        <v>186</v>
      </c>
      <c r="I7">
        <v>26.16</v>
      </c>
      <c r="J7">
        <v>2</v>
      </c>
      <c r="K7">
        <v>237.36</v>
      </c>
      <c r="L7">
        <v>24</v>
      </c>
      <c r="M7">
        <v>754.74</v>
      </c>
      <c r="N7">
        <v>21</v>
      </c>
    </row>
    <row r="8" spans="1:14" ht="15.75" thickBot="1" x14ac:dyDescent="0.3">
      <c r="A8" s="12">
        <f>SUM(A5:A7)</f>
        <v>3168</v>
      </c>
      <c r="B8" s="32">
        <f>SUM(B5:B7)</f>
        <v>1100</v>
      </c>
      <c r="C8" s="7">
        <v>220.6</v>
      </c>
      <c r="D8">
        <v>10</v>
      </c>
      <c r="E8" s="7">
        <v>1998.4</v>
      </c>
      <c r="F8" s="7">
        <v>160</v>
      </c>
      <c r="G8" s="35">
        <v>1726</v>
      </c>
      <c r="H8" s="5">
        <v>200</v>
      </c>
      <c r="I8">
        <v>340.08</v>
      </c>
      <c r="J8">
        <v>26</v>
      </c>
      <c r="K8">
        <v>9.89</v>
      </c>
      <c r="L8">
        <v>1</v>
      </c>
      <c r="M8">
        <v>1329.78</v>
      </c>
      <c r="N8">
        <v>37</v>
      </c>
    </row>
    <row r="9" spans="1:14" x14ac:dyDescent="0.25">
      <c r="C9" s="7">
        <v>661.79</v>
      </c>
      <c r="D9">
        <v>30</v>
      </c>
      <c r="E9" s="7">
        <v>1224.02</v>
      </c>
      <c r="F9" s="7">
        <v>98</v>
      </c>
      <c r="G9" s="35">
        <v>8.6300000000000008</v>
      </c>
      <c r="H9" s="5">
        <v>1</v>
      </c>
      <c r="I9">
        <v>654</v>
      </c>
      <c r="J9">
        <v>50</v>
      </c>
      <c r="K9">
        <v>69.23</v>
      </c>
      <c r="L9">
        <v>7</v>
      </c>
      <c r="M9">
        <v>3881.52</v>
      </c>
      <c r="N9">
        <v>108</v>
      </c>
    </row>
    <row r="10" spans="1:14" x14ac:dyDescent="0.25">
      <c r="C10" s="7">
        <v>110.31</v>
      </c>
      <c r="D10">
        <v>5</v>
      </c>
      <c r="E10" s="7">
        <v>949.24</v>
      </c>
      <c r="F10" s="7">
        <v>76</v>
      </c>
      <c r="G10" s="35">
        <v>1113.27</v>
      </c>
      <c r="H10" s="5">
        <v>129</v>
      </c>
      <c r="I10">
        <v>39.24</v>
      </c>
      <c r="J10">
        <v>3</v>
      </c>
      <c r="K10">
        <v>553.84</v>
      </c>
      <c r="L10">
        <v>56</v>
      </c>
      <c r="M10">
        <v>1186.02</v>
      </c>
      <c r="N10">
        <v>33</v>
      </c>
    </row>
    <row r="11" spans="1:14" ht="15.75" thickBot="1" x14ac:dyDescent="0.3">
      <c r="A11" s="38" t="s">
        <v>105</v>
      </c>
      <c r="C11" s="12">
        <f>SUM(C5:C10)</f>
        <v>2206.06</v>
      </c>
      <c r="D11" s="33">
        <f>SUM(D5:D10)</f>
        <v>100</v>
      </c>
      <c r="E11" s="7">
        <v>1523.78</v>
      </c>
      <c r="F11" s="7">
        <v>122</v>
      </c>
      <c r="G11" s="35">
        <v>17.260000000000002</v>
      </c>
      <c r="H11" s="5">
        <v>2</v>
      </c>
      <c r="I11">
        <v>601.67999999999995</v>
      </c>
      <c r="J11">
        <v>46</v>
      </c>
      <c r="K11">
        <v>9.89</v>
      </c>
      <c r="L11">
        <v>1</v>
      </c>
      <c r="M11">
        <v>1509.48</v>
      </c>
      <c r="N11">
        <v>42</v>
      </c>
    </row>
    <row r="12" spans="1:14" x14ac:dyDescent="0.25">
      <c r="C12" s="38"/>
      <c r="E12" s="7">
        <v>37.47</v>
      </c>
      <c r="F12" s="7">
        <v>3</v>
      </c>
      <c r="G12" s="35">
        <v>103.56</v>
      </c>
      <c r="H12" s="5">
        <v>12</v>
      </c>
      <c r="I12">
        <v>143.88</v>
      </c>
      <c r="J12">
        <v>11</v>
      </c>
      <c r="K12">
        <v>7635.08</v>
      </c>
      <c r="L12">
        <v>772</v>
      </c>
      <c r="M12">
        <v>179.7</v>
      </c>
      <c r="N12">
        <v>5</v>
      </c>
    </row>
    <row r="13" spans="1:14" x14ac:dyDescent="0.25">
      <c r="A13" s="7">
        <v>9994.92</v>
      </c>
      <c r="B13" s="5">
        <v>1788</v>
      </c>
      <c r="C13" s="38" t="s">
        <v>86</v>
      </c>
      <c r="E13" s="7">
        <v>1698.64</v>
      </c>
      <c r="F13" s="7">
        <v>136</v>
      </c>
      <c r="G13" s="35">
        <v>1527.51</v>
      </c>
      <c r="H13" s="5">
        <v>177</v>
      </c>
      <c r="I13">
        <v>4054.8</v>
      </c>
      <c r="J13">
        <v>310</v>
      </c>
      <c r="K13">
        <v>1443.94</v>
      </c>
      <c r="L13">
        <v>146</v>
      </c>
      <c r="M13">
        <v>1617.3</v>
      </c>
      <c r="N13">
        <v>45</v>
      </c>
    </row>
    <row r="14" spans="1:14" x14ac:dyDescent="0.25">
      <c r="A14" s="7">
        <v>8004.88</v>
      </c>
      <c r="B14" s="5">
        <v>1432</v>
      </c>
      <c r="C14" s="7">
        <v>282.10000000000002</v>
      </c>
      <c r="D14">
        <v>14</v>
      </c>
      <c r="E14" s="7">
        <v>149.88</v>
      </c>
      <c r="F14" s="7">
        <v>12</v>
      </c>
      <c r="G14" s="35">
        <v>94.93</v>
      </c>
      <c r="H14" s="5">
        <v>11</v>
      </c>
      <c r="I14">
        <v>313.92</v>
      </c>
      <c r="J14">
        <v>24</v>
      </c>
      <c r="K14">
        <v>1028.56</v>
      </c>
      <c r="L14">
        <v>104</v>
      </c>
    </row>
    <row r="15" spans="1:14" ht="15.75" thickBot="1" x14ac:dyDescent="0.3">
      <c r="A15" s="7">
        <v>1565.2</v>
      </c>
      <c r="B15" s="5">
        <v>280</v>
      </c>
      <c r="C15" s="7">
        <v>11384.75</v>
      </c>
      <c r="D15">
        <v>565</v>
      </c>
      <c r="E15" s="7">
        <v>99.92</v>
      </c>
      <c r="F15" s="7">
        <v>8</v>
      </c>
      <c r="G15" s="35">
        <v>8.6300000000000008</v>
      </c>
      <c r="H15" s="5">
        <v>1</v>
      </c>
      <c r="I15">
        <v>183.12</v>
      </c>
      <c r="J15">
        <v>14</v>
      </c>
      <c r="K15">
        <v>3026.34</v>
      </c>
      <c r="L15">
        <v>306</v>
      </c>
      <c r="M15" s="33">
        <f>SUM(M5:M14)</f>
        <v>16532.400000000001</v>
      </c>
      <c r="N15" s="33">
        <f>SUM(N5:N14)</f>
        <v>460</v>
      </c>
    </row>
    <row r="16" spans="1:14" x14ac:dyDescent="0.25">
      <c r="C16" s="7">
        <v>161.19999999999999</v>
      </c>
      <c r="D16">
        <v>8</v>
      </c>
      <c r="E16" s="7">
        <v>99.92</v>
      </c>
      <c r="F16" s="7">
        <v>8</v>
      </c>
      <c r="G16" s="35"/>
      <c r="I16">
        <v>26.16</v>
      </c>
      <c r="J16">
        <v>2</v>
      </c>
    </row>
    <row r="17" spans="1:14" ht="15.75" thickBot="1" x14ac:dyDescent="0.3">
      <c r="A17" s="12">
        <f>SUM(A13:A16)</f>
        <v>19565</v>
      </c>
      <c r="B17" s="32">
        <f>SUM(B13:B16)</f>
        <v>3500</v>
      </c>
      <c r="C17" s="7">
        <v>261.95</v>
      </c>
      <c r="D17">
        <v>13</v>
      </c>
      <c r="E17" s="7">
        <v>224.82</v>
      </c>
      <c r="F17" s="7">
        <v>18</v>
      </c>
      <c r="G17" s="35"/>
      <c r="I17">
        <v>10163.16</v>
      </c>
      <c r="J17">
        <v>777</v>
      </c>
      <c r="M17" s="41" t="s">
        <v>90</v>
      </c>
    </row>
    <row r="18" spans="1:14" x14ac:dyDescent="0.25">
      <c r="E18" s="7">
        <v>99.92</v>
      </c>
      <c r="F18" s="7">
        <v>8</v>
      </c>
      <c r="G18" s="35"/>
      <c r="M18">
        <v>1901.06</v>
      </c>
      <c r="N18">
        <v>518</v>
      </c>
    </row>
    <row r="19" spans="1:14" ht="15.75" thickBot="1" x14ac:dyDescent="0.3">
      <c r="A19" s="38" t="s">
        <v>106</v>
      </c>
      <c r="C19" s="12">
        <f>SUM(C14:C18)</f>
        <v>12090.000000000002</v>
      </c>
      <c r="D19" s="33">
        <f>SUM(D14:D18)</f>
        <v>600</v>
      </c>
      <c r="E19" s="7">
        <v>87.43</v>
      </c>
      <c r="F19" s="7">
        <v>7</v>
      </c>
      <c r="G19" s="35">
        <v>17.260000000000002</v>
      </c>
      <c r="H19" s="5">
        <v>2</v>
      </c>
      <c r="M19">
        <v>682.62</v>
      </c>
      <c r="N19">
        <v>186</v>
      </c>
    </row>
    <row r="20" spans="1:14" ht="15.75" thickBot="1" x14ac:dyDescent="0.3">
      <c r="E20" s="7">
        <v>24.98</v>
      </c>
      <c r="F20" s="7">
        <v>2</v>
      </c>
      <c r="G20" s="35">
        <v>120.82</v>
      </c>
      <c r="H20" s="5">
        <v>14</v>
      </c>
      <c r="I20" s="33">
        <f>SUM(I5:I19)</f>
        <v>18966</v>
      </c>
      <c r="J20" s="33">
        <f>SUM(J5:J19)</f>
        <v>1450</v>
      </c>
      <c r="K20" s="33">
        <f>SUM(K5:K19)</f>
        <v>14834.92</v>
      </c>
      <c r="L20" s="33">
        <f>SUM(L5:L19)</f>
        <v>1500</v>
      </c>
      <c r="M20">
        <v>866.12</v>
      </c>
      <c r="N20">
        <v>236</v>
      </c>
    </row>
    <row r="21" spans="1:14" x14ac:dyDescent="0.25">
      <c r="A21" s="7">
        <v>482.49</v>
      </c>
      <c r="B21" s="5">
        <v>9</v>
      </c>
      <c r="C21" s="38" t="s">
        <v>107</v>
      </c>
      <c r="E21" s="7">
        <v>24.98</v>
      </c>
      <c r="F21" s="7">
        <v>2</v>
      </c>
      <c r="G21" s="35">
        <v>25.89</v>
      </c>
      <c r="H21" s="5">
        <v>3</v>
      </c>
      <c r="M21">
        <v>2936</v>
      </c>
      <c r="N21">
        <v>800</v>
      </c>
    </row>
    <row r="22" spans="1:14" x14ac:dyDescent="0.25">
      <c r="A22" s="7">
        <v>107.22</v>
      </c>
      <c r="B22" s="5">
        <v>2</v>
      </c>
      <c r="C22" s="7">
        <v>35.92</v>
      </c>
      <c r="D22">
        <v>1</v>
      </c>
      <c r="E22" s="7">
        <v>99.92</v>
      </c>
      <c r="F22" s="7">
        <v>8</v>
      </c>
      <c r="G22" s="35">
        <v>112.19</v>
      </c>
      <c r="H22" s="5">
        <v>13</v>
      </c>
      <c r="I22" s="41" t="s">
        <v>79</v>
      </c>
      <c r="K22" s="41" t="s">
        <v>86</v>
      </c>
      <c r="M22">
        <v>411.04</v>
      </c>
      <c r="N22">
        <v>112</v>
      </c>
    </row>
    <row r="23" spans="1:14" x14ac:dyDescent="0.25">
      <c r="A23" s="7">
        <v>3162.99</v>
      </c>
      <c r="B23" s="5">
        <v>59</v>
      </c>
      <c r="C23" s="7">
        <v>538.79999999999995</v>
      </c>
      <c r="D23">
        <v>15</v>
      </c>
      <c r="E23" s="7">
        <v>37.47</v>
      </c>
      <c r="F23" s="7">
        <v>3</v>
      </c>
      <c r="G23" s="35">
        <v>8.6300000000000008</v>
      </c>
      <c r="H23" s="5">
        <v>1</v>
      </c>
      <c r="I23">
        <v>3668.99</v>
      </c>
      <c r="J23">
        <v>167</v>
      </c>
      <c r="K23">
        <v>1458</v>
      </c>
      <c r="L23">
        <v>60</v>
      </c>
      <c r="M23">
        <v>3174.55</v>
      </c>
      <c r="N23">
        <v>865</v>
      </c>
    </row>
    <row r="24" spans="1:14" x14ac:dyDescent="0.25">
      <c r="C24" s="7">
        <v>574.72</v>
      </c>
      <c r="D24">
        <v>16</v>
      </c>
      <c r="E24" s="7">
        <v>624.5</v>
      </c>
      <c r="F24" s="7">
        <v>50</v>
      </c>
      <c r="G24" s="35">
        <v>86.3</v>
      </c>
      <c r="H24" s="5">
        <v>10</v>
      </c>
      <c r="I24">
        <v>43.94</v>
      </c>
      <c r="J24">
        <v>2</v>
      </c>
      <c r="K24">
        <v>72.900000000000006</v>
      </c>
      <c r="L24">
        <v>3</v>
      </c>
      <c r="M24">
        <v>1688.2</v>
      </c>
      <c r="N24">
        <v>460</v>
      </c>
    </row>
    <row r="25" spans="1:14" ht="15.75" thickBot="1" x14ac:dyDescent="0.3">
      <c r="A25" s="12">
        <f>SUM(A21:A24)</f>
        <v>3752.7</v>
      </c>
      <c r="B25" s="32">
        <f>SUM(B21:B24)</f>
        <v>70</v>
      </c>
      <c r="C25" s="12">
        <f>SUM(C22:C24)</f>
        <v>1149.44</v>
      </c>
      <c r="D25" s="33">
        <f>SUM(D22:D24)</f>
        <v>32</v>
      </c>
      <c r="E25" s="7">
        <v>836.83</v>
      </c>
      <c r="F25" s="7">
        <v>67</v>
      </c>
      <c r="G25" s="35">
        <v>86.3</v>
      </c>
      <c r="H25" s="5">
        <v>10</v>
      </c>
      <c r="I25">
        <v>768.95</v>
      </c>
      <c r="J25">
        <v>35</v>
      </c>
      <c r="K25">
        <v>72.900000000000006</v>
      </c>
      <c r="L25">
        <v>3</v>
      </c>
      <c r="M25">
        <v>3303</v>
      </c>
      <c r="N25">
        <v>900</v>
      </c>
    </row>
    <row r="26" spans="1:14" x14ac:dyDescent="0.25">
      <c r="E26" s="7">
        <v>99.92</v>
      </c>
      <c r="F26" s="7">
        <v>8</v>
      </c>
      <c r="G26" s="35">
        <v>4789.6499999999996</v>
      </c>
      <c r="H26" s="5">
        <v>555</v>
      </c>
      <c r="I26">
        <v>505.31</v>
      </c>
      <c r="J26">
        <v>23</v>
      </c>
      <c r="K26">
        <v>753.3</v>
      </c>
      <c r="L26">
        <v>31</v>
      </c>
      <c r="M26">
        <v>2286.41</v>
      </c>
      <c r="N26">
        <v>623</v>
      </c>
    </row>
    <row r="27" spans="1:14" x14ac:dyDescent="0.25">
      <c r="A27" s="38" t="s">
        <v>55</v>
      </c>
      <c r="C27" s="38" t="s">
        <v>109</v>
      </c>
      <c r="E27" s="7">
        <v>1423.86</v>
      </c>
      <c r="F27" s="7">
        <v>114</v>
      </c>
      <c r="G27" s="35">
        <v>25.89</v>
      </c>
      <c r="H27" s="5">
        <v>3</v>
      </c>
      <c r="I27">
        <v>65.91</v>
      </c>
      <c r="J27">
        <v>3</v>
      </c>
      <c r="K27">
        <v>72.900000000000006</v>
      </c>
      <c r="L27">
        <v>3</v>
      </c>
    </row>
    <row r="28" spans="1:14" ht="15.75" thickBot="1" x14ac:dyDescent="0.3">
      <c r="A28" s="7">
        <v>1599.6</v>
      </c>
      <c r="B28" s="5">
        <v>186</v>
      </c>
      <c r="C28" s="7">
        <v>8.99</v>
      </c>
      <c r="D28">
        <v>1</v>
      </c>
      <c r="E28" s="7">
        <v>624.5</v>
      </c>
      <c r="F28" s="7">
        <v>50</v>
      </c>
      <c r="G28" s="35"/>
      <c r="I28">
        <v>263.64</v>
      </c>
      <c r="J28">
        <v>12</v>
      </c>
      <c r="K28">
        <v>753.3</v>
      </c>
      <c r="L28">
        <v>31</v>
      </c>
      <c r="M28" s="33">
        <f>SUM(M18:M27)</f>
        <v>17249</v>
      </c>
      <c r="N28" s="33">
        <f>SUM(N18:N27)</f>
        <v>4700</v>
      </c>
    </row>
    <row r="29" spans="1:14" x14ac:dyDescent="0.25">
      <c r="A29" s="7">
        <v>1720</v>
      </c>
      <c r="B29" s="5">
        <v>200</v>
      </c>
      <c r="C29" s="7">
        <v>2514.4</v>
      </c>
      <c r="D29">
        <v>280</v>
      </c>
      <c r="E29" s="7">
        <v>137.38999999999999</v>
      </c>
      <c r="F29" s="7">
        <v>11</v>
      </c>
      <c r="G29" s="35"/>
      <c r="I29">
        <v>681.07</v>
      </c>
      <c r="J29">
        <v>31</v>
      </c>
      <c r="K29">
        <v>72.900000000000006</v>
      </c>
      <c r="L29">
        <v>3</v>
      </c>
    </row>
    <row r="30" spans="1:14" x14ac:dyDescent="0.25">
      <c r="A30" s="7">
        <v>430</v>
      </c>
      <c r="B30" s="5">
        <v>50</v>
      </c>
      <c r="C30" s="7">
        <v>4005.08</v>
      </c>
      <c r="D30">
        <v>446</v>
      </c>
      <c r="E30" s="7">
        <v>562.04999999999995</v>
      </c>
      <c r="F30" s="7">
        <v>45</v>
      </c>
      <c r="G30" s="35"/>
      <c r="I30">
        <v>3998.54</v>
      </c>
      <c r="J30">
        <v>182</v>
      </c>
      <c r="K30">
        <v>48.6</v>
      </c>
      <c r="L30">
        <v>2</v>
      </c>
      <c r="M30" s="41" t="s">
        <v>66</v>
      </c>
    </row>
    <row r="31" spans="1:14" x14ac:dyDescent="0.25">
      <c r="C31" s="7">
        <v>9878</v>
      </c>
      <c r="D31">
        <v>1100</v>
      </c>
      <c r="G31" s="35"/>
      <c r="I31">
        <v>263.64</v>
      </c>
      <c r="J31">
        <v>12</v>
      </c>
      <c r="K31">
        <v>121.5</v>
      </c>
      <c r="L31">
        <v>5</v>
      </c>
      <c r="M31">
        <v>586.5</v>
      </c>
      <c r="N31">
        <v>6</v>
      </c>
    </row>
    <row r="32" spans="1:14" ht="15.75" thickBot="1" x14ac:dyDescent="0.3">
      <c r="A32" s="12">
        <f>SUM(A28:A31)</f>
        <v>3749.6</v>
      </c>
      <c r="B32" s="32">
        <f>SUM(B28:B31)</f>
        <v>436</v>
      </c>
      <c r="C32" s="7">
        <v>3951.2</v>
      </c>
      <c r="D32">
        <v>440</v>
      </c>
      <c r="E32" s="12">
        <f>SUM(E5:E31)</f>
        <v>18112.669999999995</v>
      </c>
      <c r="F32" s="36">
        <f>SUM(F5:F31)</f>
        <v>1450</v>
      </c>
      <c r="G32" s="37">
        <f>SUM(G5:G31)</f>
        <v>13497.319999999996</v>
      </c>
      <c r="H32" s="32">
        <f>SUM(H5:H31)</f>
        <v>1564</v>
      </c>
      <c r="I32">
        <v>483.34</v>
      </c>
      <c r="J32">
        <v>22</v>
      </c>
      <c r="K32">
        <v>145.80000000000001</v>
      </c>
      <c r="L32">
        <v>6</v>
      </c>
      <c r="M32">
        <v>97.75</v>
      </c>
      <c r="N32">
        <v>1</v>
      </c>
    </row>
    <row r="33" spans="1:14" x14ac:dyDescent="0.25">
      <c r="C33" s="7">
        <v>2092.34</v>
      </c>
      <c r="D33">
        <v>233</v>
      </c>
      <c r="I33">
        <v>5690.23</v>
      </c>
      <c r="J33">
        <v>259</v>
      </c>
      <c r="K33">
        <v>2187</v>
      </c>
      <c r="L33">
        <v>90</v>
      </c>
      <c r="M33">
        <v>684.25</v>
      </c>
      <c r="N33">
        <v>7</v>
      </c>
    </row>
    <row r="34" spans="1:14" x14ac:dyDescent="0.25">
      <c r="A34" s="38" t="s">
        <v>58</v>
      </c>
      <c r="E34" s="38" t="s">
        <v>90</v>
      </c>
      <c r="G34" s="39" t="s">
        <v>111</v>
      </c>
      <c r="I34">
        <v>2350.79</v>
      </c>
      <c r="J34">
        <v>107</v>
      </c>
      <c r="K34">
        <v>1093.5</v>
      </c>
      <c r="L34">
        <v>45</v>
      </c>
      <c r="M34">
        <v>684.25</v>
      </c>
      <c r="N34">
        <v>7</v>
      </c>
    </row>
    <row r="35" spans="1:14" ht="15.75" thickBot="1" x14ac:dyDescent="0.3">
      <c r="A35" s="7">
        <v>7248</v>
      </c>
      <c r="B35" s="5">
        <v>200</v>
      </c>
      <c r="C35" s="12">
        <f>SUM(C28:C34)</f>
        <v>22450.010000000002</v>
      </c>
      <c r="D35" s="33">
        <f>SUM(D28:D34)</f>
        <v>2500</v>
      </c>
      <c r="E35" s="7">
        <v>887.88</v>
      </c>
      <c r="F35" s="7">
        <v>294</v>
      </c>
      <c r="G35" s="29">
        <v>2355</v>
      </c>
      <c r="H35" s="5">
        <v>4</v>
      </c>
      <c r="I35">
        <v>109.85</v>
      </c>
      <c r="J35">
        <v>5</v>
      </c>
      <c r="K35">
        <v>1069.2</v>
      </c>
      <c r="L35">
        <v>44</v>
      </c>
      <c r="M35">
        <v>2150.5</v>
      </c>
      <c r="N35">
        <v>22</v>
      </c>
    </row>
    <row r="36" spans="1:14" ht="15.75" thickBot="1" x14ac:dyDescent="0.3">
      <c r="A36" s="7">
        <v>2174.4</v>
      </c>
      <c r="B36" s="5">
        <v>60</v>
      </c>
      <c r="E36" s="7">
        <v>1053.98</v>
      </c>
      <c r="F36" s="7">
        <v>349</v>
      </c>
      <c r="G36" s="29">
        <v>2355</v>
      </c>
      <c r="H36" s="5">
        <v>4</v>
      </c>
      <c r="I36" s="33">
        <f>SUM(I23:I35)</f>
        <v>18894.199999999997</v>
      </c>
      <c r="J36" s="33">
        <f>SUM(J23:J35)</f>
        <v>860</v>
      </c>
      <c r="K36">
        <v>1044.9000000000001</v>
      </c>
      <c r="L36">
        <v>43</v>
      </c>
      <c r="M36">
        <v>1270.75</v>
      </c>
      <c r="N36">
        <v>13</v>
      </c>
    </row>
    <row r="37" spans="1:14" x14ac:dyDescent="0.25">
      <c r="A37" s="7">
        <v>217.44</v>
      </c>
      <c r="B37" s="5">
        <v>6</v>
      </c>
      <c r="C37" s="38" t="s">
        <v>60</v>
      </c>
      <c r="E37" s="7">
        <v>3149.86</v>
      </c>
      <c r="F37">
        <v>1043</v>
      </c>
      <c r="G37" s="29">
        <v>2355</v>
      </c>
      <c r="H37" s="5">
        <v>4</v>
      </c>
      <c r="K37">
        <v>1336.5</v>
      </c>
      <c r="L37">
        <v>55</v>
      </c>
      <c r="M37">
        <v>4301</v>
      </c>
      <c r="N37">
        <v>44</v>
      </c>
    </row>
    <row r="38" spans="1:14" ht="15.75" thickBot="1" x14ac:dyDescent="0.3">
      <c r="A38" s="7">
        <v>4348.8</v>
      </c>
      <c r="B38" s="5">
        <v>120</v>
      </c>
      <c r="C38" s="7">
        <v>1410.11</v>
      </c>
      <c r="D38">
        <v>26</v>
      </c>
      <c r="E38" s="7">
        <v>2718</v>
      </c>
      <c r="F38" s="7">
        <v>900</v>
      </c>
      <c r="G38" s="29">
        <v>1766.25</v>
      </c>
      <c r="H38" s="5">
        <v>3</v>
      </c>
      <c r="I38" s="41" t="s">
        <v>105</v>
      </c>
      <c r="K38">
        <v>631.79999999999995</v>
      </c>
      <c r="L38">
        <v>26</v>
      </c>
      <c r="M38" s="33">
        <f>SUM(M31:M37)</f>
        <v>9775</v>
      </c>
      <c r="N38" s="33">
        <f>SUM(N31:N37)</f>
        <v>100</v>
      </c>
    </row>
    <row r="39" spans="1:14" ht="15.75" thickBot="1" x14ac:dyDescent="0.3">
      <c r="A39" s="7">
        <v>1739.52</v>
      </c>
      <c r="B39" s="5">
        <v>48</v>
      </c>
      <c r="C39" s="7">
        <v>54.22</v>
      </c>
      <c r="D39">
        <v>1</v>
      </c>
      <c r="E39" s="7">
        <v>93.62</v>
      </c>
      <c r="F39" s="7">
        <v>31</v>
      </c>
      <c r="I39">
        <v>404.7</v>
      </c>
      <c r="J39">
        <v>71</v>
      </c>
      <c r="K39" s="33">
        <f>SUM(K23:K38)</f>
        <v>10935</v>
      </c>
      <c r="L39" s="33">
        <f>SUM(L23:L38)</f>
        <v>450</v>
      </c>
    </row>
    <row r="40" spans="1:14" x14ac:dyDescent="0.25">
      <c r="A40" s="7">
        <v>833.52</v>
      </c>
      <c r="B40" s="5">
        <v>23</v>
      </c>
      <c r="C40" s="7">
        <v>162.66</v>
      </c>
      <c r="D40">
        <v>3</v>
      </c>
      <c r="E40" s="7">
        <v>6290.66</v>
      </c>
      <c r="F40" s="7">
        <v>2083</v>
      </c>
      <c r="I40">
        <v>7125</v>
      </c>
      <c r="J40">
        <v>1250</v>
      </c>
      <c r="M40" s="41" t="s">
        <v>114</v>
      </c>
    </row>
    <row r="41" spans="1:14" x14ac:dyDescent="0.25">
      <c r="A41" s="7">
        <v>72.48</v>
      </c>
      <c r="B41" s="5">
        <v>2</v>
      </c>
      <c r="C41" s="7">
        <v>650.64</v>
      </c>
      <c r="D41">
        <v>12</v>
      </c>
      <c r="I41">
        <v>706.8</v>
      </c>
      <c r="J41">
        <v>124</v>
      </c>
      <c r="K41" s="41" t="s">
        <v>60</v>
      </c>
      <c r="M41">
        <v>1648.38</v>
      </c>
      <c r="N41">
        <v>166</v>
      </c>
    </row>
    <row r="42" spans="1:14" ht="15.75" thickBot="1" x14ac:dyDescent="0.3">
      <c r="A42" s="7">
        <v>36.24</v>
      </c>
      <c r="B42" s="5">
        <v>1</v>
      </c>
      <c r="C42" s="7">
        <v>162.66</v>
      </c>
      <c r="D42">
        <v>3</v>
      </c>
      <c r="E42" s="12">
        <f>SUM(E35:E41)</f>
        <v>14194</v>
      </c>
      <c r="F42" s="36">
        <f>SUM(F35:F41)</f>
        <v>4700</v>
      </c>
      <c r="G42" s="37">
        <f>SUM(G35:G41)</f>
        <v>8831.25</v>
      </c>
      <c r="H42" s="32">
        <f>SUM(H35:H41)</f>
        <v>15</v>
      </c>
      <c r="I42">
        <v>1288.2</v>
      </c>
      <c r="J42">
        <v>226</v>
      </c>
      <c r="K42">
        <v>2205</v>
      </c>
      <c r="L42">
        <v>45</v>
      </c>
      <c r="M42">
        <v>8281.6200000000008</v>
      </c>
      <c r="N42">
        <v>834</v>
      </c>
    </row>
    <row r="43" spans="1:14" ht="15.75" thickBot="1" x14ac:dyDescent="0.3">
      <c r="C43" s="7">
        <v>271.10000000000002</v>
      </c>
      <c r="D43">
        <v>5</v>
      </c>
      <c r="I43">
        <v>10425.299999999999</v>
      </c>
      <c r="J43">
        <v>1829</v>
      </c>
      <c r="K43">
        <v>1421</v>
      </c>
      <c r="L43">
        <v>29</v>
      </c>
      <c r="M43" s="33">
        <f>SUM(M41:M42)</f>
        <v>9930</v>
      </c>
      <c r="N43" s="33">
        <f>SUM(N41:N42)</f>
        <v>1000</v>
      </c>
    </row>
    <row r="44" spans="1:14" ht="15.75" thickBot="1" x14ac:dyDescent="0.3">
      <c r="A44" s="12">
        <f>SUM(A35:A43)</f>
        <v>16670.400000000001</v>
      </c>
      <c r="B44" s="32">
        <f>SUM(B35:B43)</f>
        <v>460</v>
      </c>
      <c r="C44" s="7">
        <v>162.66</v>
      </c>
      <c r="D44">
        <v>3</v>
      </c>
      <c r="E44" s="38" t="s">
        <v>66</v>
      </c>
      <c r="I44" s="33">
        <f>SUM(I39:I43)</f>
        <v>19950</v>
      </c>
      <c r="J44" s="33">
        <f>SUM(J39:J43)</f>
        <v>3500</v>
      </c>
      <c r="K44">
        <v>49</v>
      </c>
      <c r="L44">
        <v>1</v>
      </c>
    </row>
    <row r="45" spans="1:14" x14ac:dyDescent="0.25">
      <c r="C45" s="7">
        <v>54.22</v>
      </c>
      <c r="D45">
        <v>1</v>
      </c>
      <c r="E45" s="7">
        <v>618.12</v>
      </c>
      <c r="F45" s="25">
        <v>6</v>
      </c>
      <c r="K45">
        <v>1029</v>
      </c>
      <c r="L45">
        <v>21</v>
      </c>
      <c r="M45" s="41" t="s">
        <v>115</v>
      </c>
    </row>
    <row r="46" spans="1:14" x14ac:dyDescent="0.25">
      <c r="A46" s="38" t="s">
        <v>110</v>
      </c>
      <c r="C46" s="7">
        <v>11223.54</v>
      </c>
      <c r="D46">
        <v>207</v>
      </c>
      <c r="E46" s="7">
        <v>103.02</v>
      </c>
      <c r="F46" s="40">
        <v>1</v>
      </c>
      <c r="I46" s="41" t="s">
        <v>109</v>
      </c>
      <c r="K46">
        <v>4116</v>
      </c>
      <c r="L46">
        <v>84</v>
      </c>
      <c r="M46">
        <v>435</v>
      </c>
      <c r="N46">
        <v>4</v>
      </c>
    </row>
    <row r="47" spans="1:14" ht="15.75" thickBot="1" x14ac:dyDescent="0.3">
      <c r="A47" s="7">
        <v>105.8</v>
      </c>
      <c r="B47" s="5">
        <v>2300</v>
      </c>
      <c r="C47" s="7">
        <v>5367.78</v>
      </c>
      <c r="D47">
        <v>99</v>
      </c>
      <c r="E47" s="7">
        <v>206.04</v>
      </c>
      <c r="F47" s="25">
        <v>2</v>
      </c>
      <c r="I47">
        <v>3272.3</v>
      </c>
      <c r="J47">
        <v>430</v>
      </c>
      <c r="K47" s="33">
        <f>SUM(K42:K46)</f>
        <v>8820</v>
      </c>
      <c r="L47" s="33">
        <f>SUM(L42:L46)</f>
        <v>180</v>
      </c>
      <c r="M47">
        <v>1522.5</v>
      </c>
      <c r="N47">
        <v>14</v>
      </c>
    </row>
    <row r="48" spans="1:14" x14ac:dyDescent="0.25">
      <c r="A48" s="7">
        <v>262.2</v>
      </c>
      <c r="B48" s="5">
        <v>5700</v>
      </c>
      <c r="E48" s="7">
        <v>2369.46</v>
      </c>
      <c r="F48" s="25">
        <v>23</v>
      </c>
      <c r="I48">
        <v>555.53</v>
      </c>
      <c r="J48">
        <v>73</v>
      </c>
      <c r="M48">
        <v>7830</v>
      </c>
      <c r="N48">
        <v>72</v>
      </c>
    </row>
    <row r="49" spans="1:14" ht="15.75" thickBot="1" x14ac:dyDescent="0.3">
      <c r="C49" s="12">
        <f>SUM(C38:C48)</f>
        <v>19519.59</v>
      </c>
      <c r="D49" s="33">
        <f>SUM(D38:D48)</f>
        <v>360</v>
      </c>
      <c r="E49" s="7">
        <v>206.04</v>
      </c>
      <c r="F49" s="25">
        <v>2</v>
      </c>
      <c r="I49">
        <v>631.63</v>
      </c>
      <c r="J49">
        <v>83</v>
      </c>
      <c r="K49" s="41" t="s">
        <v>60</v>
      </c>
    </row>
    <row r="50" spans="1:14" ht="15.75" thickBot="1" x14ac:dyDescent="0.3">
      <c r="A50" s="12">
        <f>SUM(A47:A49)</f>
        <v>368</v>
      </c>
      <c r="B50" s="32">
        <f>SUM(B47:B49)</f>
        <v>8000</v>
      </c>
      <c r="E50" s="7">
        <v>309.06</v>
      </c>
      <c r="F50" s="25">
        <v>3</v>
      </c>
      <c r="I50">
        <v>53.27</v>
      </c>
      <c r="J50">
        <v>7</v>
      </c>
      <c r="K50">
        <v>1986.86</v>
      </c>
      <c r="L50">
        <v>41</v>
      </c>
      <c r="M50" s="33">
        <f>SUM(M46:M49)</f>
        <v>9787.5</v>
      </c>
      <c r="N50" s="33">
        <f>SUM(N46:N49)</f>
        <v>90</v>
      </c>
    </row>
    <row r="51" spans="1:14" x14ac:dyDescent="0.25">
      <c r="C51" s="38" t="s">
        <v>107</v>
      </c>
      <c r="E51" s="7">
        <v>103.02</v>
      </c>
      <c r="F51" s="25">
        <v>1</v>
      </c>
      <c r="I51">
        <v>15.22</v>
      </c>
      <c r="J51">
        <v>2</v>
      </c>
      <c r="K51">
        <v>775.68</v>
      </c>
      <c r="L51">
        <v>16</v>
      </c>
    </row>
    <row r="52" spans="1:14" x14ac:dyDescent="0.25">
      <c r="C52" s="35">
        <v>2778.93</v>
      </c>
      <c r="D52" s="5">
        <v>77</v>
      </c>
      <c r="E52" s="7">
        <v>515.1</v>
      </c>
      <c r="F52" s="25">
        <v>5</v>
      </c>
      <c r="I52">
        <v>38.049999999999997</v>
      </c>
      <c r="J52">
        <v>5</v>
      </c>
      <c r="K52">
        <v>630.24</v>
      </c>
      <c r="L52">
        <v>13</v>
      </c>
      <c r="M52" s="41" t="s">
        <v>116</v>
      </c>
    </row>
    <row r="53" spans="1:14" ht="15.75" thickBot="1" x14ac:dyDescent="0.3">
      <c r="C53" s="35">
        <v>3681.18</v>
      </c>
      <c r="D53" s="5">
        <v>102</v>
      </c>
      <c r="E53" s="7">
        <v>4532.88</v>
      </c>
      <c r="F53" s="25">
        <v>44</v>
      </c>
      <c r="I53" s="33">
        <f>SUM(I47:I52)</f>
        <v>4566.0000000000009</v>
      </c>
      <c r="J53" s="33">
        <f>SUM(J47:J52)</f>
        <v>600</v>
      </c>
      <c r="K53">
        <v>5332.8</v>
      </c>
      <c r="L53">
        <v>110</v>
      </c>
      <c r="M53">
        <v>1002.45</v>
      </c>
      <c r="N53">
        <v>3</v>
      </c>
    </row>
    <row r="54" spans="1:14" ht="15.75" thickBot="1" x14ac:dyDescent="0.3">
      <c r="C54" s="35">
        <v>8264.61</v>
      </c>
      <c r="D54" s="5">
        <v>229</v>
      </c>
      <c r="E54" s="7">
        <v>824.16</v>
      </c>
      <c r="F54" s="25">
        <v>8</v>
      </c>
      <c r="K54" s="33">
        <f>SUM(K50:K53)</f>
        <v>8725.58</v>
      </c>
      <c r="L54" s="33">
        <f>SUM(L50:L53)</f>
        <v>180</v>
      </c>
      <c r="M54">
        <v>9022.0499999999993</v>
      </c>
      <c r="N54">
        <v>27</v>
      </c>
    </row>
    <row r="55" spans="1:14" ht="15.75" thickBot="1" x14ac:dyDescent="0.3">
      <c r="C55" s="12">
        <f>SUM(C52:C54)</f>
        <v>14724.720000000001</v>
      </c>
      <c r="D55" s="32">
        <f>SUM(D52:D54)</f>
        <v>408</v>
      </c>
      <c r="E55" s="7">
        <v>515.1</v>
      </c>
      <c r="F55" s="25">
        <v>5</v>
      </c>
      <c r="I55" s="41" t="s">
        <v>55</v>
      </c>
      <c r="K55" s="41" t="s">
        <v>107</v>
      </c>
    </row>
    <row r="56" spans="1:14" ht="15.75" thickBot="1" x14ac:dyDescent="0.3">
      <c r="F56" s="40"/>
      <c r="I56">
        <v>817.43</v>
      </c>
      <c r="J56">
        <v>86</v>
      </c>
      <c r="K56" s="18">
        <v>4371.3999999999996</v>
      </c>
      <c r="L56" s="18">
        <v>110</v>
      </c>
      <c r="M56" s="33">
        <f>SUM(M53:M55)</f>
        <v>10024.5</v>
      </c>
      <c r="N56" s="33">
        <f>SUM(N53:N55)</f>
        <v>30</v>
      </c>
    </row>
    <row r="57" spans="1:14" ht="15.75" thickBot="1" x14ac:dyDescent="0.3">
      <c r="E57" s="12">
        <f>SUM(E45:E56)</f>
        <v>10302</v>
      </c>
      <c r="F57" s="33">
        <f>SUM(F45:F56)</f>
        <v>100</v>
      </c>
      <c r="I57">
        <v>3935.07</v>
      </c>
      <c r="J57">
        <v>414</v>
      </c>
      <c r="K57" s="18">
        <v>1987</v>
      </c>
      <c r="L57" s="18">
        <v>50</v>
      </c>
    </row>
    <row r="58" spans="1:14" ht="15.75" thickBot="1" x14ac:dyDescent="0.3">
      <c r="I58" s="33">
        <f>SUM(I56:I57)</f>
        <v>4752.5</v>
      </c>
      <c r="J58" s="33">
        <f>SUM(J56:J57)</f>
        <v>500</v>
      </c>
      <c r="K58" s="18">
        <v>2384.4</v>
      </c>
      <c r="L58" s="18">
        <v>60</v>
      </c>
    </row>
    <row r="59" spans="1:14" ht="15.75" thickBot="1" x14ac:dyDescent="0.3">
      <c r="K59" s="33">
        <f>SUM(K56:K58)</f>
        <v>8742.7999999999993</v>
      </c>
      <c r="L59" s="33">
        <f>SUM(L56:L58)</f>
        <v>220</v>
      </c>
    </row>
  </sheetData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7736-B758-430E-B737-3A084752798E}">
  <sheetPr>
    <tabColor rgb="FFFFC000"/>
    <pageSetUpPr fitToPage="1"/>
  </sheetPr>
  <dimension ref="B3:N66"/>
  <sheetViews>
    <sheetView workbookViewId="0">
      <selection activeCell="F27" sqref="F27"/>
    </sheetView>
  </sheetViews>
  <sheetFormatPr defaultRowHeight="15" x14ac:dyDescent="0.25"/>
  <cols>
    <col min="1" max="1" width="5.28515625" customWidth="1"/>
    <col min="2" max="3" width="15.7109375" customWidth="1"/>
    <col min="4" max="4" width="22.28515625" customWidth="1"/>
    <col min="5" max="5" width="15.7109375" customWidth="1"/>
    <col min="6" max="6" width="18.7109375" customWidth="1"/>
    <col min="7" max="9" width="15.7109375" customWidth="1"/>
    <col min="10" max="10" width="17.28515625" customWidth="1"/>
    <col min="11" max="53" width="15.7109375" customWidth="1"/>
  </cols>
  <sheetData>
    <row r="3" spans="2:14" ht="18.75" x14ac:dyDescent="0.3">
      <c r="B3" s="1"/>
      <c r="C3" s="1"/>
      <c r="D3" s="1" t="s">
        <v>9</v>
      </c>
      <c r="E3" s="1"/>
    </row>
    <row r="4" spans="2:14" ht="18.75" x14ac:dyDescent="0.3">
      <c r="B4" s="1"/>
      <c r="C4" s="1"/>
      <c r="D4" s="1"/>
      <c r="E4" s="1"/>
    </row>
    <row r="5" spans="2:14" ht="18.75" x14ac:dyDescent="0.3">
      <c r="B5" s="1"/>
      <c r="C5" s="1"/>
      <c r="D5" s="2">
        <v>44742</v>
      </c>
      <c r="E5" s="1"/>
    </row>
    <row r="6" spans="2:14" ht="18.75" x14ac:dyDescent="0.3">
      <c r="B6" s="1"/>
      <c r="C6" s="1"/>
      <c r="D6" s="1"/>
      <c r="E6" s="1"/>
    </row>
    <row r="7" spans="2:14" ht="18.75" x14ac:dyDescent="0.3">
      <c r="B7" s="1"/>
      <c r="C7" s="1"/>
      <c r="D7" s="1"/>
      <c r="E7" s="1"/>
    </row>
    <row r="8" spans="2:14" x14ac:dyDescent="0.25">
      <c r="B8" s="3" t="s">
        <v>36</v>
      </c>
      <c r="C8" s="3"/>
      <c r="D8" s="3"/>
    </row>
    <row r="10" spans="2:14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s="6" t="s">
        <v>1</v>
      </c>
      <c r="C12" s="6" t="s">
        <v>37</v>
      </c>
      <c r="D12" s="6" t="s">
        <v>2</v>
      </c>
      <c r="E12" s="6" t="s">
        <v>164</v>
      </c>
      <c r="F12" s="6" t="s">
        <v>39</v>
      </c>
      <c r="G12" s="6" t="s">
        <v>40</v>
      </c>
      <c r="H12" s="6" t="s">
        <v>2</v>
      </c>
      <c r="I12" s="6" t="s">
        <v>10</v>
      </c>
      <c r="J12" s="6" t="s">
        <v>2</v>
      </c>
      <c r="K12" s="5"/>
      <c r="L12" s="5"/>
      <c r="M12" s="5"/>
      <c r="N12" s="5"/>
    </row>
    <row r="13" spans="2:14" x14ac:dyDescent="0.25">
      <c r="B13" s="7"/>
      <c r="C13" s="7"/>
      <c r="D13" s="25"/>
      <c r="E13" s="7"/>
      <c r="F13" s="27"/>
      <c r="G13" s="7">
        <v>294.12</v>
      </c>
      <c r="H13" s="7" t="s">
        <v>125</v>
      </c>
      <c r="I13" s="49" t="s">
        <v>173</v>
      </c>
    </row>
    <row r="14" spans="2:14" x14ac:dyDescent="0.25">
      <c r="B14" s="7"/>
      <c r="C14" s="7">
        <v>12588.43</v>
      </c>
      <c r="D14" s="25" t="s">
        <v>117</v>
      </c>
      <c r="E14" s="49" t="s">
        <v>165</v>
      </c>
      <c r="F14" s="27"/>
      <c r="G14" s="7">
        <v>182</v>
      </c>
      <c r="H14" s="7" t="s">
        <v>126</v>
      </c>
      <c r="I14" s="49" t="s">
        <v>174</v>
      </c>
    </row>
    <row r="15" spans="2:14" x14ac:dyDescent="0.25">
      <c r="B15" s="7"/>
      <c r="C15" s="7">
        <v>4700.6099999999997</v>
      </c>
      <c r="D15" s="25" t="s">
        <v>119</v>
      </c>
      <c r="E15" s="49" t="s">
        <v>166</v>
      </c>
      <c r="F15" s="27"/>
      <c r="G15" s="7">
        <v>69.47</v>
      </c>
      <c r="H15" s="7" t="s">
        <v>127</v>
      </c>
      <c r="I15" s="49" t="s">
        <v>173</v>
      </c>
      <c r="J15" s="5"/>
    </row>
    <row r="16" spans="2:14" x14ac:dyDescent="0.25">
      <c r="B16" s="7"/>
      <c r="C16" s="7">
        <v>910.81</v>
      </c>
      <c r="D16" s="25" t="s">
        <v>118</v>
      </c>
      <c r="E16" s="49" t="s">
        <v>167</v>
      </c>
      <c r="F16" s="27"/>
      <c r="G16" s="7"/>
      <c r="H16" s="7"/>
      <c r="I16" s="7"/>
      <c r="J16" s="5"/>
    </row>
    <row r="17" spans="2:10" x14ac:dyDescent="0.25">
      <c r="B17" s="7"/>
      <c r="C17" s="7">
        <v>19525.34</v>
      </c>
      <c r="D17" s="25" t="s">
        <v>120</v>
      </c>
      <c r="E17" s="49" t="s">
        <v>168</v>
      </c>
      <c r="F17" s="27"/>
      <c r="G17" s="7"/>
      <c r="H17" s="7"/>
      <c r="I17" s="7"/>
      <c r="J17" s="5"/>
    </row>
    <row r="18" spans="2:10" x14ac:dyDescent="0.25">
      <c r="B18" s="7"/>
      <c r="C18" s="7">
        <v>11276.55</v>
      </c>
      <c r="D18" s="25" t="s">
        <v>121</v>
      </c>
      <c r="E18" s="49" t="s">
        <v>172</v>
      </c>
      <c r="F18" s="7"/>
      <c r="G18" s="7"/>
      <c r="H18" s="7"/>
      <c r="I18" s="7"/>
    </row>
    <row r="19" spans="2:10" x14ac:dyDescent="0.25">
      <c r="B19" s="7"/>
      <c r="C19" s="7">
        <v>8942.73</v>
      </c>
      <c r="D19" s="25" t="s">
        <v>122</v>
      </c>
      <c r="E19" s="49" t="s">
        <v>169</v>
      </c>
      <c r="F19" s="7"/>
      <c r="G19" s="7"/>
      <c r="H19" s="7"/>
      <c r="I19" s="7"/>
    </row>
    <row r="20" spans="2:10" x14ac:dyDescent="0.25">
      <c r="B20" s="7"/>
      <c r="C20" s="7">
        <v>13720</v>
      </c>
      <c r="D20" s="25" t="s">
        <v>123</v>
      </c>
      <c r="E20" s="49" t="s">
        <v>170</v>
      </c>
      <c r="F20" s="7"/>
      <c r="G20" s="7"/>
      <c r="H20" s="7"/>
      <c r="I20" s="7"/>
    </row>
    <row r="21" spans="2:10" x14ac:dyDescent="0.25">
      <c r="B21" s="7"/>
      <c r="C21" s="7">
        <v>16048.64</v>
      </c>
      <c r="D21" s="25" t="s">
        <v>124</v>
      </c>
      <c r="E21" s="49" t="s">
        <v>171</v>
      </c>
      <c r="F21" s="7"/>
      <c r="G21" s="7"/>
      <c r="H21" s="7"/>
      <c r="I21" s="7"/>
    </row>
    <row r="22" spans="2:10" x14ac:dyDescent="0.25">
      <c r="B22" s="7"/>
      <c r="C22" s="7"/>
      <c r="D22" s="25"/>
      <c r="E22" s="7"/>
      <c r="F22" s="7"/>
      <c r="G22" s="7"/>
      <c r="H22" s="7"/>
      <c r="I22" s="7"/>
    </row>
    <row r="23" spans="2:10" ht="15.75" thickBot="1" x14ac:dyDescent="0.3">
      <c r="B23" s="22">
        <f>C23+E23+F23+G23+H23+I23</f>
        <v>88258.7</v>
      </c>
      <c r="C23" s="22">
        <f>SUM(C13:C22)</f>
        <v>87713.11</v>
      </c>
      <c r="D23" s="26"/>
      <c r="E23" s="22">
        <f>SUM(E13:E22)</f>
        <v>0</v>
      </c>
      <c r="F23" s="8">
        <f>SUM(F13:F22)</f>
        <v>0</v>
      </c>
      <c r="G23" s="8">
        <f>SUM(G13:G22)</f>
        <v>545.59</v>
      </c>
      <c r="H23" s="8">
        <f>SUM(H13:H22)</f>
        <v>0</v>
      </c>
      <c r="I23" s="8">
        <f>SUM(I13:I22)</f>
        <v>0</v>
      </c>
    </row>
    <row r="24" spans="2:10" x14ac:dyDescent="0.25">
      <c r="B24" s="49" t="s">
        <v>175</v>
      </c>
      <c r="C24" s="7"/>
      <c r="D24" s="7"/>
      <c r="E24" s="7"/>
      <c r="F24" s="7"/>
      <c r="G24" s="7"/>
      <c r="H24" s="7"/>
      <c r="I24" s="7"/>
    </row>
    <row r="25" spans="2:10" x14ac:dyDescent="0.25">
      <c r="B25" s="7"/>
      <c r="C25" s="7"/>
      <c r="D25" s="7"/>
      <c r="E25" s="7"/>
      <c r="F25" s="7"/>
      <c r="G25" s="7"/>
      <c r="H25" s="7"/>
      <c r="I25" s="7"/>
    </row>
    <row r="26" spans="2:10" ht="17.25" x14ac:dyDescent="0.4">
      <c r="B26" s="10" t="s">
        <v>5</v>
      </c>
      <c r="C26" s="7"/>
      <c r="D26" s="7"/>
      <c r="E26" s="7"/>
      <c r="F26" s="7"/>
      <c r="G26" s="7"/>
      <c r="H26" s="7"/>
      <c r="I26" s="7"/>
    </row>
    <row r="27" spans="2:10" x14ac:dyDescent="0.25">
      <c r="B27" s="7"/>
      <c r="C27" s="7"/>
      <c r="D27" s="7"/>
      <c r="E27" s="7"/>
      <c r="F27" s="7"/>
      <c r="G27" s="7"/>
      <c r="H27" s="7"/>
      <c r="I27" s="7"/>
    </row>
    <row r="28" spans="2:10" ht="17.25" x14ac:dyDescent="0.4">
      <c r="B28" s="11" t="s">
        <v>1</v>
      </c>
      <c r="C28" s="11" t="s">
        <v>38</v>
      </c>
      <c r="D28" s="11" t="s">
        <v>2</v>
      </c>
      <c r="E28" s="11" t="s">
        <v>164</v>
      </c>
      <c r="F28" s="11"/>
      <c r="G28" s="16"/>
      <c r="H28" s="16"/>
      <c r="I28" s="16" t="s">
        <v>4</v>
      </c>
      <c r="J28" s="17" t="s">
        <v>2</v>
      </c>
    </row>
    <row r="29" spans="2:10" x14ac:dyDescent="0.25">
      <c r="B29" s="7"/>
      <c r="C29" s="7">
        <v>10289.31</v>
      </c>
      <c r="D29" s="25" t="s">
        <v>128</v>
      </c>
      <c r="E29" s="49" t="s">
        <v>168</v>
      </c>
      <c r="F29" s="7"/>
      <c r="G29" s="13"/>
      <c r="H29" s="13"/>
      <c r="I29" s="13">
        <v>54789.05</v>
      </c>
      <c r="J29" s="15" t="s">
        <v>45</v>
      </c>
    </row>
    <row r="30" spans="2:10" x14ac:dyDescent="0.25">
      <c r="B30" s="7"/>
      <c r="C30" s="7">
        <v>4705.6899999999996</v>
      </c>
      <c r="D30" s="25" t="s">
        <v>129</v>
      </c>
      <c r="E30" s="49" t="s">
        <v>166</v>
      </c>
      <c r="F30" s="7"/>
      <c r="G30" s="13"/>
      <c r="H30" s="13"/>
      <c r="I30" s="13"/>
      <c r="J30" s="15"/>
    </row>
    <row r="31" spans="2:10" x14ac:dyDescent="0.25">
      <c r="B31" s="7"/>
      <c r="C31" s="7">
        <v>19832.490000000002</v>
      </c>
      <c r="D31" s="25" t="s">
        <v>130</v>
      </c>
      <c r="E31" s="49" t="s">
        <v>171</v>
      </c>
      <c r="F31" s="7"/>
      <c r="G31" s="13"/>
      <c r="H31" s="13"/>
      <c r="I31" s="13"/>
      <c r="J31" s="18"/>
    </row>
    <row r="32" spans="2:10" x14ac:dyDescent="0.25">
      <c r="B32" s="7"/>
      <c r="C32" s="7"/>
      <c r="D32" s="25"/>
      <c r="E32" s="7"/>
      <c r="F32" s="7"/>
      <c r="G32" s="7"/>
      <c r="H32" s="7"/>
      <c r="I32" s="7"/>
    </row>
    <row r="33" spans="2:9" ht="15.75" thickBot="1" x14ac:dyDescent="0.3">
      <c r="B33" s="8">
        <f>C33+E33+F33+G33+H33+I33</f>
        <v>89616.540000000008</v>
      </c>
      <c r="C33" s="22">
        <f>SUM(C29:C32)</f>
        <v>34827.490000000005</v>
      </c>
      <c r="D33" s="26"/>
      <c r="E33" s="22">
        <f>SUM(E29:E32)</f>
        <v>0</v>
      </c>
      <c r="F33" s="8">
        <f>SUM(F29:F32)</f>
        <v>0</v>
      </c>
      <c r="G33" s="12">
        <f>SUM(G29:G32)</f>
        <v>0</v>
      </c>
      <c r="H33" s="12">
        <f>SUM(H29:H32)</f>
        <v>0</v>
      </c>
      <c r="I33" s="12">
        <f>SUM(I29:I32)</f>
        <v>54789.05</v>
      </c>
    </row>
    <row r="34" spans="2:9" x14ac:dyDescent="0.25">
      <c r="B34" s="7"/>
      <c r="C34" s="7"/>
      <c r="D34" s="7"/>
      <c r="E34" s="7"/>
      <c r="F34" s="7"/>
      <c r="G34" s="7"/>
      <c r="H34" s="7"/>
      <c r="I34" s="7"/>
    </row>
    <row r="35" spans="2:9" x14ac:dyDescent="0.25">
      <c r="B35" s="49" t="s">
        <v>175</v>
      </c>
      <c r="C35" s="25"/>
      <c r="D35" s="25"/>
      <c r="E35" s="7"/>
      <c r="F35" s="7"/>
      <c r="G35" s="7"/>
      <c r="H35" s="7"/>
      <c r="I35" s="50">
        <v>99900</v>
      </c>
    </row>
    <row r="36" spans="2:9" x14ac:dyDescent="0.25">
      <c r="B36" s="7" t="s">
        <v>41</v>
      </c>
      <c r="C36" s="7"/>
      <c r="D36" s="7">
        <v>1357.84</v>
      </c>
      <c r="E36" s="7"/>
      <c r="F36" s="7"/>
      <c r="G36" s="7"/>
      <c r="H36" s="7"/>
      <c r="I36" s="7"/>
    </row>
    <row r="37" spans="2:9" ht="15.75" thickBot="1" x14ac:dyDescent="0.3">
      <c r="B37" s="7" t="s">
        <v>6</v>
      </c>
      <c r="C37" s="7"/>
      <c r="D37" s="14">
        <f>B23</f>
        <v>88258.7</v>
      </c>
      <c r="E37" s="7"/>
      <c r="F37" s="7"/>
      <c r="G37" s="7"/>
      <c r="H37" s="7"/>
      <c r="I37" s="7"/>
    </row>
    <row r="38" spans="2:9" x14ac:dyDescent="0.25">
      <c r="B38" s="7"/>
      <c r="C38" s="7"/>
      <c r="D38" s="7">
        <f>SUM(D36:D37)</f>
        <v>89616.54</v>
      </c>
      <c r="E38" s="7"/>
      <c r="F38" s="7"/>
      <c r="G38" s="7"/>
      <c r="H38" s="7"/>
      <c r="I38" s="7"/>
    </row>
    <row r="39" spans="2:9" x14ac:dyDescent="0.25">
      <c r="B39" s="7" t="s">
        <v>7</v>
      </c>
      <c r="C39" s="7"/>
      <c r="D39" s="7">
        <f>B33</f>
        <v>89616.540000000008</v>
      </c>
      <c r="E39" s="7"/>
      <c r="F39" s="7"/>
      <c r="G39" s="7"/>
      <c r="H39" s="7"/>
      <c r="I39" s="7"/>
    </row>
    <row r="40" spans="2:9" ht="15.75" thickBot="1" x14ac:dyDescent="0.3">
      <c r="B40" s="7" t="s">
        <v>42</v>
      </c>
      <c r="C40" s="7"/>
      <c r="D40" s="8">
        <f>D38-D39</f>
        <v>0</v>
      </c>
      <c r="E40" s="7"/>
      <c r="F40" s="7"/>
      <c r="G40" s="7"/>
      <c r="H40" s="7"/>
      <c r="I40" s="7"/>
    </row>
    <row r="41" spans="2:9" x14ac:dyDescent="0.25">
      <c r="B41" s="7"/>
      <c r="C41" s="7"/>
      <c r="D41" s="7"/>
      <c r="E41" s="7"/>
      <c r="F41" s="7"/>
      <c r="G41" s="7"/>
      <c r="H41" s="7"/>
      <c r="I41" s="7"/>
    </row>
    <row r="42" spans="2:9" ht="15.75" thickBot="1" x14ac:dyDescent="0.3">
      <c r="B42" s="7" t="s">
        <v>43</v>
      </c>
      <c r="C42" s="7"/>
      <c r="D42" s="8"/>
      <c r="E42" s="7"/>
      <c r="F42" s="7">
        <f>D40-D42</f>
        <v>0</v>
      </c>
      <c r="G42" s="7"/>
      <c r="H42" s="7"/>
      <c r="I42" s="7"/>
    </row>
    <row r="43" spans="2:9" x14ac:dyDescent="0.25">
      <c r="B43" s="7"/>
      <c r="C43" s="7"/>
      <c r="D43" s="7"/>
      <c r="E43" s="7"/>
      <c r="F43" s="7"/>
      <c r="G43" s="7"/>
      <c r="H43" s="7"/>
      <c r="I43" s="7"/>
    </row>
    <row r="44" spans="2:9" x14ac:dyDescent="0.25">
      <c r="B44" s="7"/>
      <c r="C44" s="7"/>
      <c r="D44" s="7"/>
      <c r="E44" s="7"/>
      <c r="F44" s="7"/>
      <c r="G44" s="7"/>
      <c r="H44" s="7"/>
      <c r="I44" s="7"/>
    </row>
    <row r="45" spans="2:9" x14ac:dyDescent="0.25">
      <c r="B45" s="7"/>
      <c r="C45" s="7"/>
      <c r="D45" s="7"/>
      <c r="E45" s="7"/>
      <c r="F45" s="7"/>
      <c r="G45" s="7"/>
      <c r="H45" s="7"/>
      <c r="I45" s="7"/>
    </row>
    <row r="46" spans="2:9" x14ac:dyDescent="0.25">
      <c r="B46" s="7"/>
      <c r="C46" s="7"/>
      <c r="D46" s="7"/>
      <c r="E46" s="7"/>
      <c r="F46" s="7"/>
      <c r="G46" s="7"/>
      <c r="H46" s="7"/>
      <c r="I46" s="7"/>
    </row>
    <row r="47" spans="2:9" x14ac:dyDescent="0.25">
      <c r="B47" s="7"/>
      <c r="C47" s="7"/>
      <c r="D47" s="7"/>
      <c r="E47" s="7"/>
      <c r="F47" s="7"/>
      <c r="G47" s="7"/>
      <c r="H47" s="7"/>
      <c r="I47" s="7"/>
    </row>
    <row r="48" spans="2:9" x14ac:dyDescent="0.25">
      <c r="B48" s="7"/>
      <c r="C48" s="7"/>
      <c r="D48" s="7"/>
      <c r="E48" s="7"/>
      <c r="F48" s="7"/>
      <c r="G48" s="7"/>
      <c r="H48" s="7"/>
      <c r="I48" s="7"/>
    </row>
    <row r="49" spans="2:9" x14ac:dyDescent="0.25">
      <c r="B49" s="7"/>
      <c r="C49" s="7"/>
      <c r="D49" s="7"/>
      <c r="E49" s="7"/>
      <c r="F49" s="7"/>
      <c r="G49" s="7"/>
      <c r="H49" s="7"/>
      <c r="I49" s="7"/>
    </row>
    <row r="50" spans="2:9" x14ac:dyDescent="0.25">
      <c r="B50" s="7"/>
      <c r="C50" s="7"/>
      <c r="D50" s="7"/>
      <c r="E50" s="7"/>
      <c r="F50" s="7"/>
      <c r="G50" s="7"/>
      <c r="H50" s="7"/>
      <c r="I50" s="7"/>
    </row>
    <row r="51" spans="2:9" x14ac:dyDescent="0.25">
      <c r="B51" s="7"/>
      <c r="C51" s="7"/>
      <c r="D51" s="7"/>
      <c r="E51" s="7"/>
      <c r="F51" s="7"/>
      <c r="G51" s="7"/>
      <c r="H51" s="7"/>
      <c r="I51" s="7"/>
    </row>
    <row r="52" spans="2:9" x14ac:dyDescent="0.25">
      <c r="F52" s="7"/>
    </row>
    <row r="53" spans="2:9" x14ac:dyDescent="0.25">
      <c r="F53" s="7"/>
    </row>
    <row r="55" spans="2:9" x14ac:dyDescent="0.25">
      <c r="F55" s="31"/>
    </row>
    <row r="59" spans="2:9" x14ac:dyDescent="0.25">
      <c r="F59" s="31"/>
    </row>
    <row r="66" spans="6:6" x14ac:dyDescent="0.25">
      <c r="F66" s="31"/>
    </row>
  </sheetData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2CED-2110-4767-ADE3-AC67D3162BAF}">
  <sheetPr>
    <tabColor rgb="FFFFC000"/>
    <pageSetUpPr fitToPage="1"/>
  </sheetPr>
  <dimension ref="B3:Q69"/>
  <sheetViews>
    <sheetView tabSelected="1" topLeftCell="A30" workbookViewId="0">
      <selection activeCell="K66" sqref="K66"/>
    </sheetView>
  </sheetViews>
  <sheetFormatPr defaultRowHeight="15" x14ac:dyDescent="0.25"/>
  <cols>
    <col min="1" max="1" width="5.28515625" customWidth="1"/>
    <col min="2" max="4" width="15.7109375" customWidth="1"/>
    <col min="5" max="5" width="19.28515625" customWidth="1"/>
    <col min="6" max="9" width="18.7109375" customWidth="1"/>
    <col min="10" max="12" width="15.7109375" customWidth="1"/>
    <col min="13" max="13" width="16.7109375" customWidth="1"/>
    <col min="14" max="56" width="15.7109375" customWidth="1"/>
  </cols>
  <sheetData>
    <row r="3" spans="2:17" ht="18.75" x14ac:dyDescent="0.3">
      <c r="B3" s="1"/>
      <c r="C3" s="1"/>
      <c r="D3" s="1" t="s">
        <v>9</v>
      </c>
      <c r="E3" s="1"/>
    </row>
    <row r="4" spans="2:17" ht="18.75" x14ac:dyDescent="0.3">
      <c r="B4" s="1"/>
      <c r="C4" s="1"/>
      <c r="D4" s="1"/>
      <c r="E4" s="1"/>
    </row>
    <row r="5" spans="2:17" ht="18.75" x14ac:dyDescent="0.3">
      <c r="B5" s="1"/>
      <c r="C5" s="1"/>
      <c r="D5" s="2">
        <v>44742</v>
      </c>
      <c r="E5" s="1"/>
    </row>
    <row r="6" spans="2:17" ht="18.75" x14ac:dyDescent="0.3">
      <c r="B6" s="1"/>
      <c r="C6" s="1"/>
      <c r="D6" s="1"/>
      <c r="E6" s="1"/>
    </row>
    <row r="7" spans="2:17" ht="18.75" x14ac:dyDescent="0.3">
      <c r="B7" s="1"/>
      <c r="C7" s="1"/>
      <c r="D7" s="1"/>
      <c r="E7" s="1"/>
    </row>
    <row r="8" spans="2:17" x14ac:dyDescent="0.25">
      <c r="B8" s="3" t="s">
        <v>131</v>
      </c>
      <c r="C8" s="3"/>
      <c r="D8" s="3"/>
    </row>
    <row r="10" spans="2:17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x14ac:dyDescent="0.25">
      <c r="B12" s="6" t="s">
        <v>1</v>
      </c>
      <c r="C12" s="6" t="s">
        <v>45</v>
      </c>
      <c r="D12" s="6" t="s">
        <v>45</v>
      </c>
      <c r="E12" s="6" t="s">
        <v>142</v>
      </c>
      <c r="F12" s="6" t="s">
        <v>2</v>
      </c>
      <c r="G12" s="6" t="s">
        <v>3</v>
      </c>
      <c r="H12" s="6" t="s">
        <v>10</v>
      </c>
      <c r="I12" s="6" t="s">
        <v>2</v>
      </c>
      <c r="J12" s="6"/>
      <c r="K12" s="6"/>
      <c r="L12" s="6"/>
      <c r="M12" s="6"/>
      <c r="N12" s="5"/>
      <c r="O12" s="5"/>
      <c r="P12" s="5"/>
      <c r="Q12" s="5"/>
    </row>
    <row r="13" spans="2:17" x14ac:dyDescent="0.25">
      <c r="B13" s="7"/>
      <c r="C13" s="7">
        <v>40000</v>
      </c>
      <c r="D13" s="7">
        <v>40000</v>
      </c>
      <c r="E13" s="7">
        <v>200000</v>
      </c>
      <c r="F13" s="45">
        <v>44628</v>
      </c>
      <c r="G13" s="7">
        <v>116.71</v>
      </c>
      <c r="H13" s="7">
        <v>23.94</v>
      </c>
      <c r="I13" t="s">
        <v>160</v>
      </c>
      <c r="J13" s="7"/>
      <c r="K13" s="7"/>
      <c r="L13" s="7"/>
    </row>
    <row r="14" spans="2:17" x14ac:dyDescent="0.25">
      <c r="B14" s="7"/>
      <c r="C14" s="7">
        <v>40000</v>
      </c>
      <c r="D14" s="7">
        <v>30000</v>
      </c>
      <c r="E14" s="7">
        <v>30000</v>
      </c>
      <c r="F14" s="7"/>
      <c r="G14" s="7">
        <v>222.29</v>
      </c>
      <c r="H14" s="7">
        <v>30000</v>
      </c>
      <c r="I14" t="s">
        <v>143</v>
      </c>
      <c r="J14" s="7"/>
      <c r="K14" s="7"/>
      <c r="L14" s="7"/>
    </row>
    <row r="15" spans="2:17" x14ac:dyDescent="0.25">
      <c r="B15" s="7"/>
      <c r="C15" s="7">
        <v>40000</v>
      </c>
      <c r="D15" s="7">
        <v>30000</v>
      </c>
      <c r="E15" s="7">
        <v>70000</v>
      </c>
      <c r="F15" s="7"/>
      <c r="G15" s="7">
        <v>898.04</v>
      </c>
      <c r="H15" s="7">
        <v>20.05</v>
      </c>
      <c r="I15" t="s">
        <v>161</v>
      </c>
      <c r="J15" s="7"/>
      <c r="K15" s="7"/>
      <c r="L15" s="7"/>
    </row>
    <row r="16" spans="2:17" x14ac:dyDescent="0.25">
      <c r="B16" s="7"/>
      <c r="C16" s="7">
        <v>40000</v>
      </c>
      <c r="D16" s="7">
        <v>30000</v>
      </c>
      <c r="E16" s="7"/>
      <c r="F16" s="7"/>
      <c r="G16" s="7"/>
      <c r="H16" s="7">
        <v>24.71</v>
      </c>
      <c r="I16" t="s">
        <v>156</v>
      </c>
      <c r="J16" s="7"/>
      <c r="K16" s="7"/>
      <c r="L16" s="7"/>
    </row>
    <row r="17" spans="2:12" x14ac:dyDescent="0.25">
      <c r="B17" s="7"/>
      <c r="C17" s="7">
        <v>40000</v>
      </c>
      <c r="D17" s="7">
        <v>40000</v>
      </c>
      <c r="E17" s="7"/>
      <c r="F17" s="7"/>
      <c r="G17" s="7"/>
      <c r="H17" s="7">
        <v>26.56</v>
      </c>
      <c r="I17" t="s">
        <v>157</v>
      </c>
      <c r="J17" s="7"/>
      <c r="K17" s="7"/>
      <c r="L17" s="7"/>
    </row>
    <row r="18" spans="2:12" x14ac:dyDescent="0.25">
      <c r="B18" s="7"/>
      <c r="C18" s="7">
        <v>40000</v>
      </c>
      <c r="D18" s="7">
        <v>40000</v>
      </c>
      <c r="E18" s="7"/>
      <c r="F18" s="7"/>
      <c r="G18" s="7"/>
      <c r="H18" s="7">
        <v>55.76</v>
      </c>
      <c r="I18" t="s">
        <v>158</v>
      </c>
      <c r="J18" s="7"/>
      <c r="K18" s="7"/>
      <c r="L18" s="7"/>
    </row>
    <row r="19" spans="2:12" x14ac:dyDescent="0.25">
      <c r="B19" s="7"/>
      <c r="C19" s="7">
        <v>40000</v>
      </c>
      <c r="D19" s="7">
        <v>1255258</v>
      </c>
      <c r="E19" s="7"/>
      <c r="F19" s="7"/>
      <c r="G19" s="7"/>
      <c r="H19" s="7">
        <v>24.23</v>
      </c>
      <c r="I19" t="s">
        <v>155</v>
      </c>
      <c r="J19" s="7"/>
      <c r="K19" s="7"/>
      <c r="L19" s="7"/>
    </row>
    <row r="20" spans="2:12" x14ac:dyDescent="0.25">
      <c r="B20" s="7"/>
      <c r="C20" s="7">
        <v>40000</v>
      </c>
      <c r="D20" s="7">
        <v>5123</v>
      </c>
      <c r="E20" s="7"/>
      <c r="F20" s="7"/>
      <c r="G20" s="7"/>
      <c r="H20" s="7">
        <v>26.34</v>
      </c>
      <c r="I20" t="s">
        <v>159</v>
      </c>
      <c r="J20" s="7"/>
      <c r="K20" s="7"/>
      <c r="L20" s="7"/>
    </row>
    <row r="21" spans="2:12" x14ac:dyDescent="0.25">
      <c r="B21" s="7"/>
      <c r="C21" s="7">
        <v>40000</v>
      </c>
      <c r="D21" s="7">
        <v>54789.05</v>
      </c>
      <c r="E21" s="7"/>
      <c r="F21" s="7"/>
      <c r="G21" s="7"/>
      <c r="H21" s="7">
        <v>81.02</v>
      </c>
      <c r="I21" t="s">
        <v>137</v>
      </c>
      <c r="J21" s="7"/>
      <c r="K21" s="7"/>
      <c r="L21" s="7"/>
    </row>
    <row r="22" spans="2:12" x14ac:dyDescent="0.25">
      <c r="B22" s="7"/>
      <c r="C22" s="7">
        <v>40000</v>
      </c>
      <c r="D22" s="7">
        <v>14.98</v>
      </c>
      <c r="E22" s="7"/>
      <c r="F22" s="7"/>
      <c r="G22" s="7"/>
      <c r="H22" s="7"/>
      <c r="J22" s="7"/>
      <c r="K22" s="7"/>
      <c r="L22" s="7"/>
    </row>
    <row r="23" spans="2:12" x14ac:dyDescent="0.25">
      <c r="B23" s="7"/>
      <c r="C23" s="7">
        <v>40000</v>
      </c>
      <c r="D23" s="7"/>
      <c r="E23" s="7"/>
      <c r="F23" s="7"/>
      <c r="G23" s="7"/>
      <c r="H23" s="7"/>
      <c r="J23" s="7"/>
      <c r="K23" s="7"/>
      <c r="L23" s="7"/>
    </row>
    <row r="24" spans="2:12" x14ac:dyDescent="0.25">
      <c r="B24" s="7"/>
      <c r="C24" s="7">
        <v>40000</v>
      </c>
      <c r="D24" s="7"/>
      <c r="E24" s="7"/>
      <c r="F24" s="7"/>
      <c r="G24" s="7"/>
      <c r="H24" s="53">
        <v>20.13</v>
      </c>
      <c r="J24" s="7"/>
      <c r="K24" s="7"/>
      <c r="L24" s="7"/>
    </row>
    <row r="25" spans="2:12" x14ac:dyDescent="0.25">
      <c r="B25" s="7"/>
      <c r="C25" s="7">
        <v>40000</v>
      </c>
      <c r="D25" s="7"/>
      <c r="E25" s="7"/>
      <c r="F25" s="7"/>
      <c r="G25" s="53">
        <v>914.14</v>
      </c>
      <c r="H25" s="53">
        <v>24.89</v>
      </c>
      <c r="J25" s="7"/>
      <c r="K25" s="7"/>
      <c r="L25" s="7"/>
    </row>
    <row r="26" spans="2:12" x14ac:dyDescent="0.25">
      <c r="B26" s="7"/>
      <c r="C26" s="7">
        <v>39000</v>
      </c>
      <c r="D26" s="53">
        <v>1</v>
      </c>
      <c r="E26" s="7"/>
      <c r="F26" s="7"/>
      <c r="G26" s="7"/>
      <c r="H26" s="7"/>
      <c r="J26" s="7"/>
      <c r="K26" s="7"/>
      <c r="L26" s="7"/>
    </row>
    <row r="27" spans="2:12" x14ac:dyDescent="0.25">
      <c r="B27" s="7"/>
      <c r="C27" s="7">
        <v>40000</v>
      </c>
      <c r="D27" s="53">
        <v>1</v>
      </c>
      <c r="E27" s="7"/>
      <c r="F27" s="7"/>
      <c r="G27" s="7"/>
      <c r="H27" s="7"/>
      <c r="J27" s="7"/>
      <c r="K27" s="7"/>
      <c r="L27" s="7"/>
    </row>
    <row r="28" spans="2:12" x14ac:dyDescent="0.25">
      <c r="B28" s="7"/>
      <c r="C28" s="7">
        <v>40000</v>
      </c>
      <c r="D28" s="53">
        <v>1</v>
      </c>
      <c r="E28" s="7"/>
      <c r="F28" s="7"/>
      <c r="G28" s="7"/>
      <c r="H28" s="7"/>
      <c r="J28" s="7"/>
      <c r="K28" s="7"/>
      <c r="L28" s="7"/>
    </row>
    <row r="29" spans="2:12" x14ac:dyDescent="0.25">
      <c r="B29" s="7"/>
      <c r="C29" s="7">
        <v>30000</v>
      </c>
      <c r="D29" s="53">
        <v>1</v>
      </c>
      <c r="E29" s="7"/>
      <c r="F29" s="7"/>
      <c r="G29" s="7"/>
      <c r="H29" s="7"/>
      <c r="J29" s="7"/>
      <c r="K29" s="7"/>
      <c r="L29" s="7"/>
    </row>
    <row r="30" spans="2:12" x14ac:dyDescent="0.25">
      <c r="B30" s="7"/>
      <c r="C30" s="7">
        <v>40000</v>
      </c>
      <c r="D30" s="7"/>
      <c r="E30" s="7"/>
      <c r="F30" s="7"/>
      <c r="G30" s="7"/>
      <c r="H30" s="7"/>
      <c r="J30" s="7"/>
      <c r="K30" s="7"/>
      <c r="L30" s="7"/>
    </row>
    <row r="31" spans="2:12" x14ac:dyDescent="0.25">
      <c r="B31" s="7"/>
      <c r="C31" s="7">
        <v>30000</v>
      </c>
      <c r="D31" s="7"/>
      <c r="E31" s="7"/>
      <c r="F31" s="7"/>
      <c r="G31" s="7"/>
      <c r="H31" s="7"/>
      <c r="J31" s="7"/>
      <c r="K31" s="7"/>
      <c r="L31" s="7"/>
    </row>
    <row r="32" spans="2:12" x14ac:dyDescent="0.25">
      <c r="B32" s="7"/>
      <c r="C32" s="7">
        <v>40000</v>
      </c>
      <c r="D32" s="7"/>
      <c r="E32" s="7"/>
      <c r="F32" s="7"/>
      <c r="G32" s="7"/>
      <c r="H32" s="7"/>
      <c r="J32" s="13"/>
      <c r="K32" s="13"/>
      <c r="L32" s="13"/>
    </row>
    <row r="33" spans="2:14" x14ac:dyDescent="0.25">
      <c r="B33" s="27"/>
      <c r="C33" s="27">
        <v>30000</v>
      </c>
      <c r="D33" s="27"/>
      <c r="E33" s="7"/>
      <c r="F33" s="7"/>
      <c r="G33" s="7"/>
      <c r="H33" s="7"/>
      <c r="J33" s="13"/>
      <c r="K33" s="13"/>
      <c r="L33" s="13"/>
    </row>
    <row r="34" spans="2:14" ht="15.75" thickBot="1" x14ac:dyDescent="0.3">
      <c r="B34" s="22">
        <f>C34+D34+E34+F34+G34+H34</f>
        <v>2666667.8400000003</v>
      </c>
      <c r="C34" s="22">
        <f>SUM(C13:C33)</f>
        <v>809000</v>
      </c>
      <c r="D34" s="22">
        <f>SUM(D13:D33)</f>
        <v>1525189.03</v>
      </c>
      <c r="E34" s="8">
        <f>SUM(E13:E33)</f>
        <v>300000</v>
      </c>
      <c r="F34" s="46"/>
      <c r="G34" s="8">
        <f>SUM(G13:G33)</f>
        <v>2151.1799999999998</v>
      </c>
      <c r="H34" s="8">
        <f>SUM(H13:H33)</f>
        <v>30327.629999999997</v>
      </c>
      <c r="I34" s="8"/>
      <c r="J34" s="19"/>
      <c r="K34" s="19"/>
      <c r="L34" s="19"/>
    </row>
    <row r="35" spans="2:14" x14ac:dyDescent="0.25">
      <c r="B35" s="7"/>
      <c r="C35" s="7"/>
      <c r="D35" s="7"/>
      <c r="E35" s="7"/>
      <c r="F35" s="7"/>
      <c r="G35" s="7"/>
      <c r="H35" s="7"/>
      <c r="I35" s="7"/>
      <c r="J35" s="13"/>
      <c r="K35" s="13"/>
      <c r="L35" s="13"/>
    </row>
    <row r="36" spans="2:14" x14ac:dyDescent="0.25">
      <c r="B36" s="7"/>
      <c r="C36" s="7"/>
      <c r="D36" s="7"/>
      <c r="E36" s="7"/>
      <c r="F36" s="7"/>
      <c r="G36" s="7"/>
      <c r="H36" s="7"/>
      <c r="I36" s="7"/>
      <c r="J36" s="13"/>
      <c r="K36" s="13"/>
      <c r="L36" s="13"/>
    </row>
    <row r="37" spans="2:14" ht="17.25" x14ac:dyDescent="0.4">
      <c r="B37" s="10" t="s">
        <v>5</v>
      </c>
      <c r="C37" s="7"/>
      <c r="D37" s="7"/>
      <c r="E37" s="7"/>
      <c r="F37" s="7"/>
      <c r="G37" s="7"/>
      <c r="H37" s="7"/>
      <c r="I37" s="7"/>
      <c r="J37" s="13"/>
      <c r="K37" s="13"/>
      <c r="L37" s="13"/>
    </row>
    <row r="38" spans="2:14" x14ac:dyDescent="0.25">
      <c r="B38" s="7"/>
      <c r="C38" s="7"/>
      <c r="D38" s="7"/>
      <c r="E38" s="7"/>
      <c r="F38" s="7"/>
      <c r="G38" s="7"/>
      <c r="H38" s="7"/>
      <c r="I38" s="7"/>
      <c r="J38" s="13"/>
      <c r="K38" s="13"/>
      <c r="L38" s="13"/>
    </row>
    <row r="39" spans="2:14" ht="17.25" x14ac:dyDescent="0.4">
      <c r="B39" s="11" t="s">
        <v>1</v>
      </c>
      <c r="C39" s="11" t="s">
        <v>139</v>
      </c>
      <c r="D39" s="11" t="s">
        <v>45</v>
      </c>
      <c r="E39" s="11" t="s">
        <v>147</v>
      </c>
      <c r="F39" s="11" t="s">
        <v>141</v>
      </c>
      <c r="G39" s="16" t="s">
        <v>4</v>
      </c>
      <c r="H39" s="17" t="s">
        <v>2</v>
      </c>
      <c r="I39" s="16"/>
      <c r="J39" s="16"/>
      <c r="K39" s="16"/>
      <c r="L39" s="16"/>
      <c r="M39" s="17"/>
      <c r="N39" s="15"/>
    </row>
    <row r="40" spans="2:14" x14ac:dyDescent="0.25">
      <c r="B40" s="7"/>
      <c r="C40" s="7">
        <v>1</v>
      </c>
      <c r="D40" s="7">
        <v>4660.6499999999996</v>
      </c>
      <c r="E40" s="7">
        <v>260.27999999999997</v>
      </c>
      <c r="F40" s="7">
        <v>2500</v>
      </c>
      <c r="G40" s="7">
        <v>11508.51</v>
      </c>
      <c r="H40" s="7" t="s">
        <v>150</v>
      </c>
      <c r="I40" s="13"/>
      <c r="J40" s="13"/>
      <c r="K40" s="13"/>
      <c r="L40" s="13"/>
      <c r="M40" s="15"/>
      <c r="N40" s="15"/>
    </row>
    <row r="41" spans="2:14" x14ac:dyDescent="0.25">
      <c r="B41" s="7"/>
      <c r="C41" s="7">
        <v>10</v>
      </c>
      <c r="D41" s="7">
        <v>4660.6499999999996</v>
      </c>
      <c r="E41" s="7"/>
      <c r="F41" s="7"/>
      <c r="G41" s="7">
        <v>52500</v>
      </c>
      <c r="H41" s="7" t="s">
        <v>151</v>
      </c>
      <c r="I41" s="13"/>
      <c r="J41" s="13"/>
      <c r="K41" s="13"/>
      <c r="L41" s="13"/>
      <c r="M41" s="15"/>
      <c r="N41" s="15"/>
    </row>
    <row r="42" spans="2:14" x14ac:dyDescent="0.25">
      <c r="B42" s="7"/>
      <c r="C42" s="7">
        <v>1.3</v>
      </c>
      <c r="D42" s="7"/>
      <c r="E42" s="7"/>
      <c r="F42" s="7"/>
      <c r="G42" s="7">
        <v>8000</v>
      </c>
      <c r="H42" s="7" t="s">
        <v>152</v>
      </c>
      <c r="I42" s="13"/>
      <c r="J42" s="13"/>
      <c r="K42" s="13"/>
      <c r="L42" s="13"/>
      <c r="M42" s="18"/>
      <c r="N42" s="15"/>
    </row>
    <row r="43" spans="2:14" x14ac:dyDescent="0.25">
      <c r="B43" s="7"/>
      <c r="C43" s="7"/>
      <c r="D43" s="7"/>
      <c r="E43" s="7"/>
      <c r="F43" s="7"/>
      <c r="G43" s="7">
        <v>385</v>
      </c>
      <c r="H43" s="7" t="s">
        <v>153</v>
      </c>
      <c r="I43" s="13"/>
      <c r="J43" s="13"/>
      <c r="K43" s="13"/>
      <c r="L43" s="13"/>
      <c r="M43" s="18"/>
      <c r="N43" s="15"/>
    </row>
    <row r="44" spans="2:14" x14ac:dyDescent="0.25">
      <c r="B44" s="7"/>
      <c r="C44" s="7"/>
      <c r="D44" s="7"/>
      <c r="E44" s="7"/>
      <c r="F44" s="7"/>
      <c r="G44" s="53">
        <v>1502.19</v>
      </c>
      <c r="H44" s="27" t="s">
        <v>210</v>
      </c>
      <c r="I44" s="13"/>
      <c r="J44" s="13"/>
      <c r="K44" s="13"/>
      <c r="L44" s="13"/>
      <c r="M44" s="18"/>
      <c r="N44" s="15"/>
    </row>
    <row r="45" spans="2:14" x14ac:dyDescent="0.25">
      <c r="B45" s="7"/>
      <c r="C45" s="53">
        <v>1</v>
      </c>
      <c r="D45" s="7"/>
      <c r="E45" s="7"/>
      <c r="F45" s="7"/>
      <c r="G45" s="53">
        <v>259</v>
      </c>
      <c r="H45" s="27" t="s">
        <v>211</v>
      </c>
      <c r="I45" s="13"/>
      <c r="J45" s="13"/>
      <c r="K45" s="13"/>
      <c r="L45" s="13"/>
      <c r="M45" s="15"/>
      <c r="N45" s="15"/>
    </row>
    <row r="46" spans="2:14" x14ac:dyDescent="0.25">
      <c r="B46" s="7"/>
      <c r="C46" s="53">
        <v>3.25</v>
      </c>
      <c r="D46" s="7"/>
      <c r="E46" s="7"/>
      <c r="F46" s="7"/>
      <c r="G46" s="7"/>
      <c r="H46" s="7"/>
      <c r="I46" s="13"/>
      <c r="J46" s="13"/>
      <c r="K46" s="13"/>
      <c r="L46" s="13"/>
      <c r="M46" s="15"/>
      <c r="N46" s="15"/>
    </row>
    <row r="47" spans="2:14" x14ac:dyDescent="0.25">
      <c r="B47" s="7"/>
      <c r="C47" s="53"/>
      <c r="D47" s="7"/>
      <c r="E47" s="7"/>
      <c r="F47" s="7"/>
      <c r="G47" s="53">
        <v>960000</v>
      </c>
      <c r="H47" s="7"/>
      <c r="I47" s="13"/>
      <c r="J47" s="13"/>
      <c r="K47" s="13"/>
      <c r="L47" s="13"/>
      <c r="M47" s="15"/>
      <c r="N47" s="15"/>
    </row>
    <row r="48" spans="2:14" x14ac:dyDescent="0.25">
      <c r="B48" s="7"/>
      <c r="C48" s="53"/>
      <c r="D48" s="7"/>
      <c r="E48" s="7"/>
      <c r="F48" s="7"/>
      <c r="G48" s="53">
        <v>294000</v>
      </c>
      <c r="H48" s="7"/>
      <c r="I48" s="13"/>
      <c r="J48" s="13"/>
      <c r="K48" s="13"/>
      <c r="L48" s="13"/>
      <c r="M48" s="15"/>
      <c r="N48" s="15"/>
    </row>
    <row r="49" spans="2:14" x14ac:dyDescent="0.25">
      <c r="B49" s="7"/>
      <c r="C49" s="7"/>
      <c r="D49" s="7"/>
      <c r="E49" s="7"/>
      <c r="F49" s="7"/>
      <c r="G49" s="53">
        <v>294000</v>
      </c>
      <c r="H49" s="7"/>
      <c r="I49" s="13"/>
      <c r="J49" s="13"/>
      <c r="K49" s="13"/>
      <c r="L49" s="13"/>
      <c r="M49" s="15"/>
      <c r="N49" s="15"/>
    </row>
    <row r="50" spans="2:14" x14ac:dyDescent="0.25">
      <c r="B50" s="7"/>
      <c r="C50" s="27"/>
      <c r="D50" s="27"/>
      <c r="E50" s="27"/>
      <c r="F50" s="27"/>
      <c r="G50" s="53">
        <v>1030000</v>
      </c>
      <c r="H50" s="13"/>
      <c r="I50" s="13"/>
      <c r="J50" s="13"/>
      <c r="K50" s="13"/>
      <c r="L50" s="13"/>
      <c r="M50" s="15"/>
      <c r="N50" s="15"/>
    </row>
    <row r="51" spans="2:14" ht="15.75" thickBot="1" x14ac:dyDescent="0.3">
      <c r="B51" s="8">
        <f>C51+D51+E51+F51+G51</f>
        <v>2664252.83</v>
      </c>
      <c r="C51" s="22">
        <f t="shared" ref="C51:F51" si="0">SUM(C40:C50)</f>
        <v>16.55</v>
      </c>
      <c r="D51" s="22">
        <f t="shared" si="0"/>
        <v>9321.2999999999993</v>
      </c>
      <c r="E51" s="22">
        <f t="shared" si="0"/>
        <v>260.27999999999997</v>
      </c>
      <c r="F51" s="22">
        <f t="shared" si="0"/>
        <v>2500</v>
      </c>
      <c r="G51" s="8">
        <f>SUM(G40:G50)</f>
        <v>2652154.7000000002</v>
      </c>
      <c r="H51" s="19"/>
      <c r="I51" s="19"/>
      <c r="J51" s="13"/>
      <c r="K51" s="13"/>
      <c r="L51" s="13"/>
      <c r="M51" s="15"/>
      <c r="N51" s="15"/>
    </row>
    <row r="52" spans="2:14" x14ac:dyDescent="0.25">
      <c r="B52" s="7"/>
      <c r="C52" s="7"/>
      <c r="D52" s="7"/>
      <c r="E52" s="7"/>
      <c r="F52" s="7"/>
      <c r="G52" s="7"/>
      <c r="H52" s="13"/>
      <c r="I52" s="13"/>
      <c r="J52" s="13"/>
      <c r="K52" s="13"/>
      <c r="L52" s="13"/>
      <c r="M52" s="15"/>
      <c r="N52" s="15"/>
    </row>
    <row r="53" spans="2:14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4" x14ac:dyDescent="0.25">
      <c r="B54" s="7" t="s">
        <v>41</v>
      </c>
      <c r="C54" s="7"/>
      <c r="D54" s="7">
        <v>0</v>
      </c>
      <c r="E54" s="7"/>
      <c r="F54" s="7"/>
      <c r="G54" s="7"/>
      <c r="H54" s="7"/>
      <c r="I54" s="7"/>
      <c r="J54" s="7"/>
      <c r="K54" s="7"/>
      <c r="L54" s="7"/>
    </row>
    <row r="55" spans="2:14" ht="15.75" thickBot="1" x14ac:dyDescent="0.3">
      <c r="B55" s="7" t="s">
        <v>6</v>
      </c>
      <c r="C55" s="7"/>
      <c r="D55" s="14">
        <f>B34</f>
        <v>2666667.8400000003</v>
      </c>
      <c r="E55" s="7"/>
      <c r="F55" s="7"/>
      <c r="G55" s="7"/>
      <c r="H55" s="7"/>
      <c r="I55" s="7"/>
      <c r="J55" s="7"/>
      <c r="K55" s="7"/>
      <c r="L55" s="7"/>
    </row>
    <row r="56" spans="2:14" x14ac:dyDescent="0.25">
      <c r="B56" s="7"/>
      <c r="C56" s="7"/>
      <c r="D56" s="7">
        <f>SUM(D54:D55)</f>
        <v>2666667.8400000003</v>
      </c>
      <c r="E56" s="7"/>
      <c r="F56" s="7"/>
      <c r="G56" s="7"/>
      <c r="H56" s="7"/>
      <c r="I56" s="7"/>
      <c r="J56" s="7"/>
      <c r="K56" s="7"/>
      <c r="L56" s="7"/>
    </row>
    <row r="57" spans="2:14" x14ac:dyDescent="0.25">
      <c r="B57" s="7" t="s">
        <v>7</v>
      </c>
      <c r="C57" s="7"/>
      <c r="D57" s="7">
        <f>B51</f>
        <v>2664252.83</v>
      </c>
      <c r="E57" s="7"/>
      <c r="F57" s="7"/>
      <c r="G57" s="7"/>
      <c r="H57" s="7"/>
      <c r="I57" s="7"/>
      <c r="J57" s="7"/>
      <c r="K57" s="7"/>
      <c r="L57" s="7"/>
    </row>
    <row r="58" spans="2:14" ht="15.75" thickBot="1" x14ac:dyDescent="0.3">
      <c r="B58" s="7" t="s">
        <v>42</v>
      </c>
      <c r="C58" s="7"/>
      <c r="D58" s="8">
        <f>D56-D57</f>
        <v>2415.0100000002421</v>
      </c>
      <c r="E58" s="7"/>
      <c r="F58" s="7"/>
      <c r="G58" s="7"/>
      <c r="H58" s="7"/>
      <c r="I58" s="7"/>
      <c r="J58" s="7"/>
      <c r="K58" s="7"/>
      <c r="L58" s="7"/>
    </row>
    <row r="59" spans="2:14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14" ht="15.75" thickBot="1" x14ac:dyDescent="0.3">
      <c r="B60" s="7" t="s">
        <v>43</v>
      </c>
      <c r="C60" s="7"/>
      <c r="D60" s="8">
        <v>2415.0100000000002</v>
      </c>
      <c r="E60" s="7"/>
      <c r="F60" s="7">
        <f>D58-D60</f>
        <v>2.4192559067159891E-10</v>
      </c>
      <c r="G60" s="7"/>
      <c r="H60" s="7"/>
      <c r="I60" s="7"/>
      <c r="J60" s="7"/>
      <c r="K60" s="7"/>
      <c r="L60" s="7"/>
    </row>
    <row r="61" spans="2:14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2:14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2:14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2:14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2:12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2:12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2:12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2:12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2:12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</sheetData>
  <pageMargins left="0.70866141732283472" right="0.70866141732283472" top="0.74803149606299213" bottom="0.74803149606299213" header="0.31496062992125984" footer="0.31496062992125984"/>
  <pageSetup scale="58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AD35-3670-44EE-A198-05BA518C13CE}">
  <sheetPr>
    <tabColor rgb="FFFFC000"/>
    <pageSetUpPr fitToPage="1"/>
  </sheetPr>
  <dimension ref="B3:Q70"/>
  <sheetViews>
    <sheetView topLeftCell="A25" workbookViewId="0">
      <selection activeCell="D62" sqref="D62"/>
    </sheetView>
  </sheetViews>
  <sheetFormatPr defaultRowHeight="15" x14ac:dyDescent="0.25"/>
  <cols>
    <col min="1" max="1" width="5.28515625" customWidth="1"/>
    <col min="2" max="5" width="15.7109375" customWidth="1"/>
    <col min="6" max="9" width="18.7109375" customWidth="1"/>
    <col min="10" max="12" width="15.7109375" customWidth="1"/>
    <col min="13" max="13" width="16.7109375" customWidth="1"/>
    <col min="14" max="56" width="15.7109375" customWidth="1"/>
  </cols>
  <sheetData>
    <row r="3" spans="2:17" ht="18.75" x14ac:dyDescent="0.3">
      <c r="B3" s="1"/>
      <c r="C3" s="1"/>
      <c r="D3" s="1" t="s">
        <v>9</v>
      </c>
      <c r="E3" s="1"/>
    </row>
    <row r="4" spans="2:17" ht="18.75" x14ac:dyDescent="0.3">
      <c r="B4" s="1"/>
      <c r="C4" s="1"/>
      <c r="D4" s="1"/>
      <c r="E4" s="1"/>
    </row>
    <row r="5" spans="2:17" ht="18.75" x14ac:dyDescent="0.3">
      <c r="B5" s="1"/>
      <c r="C5" s="1"/>
      <c r="D5" s="2">
        <v>44742</v>
      </c>
      <c r="E5" s="1"/>
    </row>
    <row r="6" spans="2:17" ht="18.75" x14ac:dyDescent="0.3">
      <c r="B6" s="1"/>
      <c r="C6" s="1"/>
      <c r="D6" s="1"/>
      <c r="E6" s="1"/>
    </row>
    <row r="7" spans="2:17" ht="18.75" x14ac:dyDescent="0.3">
      <c r="B7" s="1"/>
      <c r="C7" s="1"/>
      <c r="D7" s="1"/>
      <c r="E7" s="1"/>
    </row>
    <row r="8" spans="2:17" x14ac:dyDescent="0.25">
      <c r="B8" s="3" t="s">
        <v>8</v>
      </c>
      <c r="C8" s="3"/>
      <c r="D8" s="3"/>
    </row>
    <row r="10" spans="2:17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x14ac:dyDescent="0.25">
      <c r="B12" s="6" t="s">
        <v>1</v>
      </c>
      <c r="C12" s="6" t="s">
        <v>45</v>
      </c>
      <c r="D12" s="6" t="s">
        <v>45</v>
      </c>
      <c r="E12" s="6" t="s">
        <v>15</v>
      </c>
      <c r="F12" s="6" t="s">
        <v>16</v>
      </c>
      <c r="G12" s="6" t="s">
        <v>3</v>
      </c>
      <c r="H12" s="6" t="s">
        <v>10</v>
      </c>
      <c r="I12" s="6" t="s">
        <v>2</v>
      </c>
      <c r="J12" s="6"/>
      <c r="K12" s="6"/>
      <c r="L12" s="6"/>
      <c r="M12" s="6"/>
      <c r="N12" s="5"/>
      <c r="O12" s="5"/>
      <c r="P12" s="5"/>
      <c r="Q12" s="5"/>
    </row>
    <row r="13" spans="2:17" x14ac:dyDescent="0.25">
      <c r="B13" s="7"/>
      <c r="C13" s="7">
        <v>773.49</v>
      </c>
      <c r="D13" s="7"/>
      <c r="E13" s="7"/>
      <c r="F13" s="7"/>
      <c r="G13" s="7">
        <v>15.69</v>
      </c>
      <c r="H13" s="7">
        <v>40000</v>
      </c>
      <c r="I13" t="s">
        <v>132</v>
      </c>
      <c r="J13" s="7"/>
      <c r="K13" s="7"/>
      <c r="L13" s="7"/>
    </row>
    <row r="14" spans="2:17" x14ac:dyDescent="0.25">
      <c r="B14" s="7"/>
      <c r="C14" s="7">
        <v>1981.83</v>
      </c>
      <c r="D14" s="7"/>
      <c r="E14" s="7"/>
      <c r="F14" s="7"/>
      <c r="G14" s="7">
        <v>7.83</v>
      </c>
      <c r="H14" s="7"/>
      <c r="J14" s="7"/>
      <c r="K14" s="7"/>
      <c r="L14" s="7"/>
    </row>
    <row r="15" spans="2:17" x14ac:dyDescent="0.25">
      <c r="B15" s="7"/>
      <c r="C15" s="7">
        <v>2.65</v>
      </c>
      <c r="D15" s="7"/>
      <c r="E15" s="7"/>
      <c r="F15" s="7"/>
      <c r="G15" s="7">
        <v>7.13</v>
      </c>
      <c r="H15" s="7"/>
      <c r="J15" s="7"/>
      <c r="K15" s="7"/>
      <c r="L15" s="7"/>
    </row>
    <row r="16" spans="2:17" x14ac:dyDescent="0.25">
      <c r="B16" s="7"/>
      <c r="C16" s="7">
        <v>2.4</v>
      </c>
      <c r="D16" s="7"/>
      <c r="E16" s="7"/>
      <c r="F16" s="7"/>
      <c r="G16" s="7">
        <v>6.19</v>
      </c>
      <c r="H16" s="7"/>
      <c r="J16" s="7"/>
      <c r="K16" s="7"/>
      <c r="L16" s="7"/>
    </row>
    <row r="17" spans="2:14" x14ac:dyDescent="0.25">
      <c r="B17" s="7"/>
      <c r="C17" s="7"/>
      <c r="D17" s="7"/>
      <c r="E17" s="7"/>
      <c r="F17" s="7"/>
      <c r="G17" s="7">
        <v>4.1100000000000003</v>
      </c>
      <c r="H17" s="7"/>
      <c r="J17" s="7"/>
      <c r="K17" s="7"/>
      <c r="L17" s="7"/>
    </row>
    <row r="18" spans="2:14" x14ac:dyDescent="0.25">
      <c r="B18" s="7"/>
      <c r="C18" s="7"/>
      <c r="D18" s="7"/>
      <c r="E18" s="7"/>
      <c r="F18" s="7"/>
      <c r="G18" s="7">
        <v>4.08</v>
      </c>
      <c r="H18" s="7"/>
      <c r="J18" s="7"/>
      <c r="K18" s="7"/>
      <c r="L18" s="7"/>
    </row>
    <row r="19" spans="2:14" x14ac:dyDescent="0.25">
      <c r="B19" s="7"/>
      <c r="C19" s="7"/>
      <c r="D19" s="7"/>
      <c r="E19" s="7"/>
      <c r="F19" s="7"/>
      <c r="G19" s="7">
        <v>4.21</v>
      </c>
      <c r="H19" s="7"/>
      <c r="J19" s="7"/>
      <c r="K19" s="7"/>
      <c r="L19" s="7"/>
    </row>
    <row r="20" spans="2:14" x14ac:dyDescent="0.25">
      <c r="B20" s="7"/>
      <c r="C20" s="7"/>
      <c r="D20" s="7"/>
      <c r="E20" s="7"/>
      <c r="F20" s="7"/>
      <c r="G20" s="7">
        <v>3.84</v>
      </c>
      <c r="H20" s="7"/>
      <c r="J20" s="7"/>
      <c r="K20" s="7"/>
      <c r="L20" s="7"/>
    </row>
    <row r="21" spans="2:14" x14ac:dyDescent="0.25">
      <c r="B21" s="7"/>
      <c r="C21" s="7"/>
      <c r="D21" s="7"/>
      <c r="E21" s="7"/>
      <c r="F21" s="7"/>
      <c r="G21" s="7">
        <v>4.25</v>
      </c>
      <c r="H21" s="7"/>
      <c r="J21" s="7"/>
      <c r="K21" s="7"/>
      <c r="L21" s="7"/>
    </row>
    <row r="22" spans="2:14" x14ac:dyDescent="0.25">
      <c r="B22" s="7"/>
      <c r="C22" s="7"/>
      <c r="D22" s="7"/>
      <c r="E22" s="7"/>
      <c r="F22" s="7"/>
      <c r="G22" s="7">
        <v>3.75</v>
      </c>
      <c r="H22" s="7"/>
      <c r="J22" s="7"/>
      <c r="K22" s="7"/>
      <c r="L22" s="7"/>
    </row>
    <row r="23" spans="2:14" x14ac:dyDescent="0.25">
      <c r="B23" s="7"/>
      <c r="C23" s="7"/>
      <c r="D23" s="7"/>
      <c r="E23" s="7"/>
      <c r="F23" s="7"/>
      <c r="G23" s="7">
        <v>1.54</v>
      </c>
      <c r="H23" s="7"/>
      <c r="J23" s="7"/>
      <c r="K23" s="7"/>
      <c r="L23" s="7"/>
    </row>
    <row r="24" spans="2:14" x14ac:dyDescent="0.25">
      <c r="B24" s="7"/>
      <c r="C24" s="7"/>
      <c r="D24" s="7"/>
      <c r="E24" s="7"/>
      <c r="F24" s="7"/>
      <c r="G24" s="7"/>
      <c r="H24" s="7"/>
      <c r="J24" s="7"/>
      <c r="K24" s="7"/>
      <c r="L24" s="7"/>
    </row>
    <row r="25" spans="2:14" x14ac:dyDescent="0.25">
      <c r="B25" s="7"/>
      <c r="C25" s="27"/>
      <c r="D25" s="27"/>
      <c r="E25" s="7"/>
      <c r="F25" s="7"/>
      <c r="G25" s="7"/>
      <c r="H25" s="7"/>
      <c r="J25" s="13"/>
      <c r="K25" s="13"/>
      <c r="L25" s="13"/>
    </row>
    <row r="26" spans="2:14" x14ac:dyDescent="0.25">
      <c r="B26" s="7"/>
      <c r="C26" s="27"/>
      <c r="D26" s="27"/>
      <c r="E26" s="7"/>
      <c r="F26" s="7"/>
      <c r="G26" s="7"/>
      <c r="H26" s="7"/>
      <c r="J26" s="13"/>
      <c r="K26" s="13"/>
      <c r="L26" s="13"/>
    </row>
    <row r="27" spans="2:14" ht="15.75" thickBot="1" x14ac:dyDescent="0.3">
      <c r="B27" s="8">
        <f>C27+D27+E27+F27+G27+H27</f>
        <v>42822.99</v>
      </c>
      <c r="C27" s="22">
        <f t="shared" ref="C27:D27" si="0">SUM(C13:C26)</f>
        <v>2760.37</v>
      </c>
      <c r="D27" s="22">
        <f t="shared" si="0"/>
        <v>0</v>
      </c>
      <c r="E27" s="8">
        <f>SUM(E13:E26)</f>
        <v>0</v>
      </c>
      <c r="F27" s="8">
        <f>SUM(F13:F26)</f>
        <v>0</v>
      </c>
      <c r="G27" s="8">
        <f>SUM(G13:G26)</f>
        <v>62.62</v>
      </c>
      <c r="H27" s="8">
        <f>SUM(H13:H26)</f>
        <v>40000</v>
      </c>
      <c r="I27" s="8"/>
      <c r="J27" s="19"/>
      <c r="K27" s="19"/>
      <c r="L27" s="19"/>
    </row>
    <row r="28" spans="2:14" x14ac:dyDescent="0.25">
      <c r="B28" s="7"/>
      <c r="C28" s="27"/>
      <c r="D28" s="27"/>
      <c r="E28" s="7"/>
      <c r="F28" s="7"/>
      <c r="G28" s="7"/>
      <c r="H28" s="7"/>
      <c r="I28" s="7"/>
      <c r="J28" s="13"/>
      <c r="K28" s="13"/>
      <c r="L28" s="13"/>
    </row>
    <row r="29" spans="2:14" x14ac:dyDescent="0.25">
      <c r="B29" s="7"/>
      <c r="C29" s="27"/>
      <c r="D29" s="27"/>
      <c r="E29" s="7"/>
      <c r="F29" s="7"/>
      <c r="G29" s="7"/>
      <c r="H29" s="7"/>
      <c r="I29" s="7"/>
      <c r="J29" s="13"/>
      <c r="K29" s="13"/>
      <c r="L29" s="13"/>
    </row>
    <row r="30" spans="2:14" ht="17.25" x14ac:dyDescent="0.4">
      <c r="B30" s="10" t="s">
        <v>5</v>
      </c>
      <c r="C30" s="7"/>
      <c r="D30" s="7"/>
      <c r="E30" s="7"/>
      <c r="F30" s="7"/>
      <c r="G30" s="7"/>
      <c r="H30" s="7"/>
      <c r="I30" s="7"/>
      <c r="J30" s="13"/>
      <c r="K30" s="13"/>
      <c r="L30" s="13"/>
    </row>
    <row r="31" spans="2:14" x14ac:dyDescent="0.25">
      <c r="B31" s="7"/>
      <c r="C31" s="7"/>
      <c r="D31" s="7"/>
      <c r="E31" s="7"/>
      <c r="F31" s="7"/>
      <c r="G31" s="7"/>
      <c r="H31" s="7"/>
      <c r="I31" s="7"/>
      <c r="J31" s="13"/>
      <c r="K31" s="13"/>
      <c r="L31" s="13"/>
    </row>
    <row r="32" spans="2:14" ht="17.25" x14ac:dyDescent="0.4">
      <c r="B32" s="11" t="s">
        <v>1</v>
      </c>
      <c r="C32" s="11" t="s">
        <v>45</v>
      </c>
      <c r="D32" s="11" t="s">
        <v>45</v>
      </c>
      <c r="E32" s="11" t="s">
        <v>45</v>
      </c>
      <c r="F32" s="11" t="s">
        <v>13</v>
      </c>
      <c r="G32" s="16" t="s">
        <v>4</v>
      </c>
      <c r="H32" s="17" t="s">
        <v>2</v>
      </c>
      <c r="I32" s="16"/>
      <c r="J32" s="16"/>
      <c r="K32" s="16"/>
      <c r="L32" s="16"/>
      <c r="M32" s="17"/>
      <c r="N32" s="15"/>
    </row>
    <row r="33" spans="2:14" x14ac:dyDescent="0.25">
      <c r="B33" s="7"/>
      <c r="C33" s="7">
        <v>40000</v>
      </c>
      <c r="D33" s="7">
        <v>1</v>
      </c>
      <c r="E33" s="7">
        <v>1777</v>
      </c>
      <c r="F33" s="7"/>
      <c r="G33" s="7">
        <v>2200</v>
      </c>
      <c r="H33" s="7" t="s">
        <v>144</v>
      </c>
      <c r="I33" s="13"/>
      <c r="J33" s="13"/>
      <c r="K33" s="13"/>
      <c r="L33" s="13"/>
      <c r="M33" s="15"/>
      <c r="N33" s="15"/>
    </row>
    <row r="34" spans="2:14" x14ac:dyDescent="0.25">
      <c r="B34" s="7"/>
      <c r="C34" s="7">
        <v>1</v>
      </c>
      <c r="D34" s="7">
        <v>1</v>
      </c>
      <c r="E34" s="7">
        <v>9000</v>
      </c>
      <c r="F34" s="7"/>
      <c r="G34" s="7"/>
      <c r="H34" s="7"/>
      <c r="I34" s="13"/>
      <c r="J34" s="13"/>
      <c r="K34" s="13"/>
      <c r="L34" s="13"/>
      <c r="M34" s="15"/>
      <c r="N34" s="15"/>
    </row>
    <row r="35" spans="2:14" x14ac:dyDescent="0.25">
      <c r="B35" s="7"/>
      <c r="C35" s="7">
        <v>1</v>
      </c>
      <c r="D35" s="7">
        <v>1</v>
      </c>
      <c r="E35" s="7">
        <v>1</v>
      </c>
      <c r="F35" s="7"/>
      <c r="G35" s="7"/>
      <c r="H35" s="7"/>
      <c r="I35" s="13"/>
      <c r="J35" s="13"/>
      <c r="K35" s="13"/>
      <c r="L35" s="13"/>
      <c r="M35" s="18"/>
      <c r="N35" s="15"/>
    </row>
    <row r="36" spans="2:14" x14ac:dyDescent="0.25">
      <c r="B36" s="7"/>
      <c r="C36" s="7">
        <v>1232</v>
      </c>
      <c r="D36" s="7">
        <v>779</v>
      </c>
      <c r="E36" s="7">
        <v>1</v>
      </c>
      <c r="F36" s="7"/>
      <c r="G36" s="7"/>
      <c r="H36" s="7"/>
      <c r="I36" s="13"/>
      <c r="J36" s="13"/>
      <c r="K36" s="13"/>
      <c r="L36" s="13"/>
      <c r="M36" s="18"/>
      <c r="N36" s="15"/>
    </row>
    <row r="37" spans="2:14" x14ac:dyDescent="0.25">
      <c r="B37" s="7"/>
      <c r="C37" s="7">
        <v>20000</v>
      </c>
      <c r="D37" s="7">
        <v>1</v>
      </c>
      <c r="E37" s="7">
        <v>1</v>
      </c>
      <c r="F37" s="7"/>
      <c r="G37" s="7"/>
      <c r="H37" s="7"/>
      <c r="I37" s="13"/>
      <c r="J37" s="13"/>
      <c r="K37" s="13"/>
      <c r="L37" s="13"/>
      <c r="M37" s="18"/>
      <c r="N37" s="15"/>
    </row>
    <row r="38" spans="2:14" x14ac:dyDescent="0.25">
      <c r="B38" s="7"/>
      <c r="C38" s="7">
        <v>1</v>
      </c>
      <c r="D38" s="7">
        <v>1</v>
      </c>
      <c r="E38" s="7">
        <v>40000</v>
      </c>
      <c r="F38" s="7"/>
      <c r="G38" s="7"/>
      <c r="H38" s="7"/>
      <c r="I38" s="13"/>
      <c r="J38" s="13"/>
      <c r="K38" s="13"/>
      <c r="L38" s="13"/>
      <c r="M38" s="15"/>
      <c r="N38" s="15"/>
    </row>
    <row r="39" spans="2:14" x14ac:dyDescent="0.25">
      <c r="B39" s="7"/>
      <c r="C39" s="7">
        <v>1</v>
      </c>
      <c r="D39" s="7">
        <v>1</v>
      </c>
      <c r="E39" s="7">
        <v>10213</v>
      </c>
      <c r="F39" s="7"/>
      <c r="G39" s="7"/>
      <c r="H39" s="7"/>
      <c r="I39" s="13"/>
      <c r="J39" s="13"/>
      <c r="K39" s="13"/>
      <c r="L39" s="13"/>
      <c r="M39" s="15"/>
      <c r="N39" s="15"/>
    </row>
    <row r="40" spans="2:14" x14ac:dyDescent="0.25">
      <c r="B40" s="7"/>
      <c r="C40" s="7">
        <v>1</v>
      </c>
      <c r="D40" s="7">
        <v>1</v>
      </c>
      <c r="E40" s="7">
        <v>1000</v>
      </c>
      <c r="F40" s="7"/>
      <c r="G40" s="7"/>
      <c r="H40" s="7"/>
      <c r="I40" s="13"/>
      <c r="J40" s="13"/>
      <c r="K40" s="13"/>
      <c r="L40" s="13"/>
      <c r="M40" s="15"/>
      <c r="N40" s="15"/>
    </row>
    <row r="41" spans="2:14" x14ac:dyDescent="0.25">
      <c r="B41" s="7"/>
      <c r="C41" s="7">
        <v>1653.65</v>
      </c>
      <c r="D41" s="7">
        <v>1</v>
      </c>
      <c r="E41" s="7">
        <v>1331.35</v>
      </c>
      <c r="F41" s="7"/>
      <c r="G41" s="7"/>
      <c r="H41" s="7"/>
      <c r="I41" s="13"/>
      <c r="J41" s="13"/>
      <c r="K41" s="13"/>
      <c r="L41" s="13"/>
      <c r="M41" s="15"/>
      <c r="N41" s="15"/>
    </row>
    <row r="42" spans="2:14" x14ac:dyDescent="0.25">
      <c r="B42" s="7"/>
      <c r="C42" s="7">
        <v>385</v>
      </c>
      <c r="D42" s="7">
        <v>1</v>
      </c>
      <c r="E42" s="7">
        <v>1086.1300000000001</v>
      </c>
      <c r="F42" s="7"/>
      <c r="G42" s="7"/>
      <c r="H42" s="7"/>
      <c r="I42" s="13"/>
      <c r="J42" s="13"/>
      <c r="K42" s="13"/>
      <c r="L42" s="13"/>
      <c r="M42" s="15"/>
      <c r="N42" s="15"/>
    </row>
    <row r="43" spans="2:14" x14ac:dyDescent="0.25">
      <c r="B43" s="7"/>
      <c r="C43" s="7">
        <v>1</v>
      </c>
      <c r="D43" s="7">
        <v>1</v>
      </c>
      <c r="E43" s="7">
        <v>2.4700000000000002</v>
      </c>
      <c r="F43" s="7"/>
      <c r="G43" s="7"/>
      <c r="H43" s="7"/>
      <c r="I43" s="13"/>
      <c r="J43" s="13"/>
      <c r="K43" s="13"/>
      <c r="L43" s="13"/>
      <c r="M43" s="15"/>
      <c r="N43" s="15"/>
    </row>
    <row r="44" spans="2:14" x14ac:dyDescent="0.25">
      <c r="B44" s="7"/>
      <c r="C44" s="7">
        <v>1</v>
      </c>
      <c r="D44" s="7">
        <v>1</v>
      </c>
      <c r="E44" s="7"/>
      <c r="F44" s="7"/>
      <c r="G44" s="7"/>
      <c r="H44" s="7"/>
      <c r="I44" s="13"/>
      <c r="J44" s="13"/>
      <c r="K44" s="13"/>
      <c r="L44" s="13"/>
      <c r="M44" s="15"/>
      <c r="N44" s="15"/>
    </row>
    <row r="45" spans="2:14" x14ac:dyDescent="0.25">
      <c r="B45" s="7"/>
      <c r="C45" s="7">
        <v>1</v>
      </c>
      <c r="D45" s="7">
        <v>1</v>
      </c>
      <c r="E45" s="7"/>
      <c r="F45" s="7"/>
      <c r="G45" s="7"/>
      <c r="H45" s="7"/>
      <c r="I45" s="13"/>
      <c r="J45" s="13"/>
      <c r="K45" s="13"/>
      <c r="L45" s="13"/>
      <c r="M45" s="15"/>
      <c r="N45" s="15"/>
    </row>
    <row r="46" spans="2:14" x14ac:dyDescent="0.25">
      <c r="B46" s="7"/>
      <c r="C46" s="7">
        <v>1</v>
      </c>
      <c r="D46" s="7">
        <v>1</v>
      </c>
      <c r="E46" s="7"/>
      <c r="F46" s="7"/>
      <c r="G46" s="7"/>
      <c r="H46" s="7"/>
      <c r="I46" s="13"/>
      <c r="J46" s="13"/>
      <c r="K46" s="13"/>
      <c r="L46" s="13"/>
      <c r="M46" s="15"/>
      <c r="N46" s="15"/>
    </row>
    <row r="47" spans="2:14" x14ac:dyDescent="0.25">
      <c r="B47" s="7"/>
      <c r="C47" s="7">
        <v>1</v>
      </c>
      <c r="D47" s="7">
        <v>1</v>
      </c>
      <c r="E47" s="7"/>
      <c r="F47" s="7"/>
      <c r="G47" s="7"/>
      <c r="H47" s="7"/>
      <c r="I47" s="13"/>
      <c r="J47" s="13"/>
      <c r="K47" s="13"/>
      <c r="L47" s="13"/>
      <c r="M47" s="15"/>
      <c r="N47" s="15"/>
    </row>
    <row r="48" spans="2:14" x14ac:dyDescent="0.25">
      <c r="B48" s="7"/>
      <c r="C48" s="7">
        <v>1</v>
      </c>
      <c r="D48" s="7">
        <v>1</v>
      </c>
      <c r="E48" s="7"/>
      <c r="F48" s="7"/>
      <c r="G48" s="7"/>
      <c r="H48" s="7"/>
      <c r="I48" s="13"/>
      <c r="J48" s="13"/>
      <c r="K48" s="13"/>
      <c r="L48" s="13"/>
      <c r="M48" s="15"/>
      <c r="N48" s="15"/>
    </row>
    <row r="49" spans="2:14" x14ac:dyDescent="0.25">
      <c r="B49" s="7"/>
      <c r="C49" s="27">
        <v>700</v>
      </c>
      <c r="D49" s="27">
        <v>1</v>
      </c>
      <c r="E49" s="27"/>
      <c r="F49" s="27"/>
      <c r="G49" s="7"/>
      <c r="H49" s="7"/>
      <c r="I49" s="13"/>
      <c r="J49" s="13"/>
      <c r="K49" s="13"/>
      <c r="L49" s="13"/>
      <c r="M49" s="15"/>
      <c r="N49" s="15"/>
    </row>
    <row r="50" spans="2:14" x14ac:dyDescent="0.25">
      <c r="B50" s="7"/>
      <c r="C50" s="27">
        <v>1777</v>
      </c>
      <c r="D50" s="27">
        <v>1</v>
      </c>
      <c r="E50" s="27"/>
      <c r="F50" s="27"/>
      <c r="G50" s="7"/>
      <c r="H50" s="7"/>
      <c r="I50" s="13"/>
      <c r="J50" s="13"/>
      <c r="K50" s="13"/>
      <c r="L50" s="13"/>
      <c r="M50" s="15"/>
      <c r="N50" s="15"/>
    </row>
    <row r="51" spans="2:14" x14ac:dyDescent="0.25">
      <c r="B51" s="7"/>
      <c r="C51" s="27">
        <v>6454</v>
      </c>
      <c r="D51" s="27">
        <v>1</v>
      </c>
      <c r="E51" s="27"/>
      <c r="F51" s="27"/>
      <c r="G51" s="7"/>
      <c r="H51" s="13"/>
      <c r="I51" s="13"/>
      <c r="J51" s="13"/>
      <c r="K51" s="13"/>
      <c r="L51" s="13"/>
      <c r="M51" s="15"/>
      <c r="N51" s="15"/>
    </row>
    <row r="52" spans="2:14" ht="15.75" thickBot="1" x14ac:dyDescent="0.3">
      <c r="B52" s="8">
        <f>C52+D52+E52+F52+G52</f>
        <v>139622.59999999998</v>
      </c>
      <c r="C52" s="22">
        <f t="shared" ref="C52:F52" si="1">SUM(C33:C51)</f>
        <v>72212.649999999994</v>
      </c>
      <c r="D52" s="22">
        <f t="shared" si="1"/>
        <v>797</v>
      </c>
      <c r="E52" s="22">
        <f t="shared" si="1"/>
        <v>64412.95</v>
      </c>
      <c r="F52" s="22">
        <f t="shared" si="1"/>
        <v>0</v>
      </c>
      <c r="G52" s="8">
        <f>SUM(G33:G51)</f>
        <v>2200</v>
      </c>
      <c r="H52" s="19"/>
      <c r="I52" s="19"/>
      <c r="J52" s="13"/>
      <c r="K52" s="13"/>
      <c r="L52" s="13"/>
      <c r="M52" s="15"/>
      <c r="N52" s="15"/>
    </row>
    <row r="53" spans="2:14" x14ac:dyDescent="0.25">
      <c r="B53" s="7"/>
      <c r="C53" s="27"/>
      <c r="D53" s="27"/>
      <c r="E53" s="27"/>
      <c r="F53" s="27"/>
      <c r="G53" s="7"/>
      <c r="H53" s="13"/>
      <c r="I53" s="13"/>
      <c r="J53" s="13"/>
      <c r="K53" s="13"/>
      <c r="L53" s="13"/>
      <c r="M53" s="15"/>
      <c r="N53" s="15"/>
    </row>
    <row r="54" spans="2:14" x14ac:dyDescent="0.25">
      <c r="B54" s="7"/>
      <c r="C54" s="27"/>
      <c r="D54" s="27"/>
      <c r="E54" s="27"/>
      <c r="F54" s="27"/>
      <c r="G54" s="7"/>
      <c r="H54" s="7"/>
      <c r="I54" s="7"/>
      <c r="J54" s="7"/>
      <c r="K54" s="7"/>
      <c r="L54" s="7"/>
    </row>
    <row r="55" spans="2:14" x14ac:dyDescent="0.25">
      <c r="B55" s="7" t="s">
        <v>41</v>
      </c>
      <c r="C55" s="7"/>
      <c r="D55" s="7">
        <v>96799.61</v>
      </c>
      <c r="E55" s="7"/>
      <c r="F55" s="7"/>
      <c r="G55" s="7"/>
      <c r="H55" s="7"/>
      <c r="I55" s="7"/>
      <c r="J55" s="7"/>
      <c r="K55" s="7"/>
      <c r="L55" s="7"/>
    </row>
    <row r="56" spans="2:14" ht="15.75" thickBot="1" x14ac:dyDescent="0.3">
      <c r="B56" s="7" t="s">
        <v>6</v>
      </c>
      <c r="C56" s="7"/>
      <c r="D56" s="14">
        <f>B27</f>
        <v>42822.99</v>
      </c>
      <c r="E56" s="7"/>
      <c r="F56" s="7"/>
      <c r="G56" s="7"/>
      <c r="H56" s="7"/>
      <c r="I56" s="7"/>
      <c r="J56" s="7"/>
      <c r="K56" s="7"/>
      <c r="L56" s="7"/>
    </row>
    <row r="57" spans="2:14" x14ac:dyDescent="0.25">
      <c r="B57" s="7"/>
      <c r="C57" s="7"/>
      <c r="D57" s="7">
        <f>SUM(D55:D56)</f>
        <v>139622.6</v>
      </c>
      <c r="E57" s="7"/>
      <c r="F57" s="7"/>
      <c r="G57" s="7"/>
      <c r="H57" s="7"/>
      <c r="I57" s="7"/>
      <c r="J57" s="7"/>
      <c r="K57" s="7"/>
      <c r="L57" s="7"/>
    </row>
    <row r="58" spans="2:14" x14ac:dyDescent="0.25">
      <c r="B58" s="7" t="s">
        <v>7</v>
      </c>
      <c r="C58" s="7"/>
      <c r="D58" s="7">
        <f>B52</f>
        <v>139622.59999999998</v>
      </c>
      <c r="E58" s="7"/>
      <c r="F58" s="7"/>
      <c r="G58" s="7"/>
      <c r="H58" s="7"/>
      <c r="I58" s="7"/>
      <c r="J58" s="7"/>
      <c r="K58" s="7"/>
      <c r="L58" s="7"/>
    </row>
    <row r="59" spans="2:14" ht="15.75" thickBot="1" x14ac:dyDescent="0.3">
      <c r="B59" s="7" t="s">
        <v>42</v>
      </c>
      <c r="C59" s="7"/>
      <c r="D59" s="8">
        <f>D57-D58</f>
        <v>0</v>
      </c>
      <c r="E59" s="7"/>
      <c r="F59" s="7"/>
      <c r="G59" s="7"/>
      <c r="H59" s="7"/>
      <c r="I59" s="7"/>
      <c r="J59" s="7"/>
      <c r="K59" s="7"/>
      <c r="L59" s="7"/>
    </row>
    <row r="60" spans="2:14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2:14" ht="15.75" thickBot="1" x14ac:dyDescent="0.3">
      <c r="B61" s="7" t="s">
        <v>43</v>
      </c>
      <c r="C61" s="7"/>
      <c r="D61" s="8">
        <v>0</v>
      </c>
      <c r="E61" s="7"/>
      <c r="F61" s="7"/>
      <c r="G61" s="7"/>
      <c r="H61" s="7"/>
      <c r="I61" s="7"/>
      <c r="J61" s="7"/>
      <c r="K61" s="7"/>
      <c r="L61" s="7"/>
    </row>
    <row r="62" spans="2:14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2:14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2:14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2:12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2:12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2:12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2:12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2:12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2:12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</sheetData>
  <pageMargins left="0.70866141732283472" right="0.70866141732283472" top="0.74803149606299213" bottom="0.74803149606299213" header="0.31496062992125984" footer="0.31496062992125984"/>
  <pageSetup scale="54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7A6A-BABC-48BA-BB75-5327944407AB}">
  <sheetPr>
    <tabColor rgb="FFFFC000"/>
    <pageSetUpPr fitToPage="1"/>
  </sheetPr>
  <dimension ref="B3:O58"/>
  <sheetViews>
    <sheetView topLeftCell="A22" workbookViewId="0">
      <selection activeCell="D50" sqref="D50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5.7109375" customWidth="1"/>
    <col min="6" max="6" width="18.7109375" customWidth="1"/>
    <col min="7" max="10" width="15.7109375" customWidth="1"/>
    <col min="11" max="11" width="17.28515625" customWidth="1"/>
    <col min="12" max="54" width="15.7109375" customWidth="1"/>
  </cols>
  <sheetData>
    <row r="3" spans="2:15" ht="18.75" x14ac:dyDescent="0.3">
      <c r="B3" s="1"/>
      <c r="C3" s="1"/>
      <c r="D3" s="1" t="s">
        <v>9</v>
      </c>
      <c r="E3" s="1"/>
    </row>
    <row r="4" spans="2:15" ht="18.75" x14ac:dyDescent="0.3">
      <c r="B4" s="1"/>
      <c r="C4" s="1"/>
      <c r="D4" s="1"/>
      <c r="E4" s="1"/>
    </row>
    <row r="5" spans="2:15" ht="18.75" x14ac:dyDescent="0.3">
      <c r="B5" s="1"/>
      <c r="C5" s="1"/>
      <c r="D5" s="2">
        <v>44742</v>
      </c>
      <c r="E5" s="1"/>
    </row>
    <row r="6" spans="2:15" ht="18.75" x14ac:dyDescent="0.3">
      <c r="B6" s="1"/>
      <c r="C6" s="1"/>
      <c r="D6" s="1"/>
      <c r="E6" s="1"/>
    </row>
    <row r="7" spans="2:15" ht="18.75" x14ac:dyDescent="0.3">
      <c r="B7" s="1"/>
      <c r="C7" s="1"/>
      <c r="D7" s="1"/>
      <c r="E7" s="1"/>
    </row>
    <row r="8" spans="2:15" x14ac:dyDescent="0.25">
      <c r="B8" s="3" t="s">
        <v>26</v>
      </c>
      <c r="C8" s="3"/>
      <c r="D8" s="3"/>
    </row>
    <row r="10" spans="2:15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5" x14ac:dyDescent="0.25">
      <c r="B12" s="6" t="s">
        <v>1</v>
      </c>
      <c r="C12" s="6" t="s">
        <v>45</v>
      </c>
      <c r="D12" s="6" t="s">
        <v>45</v>
      </c>
      <c r="E12" s="6"/>
      <c r="F12" s="6" t="s">
        <v>3</v>
      </c>
      <c r="G12" s="6"/>
      <c r="H12" s="6"/>
      <c r="I12" s="6"/>
      <c r="J12" s="6" t="s">
        <v>10</v>
      </c>
      <c r="K12" s="6" t="s">
        <v>2</v>
      </c>
      <c r="L12" s="5"/>
      <c r="M12" s="5"/>
      <c r="N12" s="5"/>
      <c r="O12" s="5"/>
    </row>
    <row r="13" spans="2:15" x14ac:dyDescent="0.25">
      <c r="B13" s="7"/>
      <c r="C13" s="7">
        <v>250000</v>
      </c>
      <c r="D13" s="7"/>
      <c r="E13" s="7"/>
      <c r="F13" s="7">
        <v>101.31</v>
      </c>
      <c r="G13" s="7"/>
      <c r="H13" s="7"/>
      <c r="I13" s="7"/>
      <c r="J13" s="7"/>
    </row>
    <row r="14" spans="2:15" x14ac:dyDescent="0.25">
      <c r="B14" s="7"/>
      <c r="C14" s="7">
        <v>1</v>
      </c>
      <c r="D14" s="7"/>
      <c r="E14" s="7"/>
      <c r="F14" s="7">
        <v>97.72</v>
      </c>
      <c r="G14" s="7"/>
      <c r="H14" s="7"/>
      <c r="I14" s="7"/>
      <c r="J14" s="7"/>
    </row>
    <row r="15" spans="2:15" x14ac:dyDescent="0.25">
      <c r="B15" s="7"/>
      <c r="C15" s="7">
        <v>1</v>
      </c>
      <c r="D15" s="7"/>
      <c r="E15" s="7"/>
      <c r="F15" s="7">
        <v>2.0499999999999998</v>
      </c>
      <c r="G15" s="7"/>
      <c r="H15" s="7"/>
      <c r="I15" s="7"/>
      <c r="J15" s="7"/>
      <c r="K15" s="5"/>
    </row>
    <row r="16" spans="2:15" x14ac:dyDescent="0.25">
      <c r="B16" s="7"/>
      <c r="C16" s="7">
        <v>1</v>
      </c>
      <c r="D16" s="7"/>
      <c r="E16" s="7"/>
      <c r="F16" s="7">
        <v>97.67</v>
      </c>
      <c r="G16" s="7"/>
      <c r="H16" s="7"/>
      <c r="I16" s="7"/>
      <c r="J16" s="7"/>
      <c r="K16" s="5"/>
    </row>
    <row r="17" spans="2:10" x14ac:dyDescent="0.25">
      <c r="B17" s="7"/>
      <c r="C17" s="7">
        <v>1</v>
      </c>
      <c r="D17" s="7"/>
      <c r="E17" s="7"/>
      <c r="F17" s="7">
        <v>84.28</v>
      </c>
      <c r="G17" s="7"/>
      <c r="H17" s="7"/>
      <c r="I17" s="7"/>
      <c r="J17" s="7"/>
    </row>
    <row r="18" spans="2:10" x14ac:dyDescent="0.25">
      <c r="B18" s="7"/>
      <c r="C18" s="7">
        <v>1</v>
      </c>
      <c r="D18" s="7"/>
      <c r="E18" s="7"/>
      <c r="F18" s="7">
        <v>65.87</v>
      </c>
      <c r="G18" s="7"/>
      <c r="H18" s="7"/>
      <c r="I18" s="7"/>
      <c r="J18" s="7"/>
    </row>
    <row r="19" spans="2:10" x14ac:dyDescent="0.25">
      <c r="B19" s="7"/>
      <c r="C19" s="7">
        <v>1</v>
      </c>
      <c r="D19" s="7"/>
      <c r="E19" s="7"/>
      <c r="F19" s="7">
        <v>65.89</v>
      </c>
      <c r="G19" s="7"/>
      <c r="H19" s="7"/>
      <c r="I19" s="7"/>
      <c r="J19" s="7"/>
    </row>
    <row r="20" spans="2:10" x14ac:dyDescent="0.25">
      <c r="B20" s="7"/>
      <c r="C20" s="7">
        <v>1</v>
      </c>
      <c r="D20" s="7"/>
      <c r="E20" s="7"/>
      <c r="F20" s="7">
        <v>59.53</v>
      </c>
      <c r="G20" s="7"/>
      <c r="H20" s="7"/>
      <c r="I20" s="7"/>
      <c r="J20" s="7"/>
    </row>
    <row r="21" spans="2:10" x14ac:dyDescent="0.25">
      <c r="B21" s="7"/>
      <c r="C21" s="7">
        <v>1</v>
      </c>
      <c r="D21" s="7"/>
      <c r="E21" s="7"/>
      <c r="F21" s="7">
        <v>65.92</v>
      </c>
      <c r="G21" s="7"/>
      <c r="H21" s="7"/>
      <c r="I21" s="7"/>
      <c r="J21" s="7"/>
    </row>
    <row r="22" spans="2:10" x14ac:dyDescent="0.25">
      <c r="B22" s="7"/>
      <c r="C22" s="7">
        <v>1</v>
      </c>
      <c r="D22" s="7"/>
      <c r="E22" s="7"/>
      <c r="F22" s="7">
        <v>63.81</v>
      </c>
      <c r="G22" s="7"/>
      <c r="H22" s="7"/>
      <c r="I22" s="7"/>
      <c r="J22" s="7"/>
    </row>
    <row r="23" spans="2:10" x14ac:dyDescent="0.25">
      <c r="B23" s="7"/>
      <c r="C23" s="7">
        <v>1</v>
      </c>
      <c r="D23" s="7"/>
      <c r="E23" s="7"/>
      <c r="F23" s="7">
        <v>0.62</v>
      </c>
      <c r="G23" s="7"/>
      <c r="H23" s="7"/>
      <c r="I23" s="7"/>
      <c r="J23" s="7"/>
    </row>
    <row r="24" spans="2:10" x14ac:dyDescent="0.25">
      <c r="B24" s="7"/>
      <c r="C24" s="7">
        <v>1</v>
      </c>
      <c r="D24" s="7"/>
      <c r="E24" s="7"/>
      <c r="F24" s="7"/>
      <c r="G24" s="7"/>
      <c r="H24" s="7"/>
      <c r="I24" s="7"/>
      <c r="J24" s="7"/>
    </row>
    <row r="25" spans="2:10" x14ac:dyDescent="0.25">
      <c r="B25" s="7"/>
      <c r="C25" s="7"/>
      <c r="D25" s="7"/>
      <c r="E25" s="7"/>
      <c r="F25" s="7"/>
      <c r="G25" s="7"/>
      <c r="H25" s="7"/>
      <c r="I25" s="7"/>
      <c r="J25" s="7"/>
    </row>
    <row r="26" spans="2:10" x14ac:dyDescent="0.25">
      <c r="B26" s="7"/>
      <c r="C26" s="27"/>
      <c r="D26" s="27"/>
      <c r="E26" s="7"/>
      <c r="F26" s="7"/>
      <c r="G26" s="7"/>
      <c r="H26" s="7"/>
      <c r="I26" s="7"/>
      <c r="J26" s="7"/>
    </row>
    <row r="27" spans="2:10" x14ac:dyDescent="0.25">
      <c r="B27" s="7"/>
      <c r="C27" s="27"/>
      <c r="D27" s="27"/>
      <c r="E27" s="7"/>
      <c r="F27" s="7"/>
      <c r="G27" s="7"/>
      <c r="H27" s="7"/>
      <c r="I27" s="7"/>
      <c r="J27" s="7"/>
    </row>
    <row r="28" spans="2:10" ht="15.75" thickBot="1" x14ac:dyDescent="0.3">
      <c r="B28" s="8">
        <f>C28+D28+E28+F28+G28+I28+J28</f>
        <v>250715.67</v>
      </c>
      <c r="C28" s="22">
        <f t="shared" ref="C28:J28" si="0">SUM(C13:C27)</f>
        <v>250011</v>
      </c>
      <c r="D28" s="22">
        <f t="shared" si="0"/>
        <v>0</v>
      </c>
      <c r="E28" s="8">
        <f t="shared" si="0"/>
        <v>0</v>
      </c>
      <c r="F28" s="8">
        <f t="shared" si="0"/>
        <v>704.67</v>
      </c>
      <c r="G28" s="8">
        <f t="shared" si="0"/>
        <v>0</v>
      </c>
      <c r="H28" s="8"/>
      <c r="I28" s="8">
        <f t="shared" si="0"/>
        <v>0</v>
      </c>
      <c r="J28" s="8">
        <f t="shared" si="0"/>
        <v>0</v>
      </c>
    </row>
    <row r="29" spans="2:10" x14ac:dyDescent="0.25">
      <c r="B29" s="7"/>
      <c r="C29" s="27"/>
      <c r="D29" s="27"/>
      <c r="E29" s="7"/>
      <c r="F29" s="7"/>
      <c r="G29" s="7"/>
      <c r="H29" s="7"/>
      <c r="I29" s="7"/>
      <c r="J29" s="7"/>
    </row>
    <row r="30" spans="2:10" x14ac:dyDescent="0.25">
      <c r="B30" s="7"/>
      <c r="C30" s="27"/>
      <c r="D30" s="27"/>
      <c r="E30" s="7"/>
      <c r="F30" s="7"/>
      <c r="G30" s="7"/>
      <c r="H30" s="7"/>
      <c r="I30" s="7"/>
      <c r="J30" s="7"/>
    </row>
    <row r="31" spans="2:10" ht="17.25" x14ac:dyDescent="0.4">
      <c r="B31" s="10" t="s">
        <v>5</v>
      </c>
      <c r="C31" s="7"/>
      <c r="D31" s="7"/>
      <c r="E31" s="7"/>
      <c r="F31" s="7"/>
      <c r="G31" s="7"/>
      <c r="H31" s="7"/>
      <c r="I31" s="7"/>
      <c r="J31" s="7"/>
    </row>
    <row r="32" spans="2:10" x14ac:dyDescent="0.25">
      <c r="B32" s="7"/>
      <c r="C32" s="7"/>
      <c r="D32" s="7"/>
      <c r="E32" s="7"/>
      <c r="F32" s="7"/>
      <c r="G32" s="7"/>
      <c r="H32" s="7"/>
      <c r="I32" s="7"/>
      <c r="J32" s="7"/>
    </row>
    <row r="33" spans="2:11" ht="17.25" x14ac:dyDescent="0.4">
      <c r="B33" s="11" t="s">
        <v>1</v>
      </c>
      <c r="C33" s="11" t="s">
        <v>45</v>
      </c>
      <c r="D33" s="11" t="s">
        <v>27</v>
      </c>
      <c r="E33" s="11" t="s">
        <v>12</v>
      </c>
      <c r="F33" s="11" t="s">
        <v>13</v>
      </c>
      <c r="G33" s="16" t="s">
        <v>17</v>
      </c>
      <c r="H33" s="16" t="s">
        <v>28</v>
      </c>
      <c r="I33" s="16" t="s">
        <v>19</v>
      </c>
      <c r="J33" s="16" t="s">
        <v>4</v>
      </c>
      <c r="K33" s="17" t="s">
        <v>2</v>
      </c>
    </row>
    <row r="34" spans="2:11" x14ac:dyDescent="0.25">
      <c r="B34" s="7"/>
      <c r="C34" s="7">
        <v>209.45</v>
      </c>
      <c r="D34" s="7"/>
      <c r="E34" s="7"/>
      <c r="F34" s="7"/>
      <c r="G34" s="13"/>
      <c r="H34" s="13"/>
      <c r="I34" s="13"/>
      <c r="J34" s="13"/>
      <c r="K34" s="15"/>
    </row>
    <row r="35" spans="2:11" x14ac:dyDescent="0.25">
      <c r="B35" s="7"/>
      <c r="C35" s="7">
        <v>1981.83</v>
      </c>
      <c r="D35" s="7"/>
      <c r="E35" s="7"/>
      <c r="F35" s="7"/>
      <c r="G35" s="13"/>
      <c r="H35" s="13"/>
      <c r="I35" s="13"/>
      <c r="J35" s="13"/>
      <c r="K35" s="15"/>
    </row>
    <row r="36" spans="2:11" x14ac:dyDescent="0.25">
      <c r="B36" s="7"/>
      <c r="C36" s="7">
        <v>248532.19</v>
      </c>
      <c r="D36" s="7"/>
      <c r="E36" s="7"/>
      <c r="F36" s="7"/>
      <c r="G36" s="13"/>
      <c r="H36" s="13"/>
      <c r="I36" s="13"/>
      <c r="J36" s="13"/>
      <c r="K36" s="18"/>
    </row>
    <row r="37" spans="2:11" x14ac:dyDescent="0.25">
      <c r="B37" s="7"/>
      <c r="C37" s="7">
        <v>0.62</v>
      </c>
      <c r="D37" s="7"/>
      <c r="E37" s="7"/>
      <c r="F37" s="7"/>
      <c r="G37" s="13"/>
      <c r="H37" s="13"/>
      <c r="I37" s="13"/>
      <c r="J37" s="13"/>
      <c r="K37" s="18"/>
    </row>
    <row r="38" spans="2:11" x14ac:dyDescent="0.25">
      <c r="B38" s="7"/>
      <c r="C38" s="7">
        <v>1</v>
      </c>
      <c r="D38" s="7"/>
      <c r="E38" s="7"/>
      <c r="F38" s="7"/>
      <c r="G38" s="7"/>
      <c r="H38" s="7"/>
      <c r="I38" s="7"/>
      <c r="J38" s="7"/>
    </row>
    <row r="39" spans="2:11" x14ac:dyDescent="0.25">
      <c r="B39" s="7"/>
      <c r="C39" s="27"/>
      <c r="D39" s="27"/>
      <c r="E39" s="27"/>
      <c r="F39" s="27"/>
      <c r="G39" s="27"/>
      <c r="H39" s="27"/>
      <c r="I39" s="7"/>
      <c r="J39" s="7"/>
    </row>
    <row r="40" spans="2:11" ht="15.75" thickBot="1" x14ac:dyDescent="0.3">
      <c r="B40" s="21">
        <f>C40+D40+E40+F40+G40+H40+J40</f>
        <v>250725.09</v>
      </c>
      <c r="C40" s="42">
        <f t="shared" ref="C40:I40" si="1">SUM(C34:C39)</f>
        <v>250725.09</v>
      </c>
      <c r="D40" s="42">
        <f t="shared" si="1"/>
        <v>0</v>
      </c>
      <c r="E40" s="42">
        <f t="shared" si="1"/>
        <v>0</v>
      </c>
      <c r="F40" s="42">
        <f t="shared" si="1"/>
        <v>0</v>
      </c>
      <c r="G40" s="42">
        <f t="shared" si="1"/>
        <v>0</v>
      </c>
      <c r="H40" s="42">
        <f>SUM(H34:H39)</f>
        <v>0</v>
      </c>
      <c r="I40" s="21">
        <f t="shared" si="1"/>
        <v>0</v>
      </c>
      <c r="J40" s="21">
        <f>SUM(J34:J39)</f>
        <v>0</v>
      </c>
    </row>
    <row r="41" spans="2:11" x14ac:dyDescent="0.25">
      <c r="B41" s="7"/>
      <c r="C41" s="27"/>
      <c r="D41" s="27"/>
      <c r="E41" s="27"/>
      <c r="F41" s="27"/>
      <c r="G41" s="27"/>
      <c r="H41" s="27"/>
      <c r="I41" s="7"/>
      <c r="J41" s="7"/>
    </row>
    <row r="42" spans="2:11" x14ac:dyDescent="0.25">
      <c r="B42" s="7"/>
      <c r="C42" s="7"/>
      <c r="D42" s="7"/>
      <c r="E42" s="7"/>
      <c r="F42" s="7"/>
      <c r="G42" s="7"/>
      <c r="H42" s="7"/>
      <c r="I42" s="7"/>
      <c r="J42" s="7"/>
    </row>
    <row r="43" spans="2:11" x14ac:dyDescent="0.25">
      <c r="B43" s="7" t="s">
        <v>41</v>
      </c>
      <c r="C43" s="7"/>
      <c r="D43" s="7">
        <v>9.42</v>
      </c>
      <c r="E43" s="7"/>
      <c r="F43" s="7"/>
      <c r="G43" s="7"/>
      <c r="H43" s="7"/>
      <c r="I43" s="7"/>
      <c r="J43" s="7"/>
    </row>
    <row r="44" spans="2:11" ht="15.75" thickBot="1" x14ac:dyDescent="0.3">
      <c r="B44" s="7" t="s">
        <v>6</v>
      </c>
      <c r="C44" s="7"/>
      <c r="D44" s="14">
        <f>B28</f>
        <v>250715.67</v>
      </c>
      <c r="E44" s="7"/>
      <c r="F44" s="7"/>
      <c r="G44" s="7"/>
      <c r="H44" s="7"/>
      <c r="I44" s="7"/>
      <c r="J44" s="7"/>
    </row>
    <row r="45" spans="2:11" x14ac:dyDescent="0.25">
      <c r="B45" s="7"/>
      <c r="C45" s="7"/>
      <c r="D45" s="7">
        <f>SUM(D43:D44)</f>
        <v>250725.09000000003</v>
      </c>
      <c r="E45" s="7"/>
      <c r="F45" s="7"/>
      <c r="G45" s="7"/>
      <c r="H45" s="7"/>
      <c r="I45" s="7"/>
      <c r="J45" s="7"/>
    </row>
    <row r="46" spans="2:11" x14ac:dyDescent="0.25">
      <c r="B46" s="7" t="s">
        <v>7</v>
      </c>
      <c r="C46" s="7"/>
      <c r="D46" s="7">
        <f>B40</f>
        <v>250725.09</v>
      </c>
      <c r="E46" s="7"/>
      <c r="F46" s="7"/>
      <c r="G46" s="7"/>
      <c r="H46" s="7"/>
      <c r="I46" s="7"/>
      <c r="J46" s="7"/>
    </row>
    <row r="47" spans="2:11" ht="15.75" thickBot="1" x14ac:dyDescent="0.3">
      <c r="B47" s="7" t="s">
        <v>42</v>
      </c>
      <c r="C47" s="7"/>
      <c r="D47" s="8">
        <f>D45-D46</f>
        <v>0</v>
      </c>
      <c r="E47" s="7"/>
      <c r="F47" s="7"/>
      <c r="G47" s="7"/>
      <c r="H47" s="7"/>
      <c r="I47" s="7"/>
      <c r="J47" s="7"/>
    </row>
    <row r="48" spans="2:11" x14ac:dyDescent="0.25">
      <c r="B48" s="7"/>
      <c r="C48" s="7"/>
      <c r="D48" s="7"/>
      <c r="E48" s="7"/>
      <c r="F48" s="7"/>
      <c r="G48" s="7"/>
      <c r="H48" s="7"/>
      <c r="I48" s="7"/>
      <c r="J48" s="7"/>
    </row>
    <row r="49" spans="2:10" ht="15.75" thickBot="1" x14ac:dyDescent="0.3">
      <c r="B49" s="7" t="s">
        <v>43</v>
      </c>
      <c r="C49" s="7"/>
      <c r="D49" s="8">
        <v>0</v>
      </c>
      <c r="E49" s="7"/>
      <c r="F49" s="7"/>
      <c r="G49" s="7"/>
      <c r="H49" s="7"/>
      <c r="I49" s="7"/>
      <c r="J49" s="7"/>
    </row>
    <row r="50" spans="2:10" x14ac:dyDescent="0.25">
      <c r="B50" s="7"/>
      <c r="C50" s="7"/>
      <c r="D50" s="7"/>
      <c r="E50" s="7"/>
      <c r="F50" s="7"/>
      <c r="G50" s="7"/>
      <c r="H50" s="7"/>
      <c r="I50" s="7"/>
      <c r="J50" s="7"/>
    </row>
    <row r="51" spans="2:10" x14ac:dyDescent="0.25">
      <c r="B51" s="7"/>
      <c r="C51" s="7"/>
      <c r="D51" s="7"/>
      <c r="E51" s="7"/>
      <c r="F51" s="7"/>
      <c r="G51" s="7"/>
      <c r="H51" s="7"/>
      <c r="I51" s="7"/>
      <c r="J51" s="7"/>
    </row>
    <row r="52" spans="2:10" x14ac:dyDescent="0.25">
      <c r="B52" s="7"/>
      <c r="C52" s="7"/>
      <c r="D52" s="7"/>
      <c r="E52" s="7"/>
      <c r="F52" s="7"/>
      <c r="G52" s="7"/>
      <c r="H52" s="7"/>
      <c r="I52" s="7"/>
      <c r="J52" s="7"/>
    </row>
    <row r="53" spans="2:10" x14ac:dyDescent="0.25">
      <c r="B53" s="7"/>
      <c r="C53" s="7"/>
      <c r="D53" s="7"/>
      <c r="E53" s="7"/>
      <c r="F53" s="7"/>
      <c r="G53" s="7"/>
      <c r="H53" s="7"/>
      <c r="I53" s="7"/>
      <c r="J53" s="7"/>
    </row>
    <row r="54" spans="2:10" x14ac:dyDescent="0.25">
      <c r="B54" s="7"/>
      <c r="C54" s="7"/>
      <c r="D54" s="7"/>
      <c r="E54" s="7"/>
      <c r="F54" s="7"/>
      <c r="G54" s="7"/>
      <c r="H54" s="7"/>
      <c r="I54" s="7"/>
      <c r="J54" s="7"/>
    </row>
    <row r="55" spans="2:10" x14ac:dyDescent="0.25">
      <c r="B55" s="7"/>
      <c r="C55" s="7"/>
      <c r="D55" s="7"/>
      <c r="E55" s="7"/>
      <c r="F55" s="7"/>
      <c r="G55" s="7"/>
      <c r="H55" s="7"/>
      <c r="I55" s="7"/>
      <c r="J55" s="7"/>
    </row>
    <row r="56" spans="2:10" x14ac:dyDescent="0.25">
      <c r="B56" s="7"/>
      <c r="C56" s="7"/>
      <c r="D56" s="7"/>
      <c r="E56" s="7"/>
      <c r="F56" s="7"/>
      <c r="G56" s="7"/>
      <c r="H56" s="7"/>
      <c r="I56" s="7"/>
      <c r="J56" s="7"/>
    </row>
    <row r="57" spans="2:10" x14ac:dyDescent="0.25">
      <c r="B57" s="7"/>
      <c r="C57" s="7"/>
      <c r="D57" s="7"/>
      <c r="E57" s="7"/>
      <c r="F57" s="7"/>
      <c r="G57" s="7"/>
      <c r="H57" s="7"/>
      <c r="I57" s="7"/>
      <c r="J57" s="7"/>
    </row>
    <row r="58" spans="2:10" x14ac:dyDescent="0.25">
      <c r="B58" s="7"/>
      <c r="C58" s="7"/>
      <c r="D58" s="7"/>
      <c r="E58" s="7"/>
      <c r="F58" s="7"/>
      <c r="G58" s="7"/>
      <c r="H58" s="7"/>
      <c r="I58" s="7"/>
      <c r="J58" s="7"/>
    </row>
  </sheetData>
  <pageMargins left="0.70866141732283472" right="0.70866141732283472" top="0.74803149606299213" bottom="0.74803149606299213" header="0.31496062992125984" footer="0.31496062992125984"/>
  <pageSetup scale="6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3D12-3BA5-4B0E-A34F-6A84B891CFA1}">
  <sheetPr>
    <tabColor rgb="FFFFC000"/>
    <pageSetUpPr fitToPage="1"/>
  </sheetPr>
  <dimension ref="B3:N72"/>
  <sheetViews>
    <sheetView topLeftCell="A16" workbookViewId="0">
      <selection activeCell="D64" sqref="D64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5.7109375" customWidth="1"/>
    <col min="6" max="6" width="18.7109375" customWidth="1"/>
    <col min="7" max="9" width="15.7109375" customWidth="1"/>
    <col min="10" max="10" width="22" customWidth="1"/>
    <col min="11" max="53" width="15.7109375" customWidth="1"/>
  </cols>
  <sheetData>
    <row r="3" spans="2:14" ht="18.75" x14ac:dyDescent="0.3">
      <c r="B3" s="1"/>
      <c r="C3" s="1"/>
      <c r="D3" s="1" t="s">
        <v>9</v>
      </c>
      <c r="E3" s="1"/>
    </row>
    <row r="4" spans="2:14" ht="18.75" x14ac:dyDescent="0.3">
      <c r="B4" s="1"/>
      <c r="C4" s="1"/>
      <c r="D4" s="1"/>
      <c r="E4" s="1"/>
    </row>
    <row r="5" spans="2:14" ht="18.75" x14ac:dyDescent="0.3">
      <c r="B5" s="1"/>
      <c r="C5" s="1"/>
      <c r="D5" s="2">
        <v>44742</v>
      </c>
      <c r="E5" s="1"/>
    </row>
    <row r="6" spans="2:14" ht="18.75" x14ac:dyDescent="0.3">
      <c r="B6" s="1"/>
      <c r="C6" s="1"/>
      <c r="D6" s="1"/>
      <c r="E6" s="1"/>
    </row>
    <row r="7" spans="2:14" ht="18.75" x14ac:dyDescent="0.3">
      <c r="B7" s="1"/>
      <c r="C7" s="1"/>
      <c r="D7" s="1"/>
      <c r="E7" s="1"/>
    </row>
    <row r="8" spans="2:14" x14ac:dyDescent="0.25">
      <c r="B8" s="3" t="s">
        <v>14</v>
      </c>
      <c r="C8" s="3"/>
      <c r="D8" s="3"/>
    </row>
    <row r="10" spans="2:14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s="6" t="s">
        <v>1</v>
      </c>
      <c r="C12" s="6" t="s">
        <v>45</v>
      </c>
      <c r="D12" s="6" t="s">
        <v>45</v>
      </c>
      <c r="E12" s="6" t="s">
        <v>45</v>
      </c>
      <c r="F12" s="6" t="s">
        <v>3</v>
      </c>
      <c r="G12" s="6" t="s">
        <v>136</v>
      </c>
      <c r="H12" s="6" t="s">
        <v>45</v>
      </c>
      <c r="I12" s="6" t="s">
        <v>10</v>
      </c>
      <c r="J12" s="6" t="s">
        <v>2</v>
      </c>
      <c r="K12" s="5"/>
      <c r="L12" s="5"/>
      <c r="M12" s="5"/>
      <c r="N12" s="5"/>
    </row>
    <row r="13" spans="2:14" x14ac:dyDescent="0.25">
      <c r="B13" s="7"/>
      <c r="C13" s="7">
        <v>40000</v>
      </c>
      <c r="D13" s="7">
        <v>1000</v>
      </c>
      <c r="E13" s="7">
        <v>40000</v>
      </c>
      <c r="F13" s="7">
        <v>0.04</v>
      </c>
      <c r="G13" s="7">
        <v>300000</v>
      </c>
      <c r="H13" s="7">
        <v>4660.6499999999996</v>
      </c>
      <c r="I13" s="27"/>
      <c r="J13" s="47" t="s">
        <v>135</v>
      </c>
    </row>
    <row r="14" spans="2:14" x14ac:dyDescent="0.25">
      <c r="B14" s="7"/>
      <c r="C14" s="7">
        <v>1232</v>
      </c>
      <c r="D14" s="7">
        <v>1000</v>
      </c>
      <c r="E14" s="7">
        <v>1777</v>
      </c>
      <c r="F14" s="7">
        <v>0.02</v>
      </c>
      <c r="G14" s="7"/>
      <c r="H14" s="7">
        <v>4660.6499999999996</v>
      </c>
      <c r="I14" s="27"/>
      <c r="J14" s="47" t="s">
        <v>135</v>
      </c>
    </row>
    <row r="15" spans="2:14" x14ac:dyDescent="0.25">
      <c r="B15" s="7"/>
      <c r="C15" s="7">
        <v>20000</v>
      </c>
      <c r="D15" s="7">
        <v>50000</v>
      </c>
      <c r="E15" s="7">
        <v>30000</v>
      </c>
      <c r="F15" s="7">
        <v>2.06</v>
      </c>
      <c r="G15" s="7"/>
      <c r="H15" s="7"/>
      <c r="I15" s="27">
        <v>200</v>
      </c>
      <c r="J15" s="48" t="s">
        <v>154</v>
      </c>
    </row>
    <row r="16" spans="2:14" x14ac:dyDescent="0.25">
      <c r="B16" s="7"/>
      <c r="C16" s="7">
        <v>1653.65</v>
      </c>
      <c r="D16" s="7">
        <v>29000</v>
      </c>
      <c r="E16" s="7">
        <v>9000</v>
      </c>
      <c r="F16" s="7"/>
      <c r="G16" s="7"/>
      <c r="H16" s="7"/>
      <c r="I16" s="7">
        <v>1127908</v>
      </c>
      <c r="J16" s="5" t="s">
        <v>137</v>
      </c>
    </row>
    <row r="17" spans="2:9" x14ac:dyDescent="0.25">
      <c r="B17" s="7"/>
      <c r="C17" s="7">
        <v>385</v>
      </c>
      <c r="D17" s="7">
        <v>40000</v>
      </c>
      <c r="E17" s="7">
        <v>10391.31</v>
      </c>
      <c r="F17" s="7"/>
      <c r="G17" s="7"/>
      <c r="H17" s="7"/>
      <c r="I17" s="7"/>
    </row>
    <row r="18" spans="2:9" x14ac:dyDescent="0.25">
      <c r="B18" s="7"/>
      <c r="C18" s="7">
        <v>1331.35</v>
      </c>
      <c r="D18" s="7">
        <v>40000</v>
      </c>
      <c r="E18" s="7">
        <v>96223</v>
      </c>
      <c r="F18" s="7"/>
      <c r="G18" s="7"/>
      <c r="H18" s="7"/>
      <c r="I18" s="7"/>
    </row>
    <row r="19" spans="2:9" x14ac:dyDescent="0.25">
      <c r="B19" s="7"/>
      <c r="C19" s="7">
        <v>1086.1300000000001</v>
      </c>
      <c r="D19" s="7">
        <v>40000</v>
      </c>
      <c r="E19" s="7">
        <v>40000</v>
      </c>
      <c r="F19" s="7"/>
      <c r="G19" s="7"/>
      <c r="H19" s="7"/>
      <c r="I19" s="7"/>
    </row>
    <row r="20" spans="2:9" x14ac:dyDescent="0.25">
      <c r="B20" s="7"/>
      <c r="C20" s="7">
        <v>700</v>
      </c>
      <c r="D20" s="7">
        <v>40000</v>
      </c>
      <c r="E20" s="7">
        <v>40000</v>
      </c>
      <c r="F20" s="7"/>
      <c r="G20" s="7"/>
      <c r="H20" s="7"/>
      <c r="I20" s="7"/>
    </row>
    <row r="21" spans="2:9" x14ac:dyDescent="0.25">
      <c r="B21" s="7"/>
      <c r="C21" s="7">
        <v>1777</v>
      </c>
      <c r="D21" s="7">
        <v>1000</v>
      </c>
      <c r="E21" s="7">
        <v>40000</v>
      </c>
      <c r="F21" s="7"/>
      <c r="G21" s="7"/>
      <c r="H21" s="7"/>
      <c r="I21" s="7"/>
    </row>
    <row r="22" spans="2:9" x14ac:dyDescent="0.25">
      <c r="B22" s="7"/>
      <c r="C22" s="7">
        <v>779</v>
      </c>
      <c r="D22" s="7">
        <v>40000</v>
      </c>
      <c r="E22" s="7">
        <v>40000</v>
      </c>
      <c r="F22" s="7"/>
      <c r="G22" s="7"/>
      <c r="H22" s="7"/>
      <c r="I22" s="7"/>
    </row>
    <row r="23" spans="2:9" x14ac:dyDescent="0.25">
      <c r="B23" s="7"/>
      <c r="C23" s="7">
        <v>1000</v>
      </c>
      <c r="D23" s="7">
        <v>40000</v>
      </c>
      <c r="E23" s="7">
        <v>40000</v>
      </c>
      <c r="F23" s="7"/>
      <c r="G23" s="7"/>
      <c r="H23" s="7"/>
      <c r="I23" s="7"/>
    </row>
    <row r="24" spans="2:9" x14ac:dyDescent="0.25">
      <c r="B24" s="7"/>
      <c r="C24" s="7">
        <v>50000</v>
      </c>
      <c r="D24" s="7">
        <v>40000</v>
      </c>
      <c r="E24" s="7">
        <v>40000</v>
      </c>
      <c r="F24" s="7"/>
      <c r="G24" s="7"/>
      <c r="H24" s="7"/>
      <c r="I24" s="7"/>
    </row>
    <row r="25" spans="2:9" x14ac:dyDescent="0.25">
      <c r="B25" s="7"/>
      <c r="C25" s="7">
        <v>1000</v>
      </c>
      <c r="D25" s="7">
        <v>40000</v>
      </c>
      <c r="E25" s="7">
        <v>10213</v>
      </c>
      <c r="F25" s="7"/>
      <c r="G25" s="7"/>
      <c r="H25" s="7"/>
      <c r="I25" s="7"/>
    </row>
    <row r="26" spans="2:9" x14ac:dyDescent="0.25">
      <c r="B26" s="7"/>
      <c r="C26" s="27">
        <v>1777</v>
      </c>
      <c r="D26" s="27">
        <v>40000</v>
      </c>
      <c r="E26" s="27">
        <v>27141</v>
      </c>
      <c r="F26" s="7"/>
      <c r="G26" s="7"/>
      <c r="H26" s="7"/>
      <c r="I26" s="7"/>
    </row>
    <row r="27" spans="2:9" x14ac:dyDescent="0.25">
      <c r="B27" s="7"/>
      <c r="C27" s="27">
        <v>1000</v>
      </c>
      <c r="D27" s="27">
        <v>40000</v>
      </c>
      <c r="E27" s="27">
        <v>90000</v>
      </c>
      <c r="F27" s="7"/>
      <c r="G27" s="7"/>
      <c r="H27" s="7"/>
      <c r="I27" s="7"/>
    </row>
    <row r="28" spans="2:9" x14ac:dyDescent="0.25">
      <c r="B28" s="7"/>
      <c r="C28" s="27"/>
      <c r="D28" s="27"/>
      <c r="E28" s="27">
        <v>14.98</v>
      </c>
      <c r="F28" s="7"/>
      <c r="G28" s="7"/>
      <c r="H28" s="7"/>
      <c r="I28" s="7"/>
    </row>
    <row r="29" spans="2:9" ht="15.75" thickBot="1" x14ac:dyDescent="0.3">
      <c r="B29" s="8">
        <f>C29+D29+E29+F29+G29+H29+I29</f>
        <v>2597912.84</v>
      </c>
      <c r="C29" s="22">
        <f>SUM(C13:C27)</f>
        <v>123721.13</v>
      </c>
      <c r="D29" s="22">
        <f>SUM(D13:D27)</f>
        <v>482000</v>
      </c>
      <c r="E29" s="22">
        <f>SUM(E13:E28)</f>
        <v>554760.29</v>
      </c>
      <c r="F29" s="8">
        <f>SUM(F13:F27)</f>
        <v>2.12</v>
      </c>
      <c r="G29" s="8">
        <f>SUM(G13:G27)</f>
        <v>300000</v>
      </c>
      <c r="H29" s="8">
        <f>SUM(H13:H27)</f>
        <v>9321.2999999999993</v>
      </c>
      <c r="I29" s="8">
        <f>SUM(I13:I27)</f>
        <v>1128108</v>
      </c>
    </row>
    <row r="30" spans="2:9" x14ac:dyDescent="0.25">
      <c r="B30" s="7"/>
      <c r="C30" s="27"/>
      <c r="D30" s="27"/>
      <c r="E30" s="27"/>
      <c r="F30" s="7"/>
      <c r="G30" s="7"/>
      <c r="H30" s="7"/>
      <c r="I30" s="7"/>
    </row>
    <row r="31" spans="2:9" x14ac:dyDescent="0.25">
      <c r="B31" s="7"/>
      <c r="C31" s="7"/>
      <c r="D31" s="7"/>
      <c r="E31" s="7"/>
      <c r="F31" s="7"/>
      <c r="G31" s="7"/>
      <c r="H31" s="7"/>
      <c r="I31" s="7"/>
    </row>
    <row r="32" spans="2:9" ht="17.25" x14ac:dyDescent="0.4">
      <c r="B32" s="10" t="s">
        <v>5</v>
      </c>
      <c r="C32" s="7"/>
      <c r="D32" s="7"/>
      <c r="E32" s="7"/>
      <c r="F32" s="7"/>
      <c r="G32" s="7"/>
      <c r="H32" s="7"/>
      <c r="I32" s="7"/>
    </row>
    <row r="33" spans="2:10" x14ac:dyDescent="0.25">
      <c r="B33" s="7"/>
      <c r="C33" s="7"/>
      <c r="D33" s="7"/>
      <c r="E33" s="7"/>
      <c r="F33" s="7"/>
      <c r="G33" s="7"/>
      <c r="H33" s="7"/>
      <c r="I33" s="7"/>
    </row>
    <row r="34" spans="2:10" ht="17.25" x14ac:dyDescent="0.4">
      <c r="B34" s="11" t="s">
        <v>1</v>
      </c>
      <c r="C34" s="11" t="s">
        <v>45</v>
      </c>
      <c r="D34" s="11" t="s">
        <v>45</v>
      </c>
      <c r="E34" s="11" t="s">
        <v>45</v>
      </c>
      <c r="F34" s="11" t="s">
        <v>13</v>
      </c>
      <c r="G34" s="16" t="s">
        <v>139</v>
      </c>
      <c r="H34" s="16" t="s">
        <v>19</v>
      </c>
      <c r="I34" s="16" t="s">
        <v>4</v>
      </c>
      <c r="J34" s="17" t="s">
        <v>2</v>
      </c>
    </row>
    <row r="35" spans="2:10" x14ac:dyDescent="0.25">
      <c r="B35" s="7"/>
      <c r="C35" s="7">
        <v>40000</v>
      </c>
      <c r="D35" s="7">
        <v>40000</v>
      </c>
      <c r="E35" s="7">
        <v>40000</v>
      </c>
      <c r="F35" s="7"/>
      <c r="G35" s="13">
        <v>4</v>
      </c>
      <c r="H35" s="13"/>
      <c r="I35" s="13">
        <v>1653.65</v>
      </c>
      <c r="J35" s="15" t="s">
        <v>145</v>
      </c>
    </row>
    <row r="36" spans="2:10" x14ac:dyDescent="0.25">
      <c r="B36" s="7"/>
      <c r="C36" s="7">
        <v>20000</v>
      </c>
      <c r="D36" s="7">
        <v>40000</v>
      </c>
      <c r="E36" s="7">
        <v>66620.740000000005</v>
      </c>
      <c r="F36" s="7"/>
      <c r="G36" s="13"/>
      <c r="H36" s="13">
        <v>1777</v>
      </c>
      <c r="I36" s="13">
        <v>385</v>
      </c>
      <c r="J36" s="15" t="s">
        <v>138</v>
      </c>
    </row>
    <row r="37" spans="2:10" x14ac:dyDescent="0.25">
      <c r="B37" s="7"/>
      <c r="C37" s="7">
        <v>1000</v>
      </c>
      <c r="D37" s="7">
        <v>40000</v>
      </c>
      <c r="E37" s="7">
        <v>40000</v>
      </c>
      <c r="F37" s="7"/>
      <c r="G37" s="13"/>
      <c r="H37" s="13">
        <v>1777</v>
      </c>
      <c r="I37" s="13">
        <v>1331.35</v>
      </c>
      <c r="J37" s="18" t="s">
        <v>133</v>
      </c>
    </row>
    <row r="38" spans="2:10" x14ac:dyDescent="0.25">
      <c r="B38" s="7"/>
      <c r="C38" s="7">
        <v>7000</v>
      </c>
      <c r="D38" s="7">
        <v>40000</v>
      </c>
      <c r="E38" s="7">
        <v>40000</v>
      </c>
      <c r="F38" s="7"/>
      <c r="G38" s="13"/>
      <c r="H38" s="13">
        <v>1777</v>
      </c>
      <c r="I38" s="13">
        <v>1086.1300000000001</v>
      </c>
      <c r="J38" s="18" t="s">
        <v>134</v>
      </c>
    </row>
    <row r="39" spans="2:10" x14ac:dyDescent="0.25">
      <c r="B39" s="7"/>
      <c r="C39" s="7">
        <v>1000</v>
      </c>
      <c r="D39" s="7">
        <v>40000</v>
      </c>
      <c r="E39" s="7">
        <v>40000</v>
      </c>
      <c r="F39" s="7"/>
      <c r="G39" s="13"/>
      <c r="H39" s="13"/>
      <c r="I39" s="13">
        <v>1232</v>
      </c>
      <c r="J39" s="18" t="s">
        <v>146</v>
      </c>
    </row>
    <row r="40" spans="2:10" x14ac:dyDescent="0.25">
      <c r="B40" s="7"/>
      <c r="C40" s="7">
        <v>1000</v>
      </c>
      <c r="D40" s="7">
        <v>40000</v>
      </c>
      <c r="E40" s="7">
        <v>40000</v>
      </c>
      <c r="F40" s="7"/>
      <c r="G40" s="13"/>
      <c r="H40" s="13"/>
      <c r="I40" s="13"/>
      <c r="J40" s="15"/>
    </row>
    <row r="41" spans="2:10" x14ac:dyDescent="0.25">
      <c r="B41" s="7"/>
      <c r="C41" s="7">
        <v>1000</v>
      </c>
      <c r="D41" s="7">
        <v>40000</v>
      </c>
      <c r="E41" s="7">
        <v>40000</v>
      </c>
      <c r="F41" s="7"/>
      <c r="G41" s="13"/>
      <c r="H41" s="13"/>
      <c r="I41" s="13"/>
      <c r="J41" s="15"/>
    </row>
    <row r="42" spans="2:10" x14ac:dyDescent="0.25">
      <c r="B42" s="7"/>
      <c r="C42" s="7">
        <v>40000</v>
      </c>
      <c r="D42" s="7">
        <v>40000</v>
      </c>
      <c r="E42" s="7">
        <v>40000</v>
      </c>
      <c r="F42" s="7"/>
      <c r="G42" s="13"/>
      <c r="H42" s="13"/>
      <c r="I42" s="13"/>
      <c r="J42" s="15"/>
    </row>
    <row r="43" spans="2:10" x14ac:dyDescent="0.25">
      <c r="B43" s="7"/>
      <c r="C43" s="7">
        <v>10000</v>
      </c>
      <c r="D43" s="7">
        <v>40000</v>
      </c>
      <c r="E43" s="7">
        <v>1255258</v>
      </c>
      <c r="F43" s="7"/>
      <c r="G43" s="13"/>
      <c r="H43" s="13"/>
      <c r="I43" s="13"/>
      <c r="J43" s="15"/>
    </row>
    <row r="44" spans="2:10" x14ac:dyDescent="0.25">
      <c r="B44" s="7"/>
      <c r="C44" s="7">
        <v>773.49</v>
      </c>
      <c r="D44" s="7">
        <v>40000</v>
      </c>
      <c r="E44" s="7">
        <v>14.98</v>
      </c>
      <c r="F44" s="7"/>
      <c r="G44" s="13"/>
      <c r="H44" s="13"/>
      <c r="I44" s="13"/>
      <c r="J44" s="15"/>
    </row>
    <row r="45" spans="2:10" x14ac:dyDescent="0.25">
      <c r="B45" s="7"/>
      <c r="C45" s="7">
        <v>226</v>
      </c>
      <c r="D45" s="7">
        <v>40000</v>
      </c>
      <c r="E45" s="7">
        <v>1</v>
      </c>
      <c r="F45" s="7"/>
      <c r="G45" s="7"/>
      <c r="H45" s="7"/>
      <c r="I45" s="7"/>
    </row>
    <row r="46" spans="2:10" x14ac:dyDescent="0.25">
      <c r="B46" s="7"/>
      <c r="C46" s="7">
        <v>1000</v>
      </c>
      <c r="D46" s="7">
        <v>40000</v>
      </c>
      <c r="E46" s="7"/>
      <c r="F46" s="7"/>
      <c r="G46" s="7"/>
      <c r="H46" s="7"/>
      <c r="I46" s="7"/>
    </row>
    <row r="47" spans="2:10" x14ac:dyDescent="0.25">
      <c r="B47" s="7"/>
      <c r="C47" s="7">
        <v>1000</v>
      </c>
      <c r="D47" s="7">
        <v>40000</v>
      </c>
      <c r="E47" s="7"/>
      <c r="F47" s="7"/>
      <c r="G47" s="7"/>
      <c r="H47" s="7"/>
      <c r="I47" s="7"/>
    </row>
    <row r="48" spans="2:10" x14ac:dyDescent="0.25">
      <c r="B48" s="7"/>
      <c r="C48" s="7">
        <v>249996.55</v>
      </c>
      <c r="D48" s="7">
        <v>1000</v>
      </c>
      <c r="E48" s="7"/>
      <c r="F48" s="7"/>
      <c r="G48" s="7"/>
      <c r="H48" s="7"/>
      <c r="I48" s="7"/>
    </row>
    <row r="49" spans="2:9" x14ac:dyDescent="0.25">
      <c r="B49" s="7"/>
      <c r="C49" s="27">
        <v>50000</v>
      </c>
      <c r="D49" s="27">
        <v>39000</v>
      </c>
      <c r="E49" s="27"/>
      <c r="F49" s="7"/>
      <c r="G49" s="7"/>
      <c r="H49" s="7"/>
      <c r="I49" s="7"/>
    </row>
    <row r="50" spans="2:9" x14ac:dyDescent="0.25">
      <c r="B50" s="7"/>
      <c r="C50" s="27">
        <v>1000</v>
      </c>
      <c r="D50" s="27"/>
      <c r="E50" s="27"/>
      <c r="F50" s="7"/>
      <c r="G50" s="7"/>
      <c r="H50" s="7"/>
      <c r="I50" s="7"/>
    </row>
    <row r="51" spans="2:9" x14ac:dyDescent="0.25">
      <c r="B51" s="7"/>
      <c r="C51" s="27"/>
      <c r="D51" s="27"/>
      <c r="E51" s="27"/>
      <c r="F51" s="7"/>
      <c r="G51" s="7"/>
      <c r="H51" s="7"/>
      <c r="I51" s="7"/>
    </row>
    <row r="52" spans="2:9" x14ac:dyDescent="0.25">
      <c r="B52" s="7"/>
      <c r="C52" s="27"/>
      <c r="D52" s="27"/>
      <c r="E52" s="27"/>
      <c r="F52" s="7"/>
      <c r="G52" s="7"/>
      <c r="H52" s="7"/>
      <c r="I52" s="7"/>
    </row>
    <row r="53" spans="2:9" x14ac:dyDescent="0.25">
      <c r="B53" s="7"/>
      <c r="C53" s="27"/>
      <c r="D53" s="27"/>
      <c r="E53" s="27"/>
      <c r="F53" s="7"/>
      <c r="G53" s="7"/>
      <c r="H53" s="7"/>
      <c r="I53" s="7"/>
    </row>
    <row r="54" spans="2:9" ht="15.75" thickBot="1" x14ac:dyDescent="0.3">
      <c r="B54" s="8">
        <f>C54+D54+E54+F54+G54+H54+I54</f>
        <v>2597913.8899999997</v>
      </c>
      <c r="C54" s="22">
        <f t="shared" ref="C54:I54" si="0">SUM(C35:C53)</f>
        <v>424996.04</v>
      </c>
      <c r="D54" s="22">
        <f t="shared" si="0"/>
        <v>560000</v>
      </c>
      <c r="E54" s="22">
        <f t="shared" si="0"/>
        <v>1601894.72</v>
      </c>
      <c r="F54" s="8">
        <f t="shared" si="0"/>
        <v>0</v>
      </c>
      <c r="G54" s="12">
        <f t="shared" si="0"/>
        <v>4</v>
      </c>
      <c r="H54" s="12">
        <f t="shared" si="0"/>
        <v>5331</v>
      </c>
      <c r="I54" s="12">
        <f t="shared" si="0"/>
        <v>5688.13</v>
      </c>
    </row>
    <row r="55" spans="2:9" x14ac:dyDescent="0.25">
      <c r="B55" s="7"/>
      <c r="C55" s="27"/>
      <c r="D55" s="27"/>
      <c r="E55" s="27"/>
      <c r="F55" s="7"/>
      <c r="G55" s="7"/>
      <c r="H55" s="7"/>
      <c r="I55" s="7"/>
    </row>
    <row r="56" spans="2:9" x14ac:dyDescent="0.25">
      <c r="B56" s="7"/>
      <c r="C56" s="7"/>
      <c r="D56" s="7"/>
      <c r="E56" s="7"/>
      <c r="F56" s="7"/>
      <c r="G56" s="7"/>
      <c r="H56" s="7"/>
      <c r="I56" s="7"/>
    </row>
    <row r="57" spans="2:9" x14ac:dyDescent="0.25">
      <c r="B57" s="7" t="s">
        <v>41</v>
      </c>
      <c r="C57" s="7"/>
      <c r="D57" s="7">
        <v>1.05</v>
      </c>
      <c r="E57" s="7"/>
      <c r="F57" s="7"/>
      <c r="G57" s="7"/>
      <c r="H57" s="7"/>
      <c r="I57" s="7"/>
    </row>
    <row r="58" spans="2:9" ht="15.75" thickBot="1" x14ac:dyDescent="0.3">
      <c r="B58" s="7" t="s">
        <v>6</v>
      </c>
      <c r="C58" s="7"/>
      <c r="D58" s="14">
        <f>B29</f>
        <v>2597912.84</v>
      </c>
      <c r="E58" s="7"/>
      <c r="F58" s="7"/>
      <c r="G58" s="7"/>
      <c r="H58" s="7"/>
      <c r="I58" s="7"/>
    </row>
    <row r="59" spans="2:9" x14ac:dyDescent="0.25">
      <c r="B59" s="7"/>
      <c r="C59" s="7"/>
      <c r="D59" s="7">
        <f>SUM(D57:D58)</f>
        <v>2597913.8899999997</v>
      </c>
      <c r="E59" s="7"/>
      <c r="F59" s="7"/>
      <c r="G59" s="7"/>
      <c r="H59" s="7"/>
      <c r="I59" s="7"/>
    </row>
    <row r="60" spans="2:9" x14ac:dyDescent="0.25">
      <c r="B60" s="7" t="s">
        <v>7</v>
      </c>
      <c r="C60" s="7"/>
      <c r="D60" s="7">
        <f>B54</f>
        <v>2597913.8899999997</v>
      </c>
      <c r="E60" s="7"/>
      <c r="F60" s="7"/>
      <c r="G60" s="7"/>
      <c r="H60" s="7"/>
      <c r="I60" s="7"/>
    </row>
    <row r="61" spans="2:9" ht="15.75" thickBot="1" x14ac:dyDescent="0.3">
      <c r="B61" s="7" t="s">
        <v>42</v>
      </c>
      <c r="C61" s="7"/>
      <c r="D61" s="8">
        <f>D59-D60</f>
        <v>0</v>
      </c>
      <c r="E61" s="7"/>
      <c r="F61" s="7"/>
      <c r="G61" s="7"/>
      <c r="H61" s="7"/>
      <c r="I61" s="7"/>
    </row>
    <row r="62" spans="2:9" x14ac:dyDescent="0.25">
      <c r="B62" s="7"/>
      <c r="C62" s="7"/>
      <c r="D62" s="7"/>
      <c r="E62" s="7"/>
      <c r="F62" s="7"/>
      <c r="G62" s="7"/>
      <c r="H62" s="7"/>
      <c r="I62" s="7"/>
    </row>
    <row r="63" spans="2:9" ht="15.75" thickBot="1" x14ac:dyDescent="0.3">
      <c r="B63" s="7" t="s">
        <v>43</v>
      </c>
      <c r="C63" s="7"/>
      <c r="D63" s="8">
        <v>0</v>
      </c>
      <c r="E63" s="7"/>
      <c r="F63" s="7"/>
      <c r="G63" s="7"/>
      <c r="H63" s="7"/>
      <c r="I63" s="7"/>
    </row>
    <row r="64" spans="2:9" x14ac:dyDescent="0.25">
      <c r="B64" s="7"/>
      <c r="C64" s="7"/>
      <c r="D64" s="7"/>
      <c r="E64" s="7"/>
      <c r="F64" s="7"/>
      <c r="G64" s="7"/>
      <c r="H64" s="7"/>
      <c r="I64" s="7"/>
    </row>
    <row r="65" spans="2:9" x14ac:dyDescent="0.25">
      <c r="B65" s="7"/>
      <c r="C65" s="7"/>
      <c r="D65" s="7"/>
      <c r="E65" s="7"/>
      <c r="F65" s="7"/>
      <c r="G65" s="7"/>
      <c r="H65" s="7"/>
      <c r="I65" s="7"/>
    </row>
    <row r="66" spans="2:9" x14ac:dyDescent="0.25">
      <c r="B66" s="7"/>
      <c r="C66" s="7"/>
      <c r="D66" s="7"/>
      <c r="E66" s="7"/>
      <c r="F66" s="7"/>
      <c r="G66" s="7"/>
      <c r="H66" s="7"/>
      <c r="I66" s="7"/>
    </row>
    <row r="67" spans="2:9" x14ac:dyDescent="0.25">
      <c r="B67" s="7"/>
      <c r="C67" s="7"/>
      <c r="D67" s="7"/>
      <c r="E67" s="7"/>
      <c r="F67" s="7"/>
      <c r="G67" s="7"/>
      <c r="H67" s="7"/>
      <c r="I67" s="7"/>
    </row>
    <row r="68" spans="2:9" x14ac:dyDescent="0.25">
      <c r="B68" s="7"/>
      <c r="C68" s="7"/>
      <c r="D68" s="7"/>
      <c r="E68" s="7"/>
      <c r="F68" s="7"/>
      <c r="G68" s="7"/>
      <c r="H68" s="7"/>
      <c r="I68" s="7"/>
    </row>
    <row r="69" spans="2:9" x14ac:dyDescent="0.25">
      <c r="B69" s="7"/>
      <c r="C69" s="7"/>
      <c r="D69" s="7"/>
      <c r="E69" s="7"/>
      <c r="F69" s="7"/>
      <c r="G69" s="7"/>
      <c r="H69" s="7"/>
      <c r="I69" s="7"/>
    </row>
    <row r="70" spans="2:9" x14ac:dyDescent="0.25">
      <c r="B70" s="7"/>
      <c r="C70" s="7"/>
      <c r="D70" s="7"/>
      <c r="E70" s="7"/>
      <c r="F70" s="7"/>
      <c r="G70" s="7"/>
      <c r="H70" s="7"/>
      <c r="I70" s="7"/>
    </row>
    <row r="71" spans="2:9" x14ac:dyDescent="0.25">
      <c r="B71" s="7"/>
      <c r="C71" s="7"/>
      <c r="D71" s="7"/>
      <c r="E71" s="7"/>
      <c r="F71" s="7"/>
      <c r="G71" s="7"/>
      <c r="H71" s="7"/>
      <c r="I71" s="7"/>
    </row>
    <row r="72" spans="2:9" x14ac:dyDescent="0.25">
      <c r="B72" s="7"/>
      <c r="C72" s="7"/>
      <c r="D72" s="7"/>
      <c r="E72" s="7"/>
      <c r="F72" s="7"/>
      <c r="G72" s="7"/>
      <c r="H72" s="7"/>
      <c r="I72" s="7"/>
    </row>
  </sheetData>
  <pageMargins left="0.70866141732283472" right="0.70866141732283472" top="0.74803149606299213" bottom="0.74803149606299213" header="0.31496062992125984" footer="0.31496062992125984"/>
  <pageSetup scale="53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7CF95-9BF9-4EF4-8D7C-20DB65F08E60}">
  <sheetPr>
    <tabColor rgb="FFFFC000"/>
    <pageSetUpPr fitToPage="1"/>
  </sheetPr>
  <dimension ref="B3:M49"/>
  <sheetViews>
    <sheetView topLeftCell="A10" workbookViewId="0">
      <selection activeCell="F26" sqref="F26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5.7109375" customWidth="1"/>
    <col min="6" max="6" width="18.7109375" customWidth="1"/>
    <col min="7" max="8" width="15.7109375" customWidth="1"/>
    <col min="9" max="9" width="17.28515625" customWidth="1"/>
    <col min="10" max="52" width="15.7109375" customWidth="1"/>
  </cols>
  <sheetData>
    <row r="3" spans="2:13" ht="18.75" x14ac:dyDescent="0.3">
      <c r="B3" s="1"/>
      <c r="C3" s="1"/>
      <c r="D3" s="1" t="s">
        <v>9</v>
      </c>
      <c r="E3" s="1"/>
    </row>
    <row r="4" spans="2:13" ht="18.75" x14ac:dyDescent="0.3">
      <c r="B4" s="1"/>
      <c r="C4" s="1"/>
      <c r="D4" s="1"/>
      <c r="E4" s="1"/>
    </row>
    <row r="5" spans="2:13" ht="18.75" x14ac:dyDescent="0.3">
      <c r="B5" s="1"/>
      <c r="C5" s="1"/>
      <c r="D5" s="2">
        <v>44742</v>
      </c>
      <c r="E5" s="1"/>
    </row>
    <row r="6" spans="2:13" ht="18.75" x14ac:dyDescent="0.3">
      <c r="B6" s="1"/>
      <c r="C6" s="1"/>
      <c r="D6" s="1"/>
      <c r="E6" s="1"/>
    </row>
    <row r="7" spans="2:13" ht="18.75" x14ac:dyDescent="0.3">
      <c r="B7" s="1"/>
      <c r="C7" s="1"/>
      <c r="D7" s="1"/>
      <c r="E7" s="1"/>
    </row>
    <row r="8" spans="2:13" x14ac:dyDescent="0.25">
      <c r="B8" s="3" t="s">
        <v>25</v>
      </c>
      <c r="C8" s="3"/>
      <c r="D8" s="3"/>
    </row>
    <row r="10" spans="2:13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2:1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5">
      <c r="B12" s="6" t="s">
        <v>1</v>
      </c>
      <c r="C12" s="6" t="s">
        <v>11</v>
      </c>
      <c r="D12" s="6" t="s">
        <v>23</v>
      </c>
      <c r="E12" s="6" t="s">
        <v>17</v>
      </c>
      <c r="F12" s="6" t="s">
        <v>12</v>
      </c>
      <c r="G12" s="6" t="s">
        <v>3</v>
      </c>
      <c r="H12" s="6" t="s">
        <v>10</v>
      </c>
      <c r="I12" s="6" t="s">
        <v>2</v>
      </c>
      <c r="J12" s="5"/>
      <c r="K12" s="5"/>
      <c r="L12" s="5"/>
      <c r="M12" s="5"/>
    </row>
    <row r="13" spans="2:13" x14ac:dyDescent="0.25">
      <c r="B13" s="7"/>
      <c r="C13" s="7">
        <v>221007</v>
      </c>
      <c r="D13" s="7"/>
      <c r="E13" s="7"/>
      <c r="F13" s="7"/>
      <c r="G13" s="7">
        <v>4.8</v>
      </c>
      <c r="H13" s="7"/>
    </row>
    <row r="14" spans="2:13" x14ac:dyDescent="0.25">
      <c r="B14" s="7"/>
      <c r="C14" s="7">
        <v>210449</v>
      </c>
      <c r="D14" s="7"/>
      <c r="E14" s="7"/>
      <c r="F14" s="7"/>
      <c r="G14" s="7">
        <v>0.01</v>
      </c>
      <c r="H14" s="7"/>
    </row>
    <row r="15" spans="2:13" x14ac:dyDescent="0.25">
      <c r="B15" s="7"/>
      <c r="C15" s="7">
        <v>248532.19</v>
      </c>
      <c r="D15" s="7"/>
      <c r="E15" s="7"/>
      <c r="F15" s="7"/>
      <c r="G15" s="7">
        <v>0.01</v>
      </c>
      <c r="H15" s="7"/>
      <c r="I15" s="5"/>
    </row>
    <row r="16" spans="2:13" x14ac:dyDescent="0.25">
      <c r="B16" s="7"/>
      <c r="C16" s="27"/>
      <c r="D16" s="7"/>
      <c r="E16" s="7"/>
      <c r="F16" s="7"/>
      <c r="G16" s="7">
        <v>0.01</v>
      </c>
      <c r="H16" s="7"/>
      <c r="I16" s="5"/>
    </row>
    <row r="17" spans="2:9" x14ac:dyDescent="0.25">
      <c r="B17" s="7"/>
      <c r="C17" s="27"/>
      <c r="D17" s="7"/>
      <c r="E17" s="7"/>
      <c r="F17" s="7"/>
      <c r="G17" s="7">
        <v>8.7899999999999991</v>
      </c>
      <c r="H17" s="7"/>
      <c r="I17" s="5"/>
    </row>
    <row r="18" spans="2:9" x14ac:dyDescent="0.25">
      <c r="B18" s="7"/>
      <c r="C18" s="27"/>
      <c r="D18" s="7"/>
      <c r="E18" s="7"/>
      <c r="F18" s="7"/>
      <c r="G18" s="7">
        <v>10.61</v>
      </c>
      <c r="H18" s="7"/>
    </row>
    <row r="19" spans="2:9" ht="15.75" thickBot="1" x14ac:dyDescent="0.3">
      <c r="B19" s="8">
        <f>C19+D19+E19+F19+G19+H19</f>
        <v>680012.41999999993</v>
      </c>
      <c r="C19" s="22">
        <f t="shared" ref="C19:H19" si="0">SUM(C13:C18)</f>
        <v>679988.19</v>
      </c>
      <c r="D19" s="8">
        <f t="shared" si="0"/>
        <v>0</v>
      </c>
      <c r="E19" s="8">
        <f t="shared" si="0"/>
        <v>0</v>
      </c>
      <c r="F19" s="8">
        <f t="shared" si="0"/>
        <v>0</v>
      </c>
      <c r="G19" s="8">
        <f t="shared" si="0"/>
        <v>24.229999999999997</v>
      </c>
      <c r="H19" s="8">
        <f t="shared" si="0"/>
        <v>0</v>
      </c>
    </row>
    <row r="20" spans="2:9" x14ac:dyDescent="0.25">
      <c r="B20" s="7"/>
      <c r="C20" s="27"/>
      <c r="D20" s="7"/>
      <c r="E20" s="7"/>
      <c r="F20" s="7"/>
      <c r="G20" s="7"/>
      <c r="H20" s="7"/>
    </row>
    <row r="21" spans="2:9" x14ac:dyDescent="0.25">
      <c r="B21" s="7"/>
      <c r="C21" s="27"/>
      <c r="D21" s="7"/>
      <c r="E21" s="7"/>
      <c r="F21" s="7"/>
      <c r="G21" s="7"/>
      <c r="H21" s="7"/>
    </row>
    <row r="22" spans="2:9" ht="17.25" x14ac:dyDescent="0.4">
      <c r="B22" s="10" t="s">
        <v>5</v>
      </c>
      <c r="C22" s="27"/>
      <c r="D22" s="7"/>
      <c r="E22" s="7"/>
      <c r="F22" s="7"/>
      <c r="G22" s="7"/>
      <c r="H22" s="7"/>
    </row>
    <row r="23" spans="2:9" x14ac:dyDescent="0.25">
      <c r="B23" s="7"/>
      <c r="C23" s="7"/>
      <c r="D23" s="7"/>
      <c r="E23" s="7"/>
      <c r="F23" s="7"/>
      <c r="G23" s="7"/>
      <c r="H23" s="7"/>
    </row>
    <row r="24" spans="2:9" ht="17.25" x14ac:dyDescent="0.4">
      <c r="B24" s="11" t="s">
        <v>1</v>
      </c>
      <c r="C24" s="11" t="s">
        <v>45</v>
      </c>
      <c r="D24" s="11" t="s">
        <v>45</v>
      </c>
      <c r="E24" s="11" t="s">
        <v>45</v>
      </c>
      <c r="F24" s="11" t="s">
        <v>45</v>
      </c>
      <c r="G24" s="16" t="s">
        <v>19</v>
      </c>
      <c r="H24" s="16" t="s">
        <v>4</v>
      </c>
      <c r="I24" s="17" t="s">
        <v>2</v>
      </c>
    </row>
    <row r="25" spans="2:9" x14ac:dyDescent="0.25">
      <c r="B25" s="7"/>
      <c r="C25" s="7">
        <v>40000</v>
      </c>
      <c r="D25" s="7">
        <v>40000</v>
      </c>
      <c r="E25" s="7">
        <v>40000</v>
      </c>
      <c r="F25" s="7">
        <v>8.7899999999999991</v>
      </c>
      <c r="G25" s="13"/>
      <c r="H25" s="13"/>
      <c r="I25" s="15"/>
    </row>
    <row r="26" spans="2:9" x14ac:dyDescent="0.25">
      <c r="B26" s="7"/>
      <c r="C26" s="7">
        <v>40000</v>
      </c>
      <c r="D26" s="7">
        <v>40000</v>
      </c>
      <c r="E26" s="7">
        <v>40000</v>
      </c>
      <c r="F26" s="7"/>
      <c r="G26" s="13"/>
      <c r="H26" s="13"/>
      <c r="I26" s="15"/>
    </row>
    <row r="27" spans="2:9" x14ac:dyDescent="0.25">
      <c r="B27" s="7"/>
      <c r="C27" s="7">
        <v>40000</v>
      </c>
      <c r="D27" s="7">
        <v>40000</v>
      </c>
      <c r="E27" s="7">
        <v>40000</v>
      </c>
      <c r="F27" s="7"/>
      <c r="G27" s="13"/>
      <c r="H27" s="13"/>
      <c r="I27" s="18"/>
    </row>
    <row r="28" spans="2:9" x14ac:dyDescent="0.25">
      <c r="B28" s="7"/>
      <c r="C28" s="7">
        <v>40000</v>
      </c>
      <c r="D28" s="7">
        <v>40000</v>
      </c>
      <c r="E28" s="7">
        <v>40000</v>
      </c>
      <c r="F28" s="7"/>
      <c r="G28" s="13"/>
      <c r="H28" s="13"/>
      <c r="I28" s="18"/>
    </row>
    <row r="29" spans="2:9" x14ac:dyDescent="0.25">
      <c r="B29" s="7"/>
      <c r="C29" s="7">
        <v>40000</v>
      </c>
      <c r="D29" s="7">
        <v>40000</v>
      </c>
      <c r="E29" s="7">
        <v>90000</v>
      </c>
      <c r="F29" s="27"/>
      <c r="G29" s="13"/>
      <c r="H29" s="13"/>
      <c r="I29" s="18"/>
    </row>
    <row r="30" spans="2:9" x14ac:dyDescent="0.25">
      <c r="B30" s="7"/>
      <c r="C30" s="7">
        <v>30</v>
      </c>
      <c r="D30" s="7">
        <v>30000</v>
      </c>
      <c r="E30" s="7">
        <v>250000</v>
      </c>
      <c r="F30" s="27"/>
      <c r="G30" s="7"/>
      <c r="H30" s="7"/>
    </row>
    <row r="31" spans="2:9" ht="15.75" thickBot="1" x14ac:dyDescent="0.3">
      <c r="B31" s="8">
        <f>C31+D31+E31+F31+G31+H31</f>
        <v>930038.79</v>
      </c>
      <c r="C31" s="8">
        <f t="shared" ref="C31:H31" si="1">SUM(C25:C30)</f>
        <v>200030</v>
      </c>
      <c r="D31" s="8">
        <f t="shared" si="1"/>
        <v>230000</v>
      </c>
      <c r="E31" s="8">
        <f t="shared" si="1"/>
        <v>500000</v>
      </c>
      <c r="F31" s="22">
        <f t="shared" si="1"/>
        <v>8.7899999999999991</v>
      </c>
      <c r="G31" s="12">
        <f t="shared" si="1"/>
        <v>0</v>
      </c>
      <c r="H31" s="12">
        <f t="shared" si="1"/>
        <v>0</v>
      </c>
    </row>
    <row r="32" spans="2:9" x14ac:dyDescent="0.25">
      <c r="B32" s="7"/>
      <c r="C32" s="7"/>
      <c r="D32" s="7"/>
      <c r="E32" s="7"/>
      <c r="F32" s="27"/>
      <c r="G32" s="7"/>
      <c r="H32" s="7"/>
    </row>
    <row r="33" spans="2:8" x14ac:dyDescent="0.25">
      <c r="B33" s="7"/>
      <c r="C33" s="7"/>
      <c r="D33" s="7"/>
      <c r="E33" s="7"/>
      <c r="F33" s="27"/>
      <c r="G33" s="7"/>
      <c r="H33" s="7"/>
    </row>
    <row r="34" spans="2:8" x14ac:dyDescent="0.25">
      <c r="B34" s="7" t="s">
        <v>41</v>
      </c>
      <c r="C34" s="7"/>
      <c r="D34" s="7">
        <v>250026.37</v>
      </c>
      <c r="E34" s="7"/>
      <c r="F34" s="27"/>
      <c r="G34" s="7"/>
      <c r="H34" s="7"/>
    </row>
    <row r="35" spans="2:8" ht="15.75" thickBot="1" x14ac:dyDescent="0.3">
      <c r="B35" s="7" t="s">
        <v>6</v>
      </c>
      <c r="C35" s="7"/>
      <c r="D35" s="14">
        <f>B19</f>
        <v>680012.41999999993</v>
      </c>
      <c r="E35" s="7"/>
      <c r="F35" s="7"/>
      <c r="G35" s="7"/>
      <c r="H35" s="7"/>
    </row>
    <row r="36" spans="2:8" x14ac:dyDescent="0.25">
      <c r="B36" s="7"/>
      <c r="C36" s="7"/>
      <c r="D36" s="7">
        <f>SUM(D34:D35)</f>
        <v>930038.78999999992</v>
      </c>
      <c r="E36" s="7"/>
      <c r="F36" s="7"/>
      <c r="G36" s="7"/>
      <c r="H36" s="7"/>
    </row>
    <row r="37" spans="2:8" x14ac:dyDescent="0.25">
      <c r="B37" s="7" t="s">
        <v>7</v>
      </c>
      <c r="C37" s="7"/>
      <c r="D37" s="7">
        <f>B31</f>
        <v>930038.79</v>
      </c>
      <c r="E37" s="7"/>
      <c r="F37" s="7"/>
      <c r="G37" s="7"/>
      <c r="H37" s="7"/>
    </row>
    <row r="38" spans="2:8" ht="15.75" thickBot="1" x14ac:dyDescent="0.3">
      <c r="B38" s="7" t="s">
        <v>42</v>
      </c>
      <c r="C38" s="7"/>
      <c r="D38" s="8">
        <f>D36-D37</f>
        <v>0</v>
      </c>
      <c r="E38" s="7"/>
      <c r="F38" s="7"/>
      <c r="G38" s="7"/>
      <c r="H38" s="7"/>
    </row>
    <row r="39" spans="2:8" x14ac:dyDescent="0.25">
      <c r="B39" s="7"/>
      <c r="C39" s="7"/>
      <c r="D39" s="7"/>
      <c r="E39" s="7"/>
      <c r="F39" s="7"/>
      <c r="G39" s="7"/>
      <c r="H39" s="7"/>
    </row>
    <row r="40" spans="2:8" ht="15.75" thickBot="1" x14ac:dyDescent="0.3">
      <c r="B40" s="7" t="s">
        <v>43</v>
      </c>
      <c r="C40" s="7"/>
      <c r="D40" s="8">
        <v>0</v>
      </c>
      <c r="E40" s="7"/>
      <c r="F40" s="7"/>
      <c r="G40" s="7"/>
      <c r="H40" s="7"/>
    </row>
    <row r="41" spans="2:8" x14ac:dyDescent="0.25">
      <c r="B41" s="7"/>
      <c r="C41" s="7"/>
      <c r="D41" s="7"/>
      <c r="E41" s="7"/>
      <c r="F41" s="7"/>
      <c r="G41" s="7"/>
      <c r="H41" s="7"/>
    </row>
    <row r="42" spans="2:8" x14ac:dyDescent="0.25">
      <c r="B42" s="7"/>
      <c r="C42" s="7"/>
      <c r="D42" s="7"/>
      <c r="E42" s="7"/>
      <c r="F42" s="7"/>
      <c r="G42" s="7"/>
      <c r="H42" s="7"/>
    </row>
    <row r="43" spans="2:8" x14ac:dyDescent="0.25">
      <c r="B43" s="7"/>
      <c r="C43" s="7"/>
      <c r="D43" s="7"/>
      <c r="E43" s="7"/>
      <c r="F43" s="7"/>
      <c r="G43" s="7"/>
      <c r="H43" s="7"/>
    </row>
    <row r="44" spans="2:8" x14ac:dyDescent="0.25">
      <c r="B44" s="7"/>
      <c r="C44" s="7"/>
      <c r="D44" s="7"/>
      <c r="E44" s="7"/>
      <c r="F44" s="7"/>
      <c r="G44" s="7"/>
      <c r="H44" s="7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7"/>
      <c r="C46" s="7"/>
      <c r="D46" s="7"/>
      <c r="E46" s="7"/>
      <c r="F46" s="7"/>
      <c r="G46" s="7"/>
      <c r="H46" s="7"/>
    </row>
    <row r="47" spans="2:8" x14ac:dyDescent="0.25">
      <c r="B47" s="7"/>
      <c r="C47" s="7"/>
      <c r="D47" s="7"/>
      <c r="E47" s="7"/>
      <c r="F47" s="7"/>
      <c r="G47" s="7"/>
      <c r="H47" s="7"/>
    </row>
    <row r="48" spans="2:8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</sheetData>
  <pageMargins left="0.70866141732283472" right="0.70866141732283472" top="0.74803149606299213" bottom="0.74803149606299213" header="0.31496062992125984" footer="0.31496062992125984"/>
  <pageSetup scale="8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E860-F46C-4D5B-94AB-1856CF6834E3}">
  <sheetPr>
    <tabColor rgb="FFFFC000"/>
    <pageSetUpPr fitToPage="1"/>
  </sheetPr>
  <dimension ref="B3:M61"/>
  <sheetViews>
    <sheetView topLeftCell="A19" workbookViewId="0">
      <selection activeCell="D45" sqref="D45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5.7109375" customWidth="1"/>
    <col min="6" max="6" width="18.7109375" customWidth="1"/>
    <col min="7" max="8" width="15.7109375" customWidth="1"/>
    <col min="9" max="9" width="17.28515625" customWidth="1"/>
    <col min="10" max="52" width="15.7109375" customWidth="1"/>
  </cols>
  <sheetData>
    <row r="3" spans="2:13" ht="18.75" x14ac:dyDescent="0.3">
      <c r="B3" s="1"/>
      <c r="C3" s="1"/>
      <c r="D3" s="1" t="s">
        <v>9</v>
      </c>
      <c r="E3" s="1"/>
    </row>
    <row r="4" spans="2:13" ht="18.75" x14ac:dyDescent="0.3">
      <c r="B4" s="1"/>
      <c r="C4" s="1"/>
      <c r="D4" s="1"/>
      <c r="E4" s="1"/>
    </row>
    <row r="5" spans="2:13" ht="18.75" x14ac:dyDescent="0.3">
      <c r="B5" s="1"/>
      <c r="C5" s="1"/>
      <c r="D5" s="2">
        <v>44742</v>
      </c>
      <c r="E5" s="1"/>
    </row>
    <row r="6" spans="2:13" ht="18.75" x14ac:dyDescent="0.3">
      <c r="B6" s="1"/>
      <c r="C6" s="1"/>
      <c r="D6" s="1"/>
      <c r="E6" s="1"/>
    </row>
    <row r="7" spans="2:13" ht="18.75" x14ac:dyDescent="0.3">
      <c r="B7" s="1"/>
      <c r="C7" s="1"/>
      <c r="D7" s="1"/>
      <c r="E7" s="1"/>
    </row>
    <row r="8" spans="2:13" x14ac:dyDescent="0.25">
      <c r="B8" s="3" t="s">
        <v>24</v>
      </c>
      <c r="C8" s="3"/>
      <c r="D8" s="3"/>
    </row>
    <row r="10" spans="2:13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2:1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5">
      <c r="B12" s="6" t="s">
        <v>1</v>
      </c>
      <c r="C12" s="6" t="s">
        <v>45</v>
      </c>
      <c r="D12" s="6" t="s">
        <v>23</v>
      </c>
      <c r="E12" s="6" t="s">
        <v>17</v>
      </c>
      <c r="F12" s="6" t="s">
        <v>12</v>
      </c>
      <c r="G12" s="6" t="s">
        <v>3</v>
      </c>
      <c r="H12" s="6" t="s">
        <v>10</v>
      </c>
      <c r="I12" s="6" t="s">
        <v>2</v>
      </c>
      <c r="J12" s="5"/>
      <c r="K12" s="5"/>
      <c r="L12" s="5"/>
      <c r="M12" s="5"/>
    </row>
    <row r="13" spans="2:13" x14ac:dyDescent="0.25">
      <c r="B13" s="6"/>
      <c r="C13" s="29">
        <v>54063</v>
      </c>
      <c r="D13" s="6"/>
      <c r="E13" s="6"/>
      <c r="F13" s="6"/>
      <c r="G13" s="29">
        <v>4.8</v>
      </c>
      <c r="H13" s="6"/>
      <c r="I13" s="6"/>
      <c r="J13" s="5"/>
      <c r="K13" s="5"/>
      <c r="L13" s="5"/>
      <c r="M13" s="5"/>
    </row>
    <row r="14" spans="2:13" x14ac:dyDescent="0.25">
      <c r="B14" s="6"/>
      <c r="C14" s="29">
        <v>226</v>
      </c>
      <c r="D14" s="6"/>
      <c r="E14" s="6"/>
      <c r="F14" s="6"/>
      <c r="G14" s="29">
        <v>0.01</v>
      </c>
      <c r="H14" s="6"/>
      <c r="I14" s="6"/>
      <c r="J14" s="5"/>
      <c r="K14" s="5"/>
      <c r="L14" s="5"/>
      <c r="M14" s="5"/>
    </row>
    <row r="15" spans="2:13" x14ac:dyDescent="0.25">
      <c r="B15" s="6"/>
      <c r="C15" s="29">
        <v>50000</v>
      </c>
      <c r="D15" s="6"/>
      <c r="E15" s="6"/>
      <c r="F15" s="6"/>
      <c r="G15" s="29">
        <v>0.01</v>
      </c>
      <c r="H15" s="6"/>
      <c r="I15" s="6"/>
      <c r="J15" s="5"/>
      <c r="K15" s="5"/>
      <c r="L15" s="5"/>
      <c r="M15" s="5"/>
    </row>
    <row r="16" spans="2:13" x14ac:dyDescent="0.25">
      <c r="B16" s="6"/>
      <c r="C16" s="29">
        <v>66620.740000000005</v>
      </c>
      <c r="D16" s="6"/>
      <c r="E16" s="6"/>
      <c r="F16" s="6"/>
      <c r="G16" s="29">
        <v>0.01</v>
      </c>
      <c r="H16" s="6"/>
      <c r="I16" s="6"/>
      <c r="J16" s="5"/>
      <c r="K16" s="5"/>
      <c r="L16" s="5"/>
      <c r="M16" s="5"/>
    </row>
    <row r="17" spans="2:13" x14ac:dyDescent="0.25">
      <c r="B17" s="6"/>
      <c r="C17" s="29"/>
      <c r="D17" s="6"/>
      <c r="E17" s="6"/>
      <c r="F17" s="6"/>
      <c r="G17" s="29">
        <v>0.5</v>
      </c>
      <c r="H17" s="6"/>
      <c r="I17" s="6"/>
      <c r="J17" s="5"/>
      <c r="K17" s="5"/>
      <c r="L17" s="5"/>
      <c r="M17" s="5"/>
    </row>
    <row r="18" spans="2:13" x14ac:dyDescent="0.25">
      <c r="B18" s="7"/>
      <c r="C18" s="7"/>
      <c r="D18" s="7"/>
      <c r="E18" s="7"/>
      <c r="F18" s="7"/>
      <c r="G18" s="7">
        <v>0.88</v>
      </c>
      <c r="H18" s="7"/>
    </row>
    <row r="19" spans="2:13" x14ac:dyDescent="0.25">
      <c r="B19" s="7"/>
      <c r="C19" s="7"/>
      <c r="D19" s="7"/>
      <c r="E19" s="7"/>
      <c r="F19" s="7"/>
      <c r="G19" s="7">
        <v>0.57999999999999996</v>
      </c>
      <c r="H19" s="7"/>
    </row>
    <row r="20" spans="2:13" x14ac:dyDescent="0.25">
      <c r="B20" s="7"/>
      <c r="C20" s="7"/>
      <c r="D20" s="7"/>
      <c r="E20" s="7"/>
      <c r="F20" s="7"/>
      <c r="G20" s="7">
        <v>1.1399999999999999</v>
      </c>
      <c r="H20" s="7"/>
      <c r="I20" s="5"/>
    </row>
    <row r="21" spans="2:13" x14ac:dyDescent="0.25">
      <c r="B21" s="7"/>
      <c r="C21" s="7"/>
      <c r="D21" s="7"/>
      <c r="E21" s="7"/>
      <c r="F21" s="7"/>
      <c r="G21" s="7">
        <v>4.9000000000000004</v>
      </c>
      <c r="H21" s="7"/>
      <c r="I21" s="5"/>
    </row>
    <row r="22" spans="2:13" x14ac:dyDescent="0.25">
      <c r="B22" s="7"/>
      <c r="C22" s="27"/>
      <c r="D22" s="7"/>
      <c r="E22" s="7"/>
      <c r="F22" s="7"/>
      <c r="G22" s="7">
        <v>2.16</v>
      </c>
      <c r="H22" s="7"/>
    </row>
    <row r="23" spans="2:13" ht="15.75" thickBot="1" x14ac:dyDescent="0.3">
      <c r="B23" s="8">
        <f>C23+D23+E23+F23+G23+H23</f>
        <v>170924.72999999998</v>
      </c>
      <c r="C23" s="22">
        <f>SUM(C13:C22)</f>
        <v>170909.74</v>
      </c>
      <c r="D23" s="8">
        <f t="shared" ref="D23:H23" si="0">SUM(D18:D22)</f>
        <v>0</v>
      </c>
      <c r="E23" s="8">
        <f t="shared" si="0"/>
        <v>0</v>
      </c>
      <c r="F23" s="8">
        <f t="shared" si="0"/>
        <v>0</v>
      </c>
      <c r="G23" s="8">
        <f>SUM(G13:G22)</f>
        <v>14.989999999999998</v>
      </c>
      <c r="H23" s="8">
        <f t="shared" si="0"/>
        <v>0</v>
      </c>
    </row>
    <row r="24" spans="2:13" x14ac:dyDescent="0.25">
      <c r="B24" s="7"/>
      <c r="C24" s="27"/>
      <c r="D24" s="7"/>
      <c r="E24" s="7"/>
      <c r="F24" s="7"/>
      <c r="G24" s="7"/>
      <c r="H24" s="7"/>
    </row>
    <row r="25" spans="2:13" x14ac:dyDescent="0.25">
      <c r="B25" s="7"/>
      <c r="C25" s="27"/>
      <c r="D25" s="7"/>
      <c r="E25" s="7"/>
      <c r="F25" s="7"/>
      <c r="G25" s="7"/>
      <c r="H25" s="7"/>
    </row>
    <row r="26" spans="2:13" ht="17.25" x14ac:dyDescent="0.4">
      <c r="B26" s="10" t="s">
        <v>5</v>
      </c>
      <c r="C26" s="7"/>
      <c r="D26" s="7"/>
      <c r="E26" s="7"/>
      <c r="F26" s="7"/>
      <c r="G26" s="7"/>
      <c r="H26" s="7"/>
    </row>
    <row r="27" spans="2:13" x14ac:dyDescent="0.25">
      <c r="B27" s="7"/>
      <c r="C27" s="7"/>
      <c r="D27" s="7"/>
      <c r="E27" s="7"/>
      <c r="F27" s="7"/>
      <c r="G27" s="7"/>
      <c r="H27" s="7"/>
    </row>
    <row r="28" spans="2:13" ht="17.25" x14ac:dyDescent="0.4">
      <c r="B28" s="11" t="s">
        <v>1</v>
      </c>
      <c r="C28" s="11" t="s">
        <v>45</v>
      </c>
      <c r="D28" s="11" t="s">
        <v>45</v>
      </c>
      <c r="E28" s="11" t="s">
        <v>11</v>
      </c>
      <c r="F28" s="11" t="s">
        <v>13</v>
      </c>
      <c r="G28" s="16" t="s">
        <v>19</v>
      </c>
      <c r="H28" s="16" t="s">
        <v>4</v>
      </c>
      <c r="I28" s="17" t="s">
        <v>2</v>
      </c>
    </row>
    <row r="29" spans="2:13" x14ac:dyDescent="0.25">
      <c r="B29" s="7"/>
      <c r="C29" s="7">
        <v>250000</v>
      </c>
      <c r="D29" s="7">
        <v>50000</v>
      </c>
      <c r="E29" s="7"/>
      <c r="F29" s="7"/>
      <c r="G29" s="13"/>
      <c r="H29" s="13"/>
      <c r="I29" s="15"/>
    </row>
    <row r="30" spans="2:13" x14ac:dyDescent="0.25">
      <c r="B30" s="7"/>
      <c r="C30" s="7">
        <v>30</v>
      </c>
      <c r="D30" s="7">
        <v>27141</v>
      </c>
      <c r="E30" s="7"/>
      <c r="F30" s="7"/>
      <c r="G30" s="13"/>
      <c r="H30" s="13"/>
      <c r="I30" s="15"/>
    </row>
    <row r="31" spans="2:13" x14ac:dyDescent="0.25">
      <c r="B31" s="7"/>
      <c r="C31" s="7">
        <v>50000</v>
      </c>
      <c r="D31" s="7">
        <v>40000</v>
      </c>
      <c r="E31" s="7"/>
      <c r="F31" s="7"/>
      <c r="G31" s="13"/>
      <c r="H31" s="13"/>
      <c r="I31" s="18"/>
    </row>
    <row r="32" spans="2:13" x14ac:dyDescent="0.25">
      <c r="B32" s="7"/>
      <c r="C32" s="7">
        <v>1000</v>
      </c>
      <c r="D32" s="7">
        <v>3.1</v>
      </c>
      <c r="E32" s="7"/>
      <c r="F32" s="7"/>
      <c r="G32" s="13"/>
      <c r="H32" s="13"/>
      <c r="I32" s="18"/>
    </row>
    <row r="33" spans="2:9" x14ac:dyDescent="0.25">
      <c r="B33" s="7"/>
      <c r="C33" s="7">
        <v>1777</v>
      </c>
      <c r="D33" s="27"/>
      <c r="E33" s="7"/>
      <c r="F33" s="7"/>
      <c r="G33" s="13"/>
      <c r="H33" s="13"/>
      <c r="I33" s="18"/>
    </row>
    <row r="34" spans="2:9" x14ac:dyDescent="0.25">
      <c r="B34" s="7"/>
      <c r="C34" s="7">
        <v>1000</v>
      </c>
      <c r="D34" s="27"/>
      <c r="E34" s="7"/>
      <c r="F34" s="7"/>
      <c r="G34" s="7"/>
      <c r="H34" s="7"/>
    </row>
    <row r="35" spans="2:9" ht="15.75" thickBot="1" x14ac:dyDescent="0.3">
      <c r="B35" s="8">
        <f>C35+D35+E35+F35+G35+H35</f>
        <v>420951.1</v>
      </c>
      <c r="C35" s="8">
        <f t="shared" ref="C35:H35" si="1">SUM(C29:C34)</f>
        <v>303807</v>
      </c>
      <c r="D35" s="22">
        <f t="shared" si="1"/>
        <v>117144.1</v>
      </c>
      <c r="E35" s="8">
        <f t="shared" si="1"/>
        <v>0</v>
      </c>
      <c r="F35" s="8">
        <f t="shared" si="1"/>
        <v>0</v>
      </c>
      <c r="G35" s="12">
        <f t="shared" si="1"/>
        <v>0</v>
      </c>
      <c r="H35" s="12">
        <f t="shared" si="1"/>
        <v>0</v>
      </c>
    </row>
    <row r="36" spans="2:9" x14ac:dyDescent="0.25">
      <c r="B36" s="7"/>
      <c r="C36" s="7"/>
      <c r="D36" s="27"/>
      <c r="E36" s="7"/>
      <c r="F36" s="7"/>
      <c r="G36" s="7"/>
      <c r="H36" s="7"/>
    </row>
    <row r="37" spans="2:9" x14ac:dyDescent="0.25">
      <c r="B37" s="7"/>
      <c r="C37" s="7"/>
      <c r="D37" s="7"/>
      <c r="E37" s="7"/>
      <c r="F37" s="7"/>
      <c r="G37" s="7"/>
      <c r="H37" s="7"/>
    </row>
    <row r="38" spans="2:9" x14ac:dyDescent="0.25">
      <c r="B38" s="7" t="s">
        <v>41</v>
      </c>
      <c r="C38" s="7"/>
      <c r="D38" s="7">
        <v>250026.37</v>
      </c>
      <c r="E38" s="7"/>
      <c r="F38" s="7"/>
      <c r="G38" s="7"/>
      <c r="H38" s="7"/>
    </row>
    <row r="39" spans="2:9" ht="15.75" thickBot="1" x14ac:dyDescent="0.3">
      <c r="B39" s="7" t="s">
        <v>6</v>
      </c>
      <c r="C39" s="7"/>
      <c r="D39" s="14">
        <f>B23</f>
        <v>170924.72999999998</v>
      </c>
      <c r="E39" s="7"/>
      <c r="F39" s="7"/>
      <c r="G39" s="7"/>
      <c r="H39" s="7"/>
    </row>
    <row r="40" spans="2:9" x14ac:dyDescent="0.25">
      <c r="B40" s="7"/>
      <c r="C40" s="7"/>
      <c r="D40" s="7">
        <f>SUM(D38:D39)</f>
        <v>420951.1</v>
      </c>
      <c r="E40" s="7"/>
      <c r="F40" s="7"/>
      <c r="G40" s="7"/>
      <c r="H40" s="7"/>
    </row>
    <row r="41" spans="2:9" x14ac:dyDescent="0.25">
      <c r="B41" s="7" t="s">
        <v>7</v>
      </c>
      <c r="C41" s="7"/>
      <c r="D41" s="7">
        <f>B35</f>
        <v>420951.1</v>
      </c>
      <c r="E41" s="7"/>
      <c r="F41" s="7"/>
      <c r="G41" s="7"/>
      <c r="H41" s="7"/>
    </row>
    <row r="42" spans="2:9" ht="15.75" thickBot="1" x14ac:dyDescent="0.3">
      <c r="B42" s="7" t="s">
        <v>42</v>
      </c>
      <c r="C42" s="7"/>
      <c r="D42" s="8">
        <f>D40-D41</f>
        <v>0</v>
      </c>
      <c r="E42" s="7"/>
      <c r="F42" s="7"/>
      <c r="G42" s="7"/>
      <c r="H42" s="7"/>
    </row>
    <row r="43" spans="2:9" x14ac:dyDescent="0.25">
      <c r="B43" s="7"/>
      <c r="C43" s="7"/>
      <c r="D43" s="7"/>
      <c r="E43" s="7"/>
      <c r="F43" s="7"/>
      <c r="G43" s="7"/>
      <c r="H43" s="7"/>
    </row>
    <row r="44" spans="2:9" ht="15.75" thickBot="1" x14ac:dyDescent="0.3">
      <c r="B44" s="7" t="s">
        <v>43</v>
      </c>
      <c r="C44" s="7"/>
      <c r="D44" s="8">
        <v>0</v>
      </c>
      <c r="E44" s="7"/>
      <c r="F44" s="7"/>
      <c r="G44" s="7"/>
      <c r="H44" s="7"/>
    </row>
    <row r="45" spans="2:9" x14ac:dyDescent="0.25">
      <c r="B45" s="7"/>
      <c r="C45" s="7"/>
      <c r="D45" s="7"/>
      <c r="E45" s="7"/>
      <c r="F45" s="7"/>
      <c r="G45" s="7"/>
      <c r="H45" s="7"/>
    </row>
    <row r="46" spans="2:9" x14ac:dyDescent="0.25">
      <c r="B46" s="7"/>
      <c r="C46" s="7"/>
      <c r="D46" s="7"/>
      <c r="E46" s="7"/>
      <c r="F46" s="7"/>
      <c r="G46" s="7"/>
      <c r="H46" s="7"/>
    </row>
    <row r="47" spans="2:9" x14ac:dyDescent="0.25">
      <c r="B47" s="7"/>
      <c r="C47" s="7"/>
      <c r="D47" s="7"/>
      <c r="E47" s="7"/>
      <c r="F47" s="7"/>
      <c r="G47" s="7"/>
      <c r="H47" s="7"/>
    </row>
    <row r="48" spans="2:9" x14ac:dyDescent="0.25">
      <c r="B48" s="7"/>
      <c r="C48" s="7"/>
      <c r="D48" s="7"/>
      <c r="E48" s="7"/>
      <c r="F48" s="7"/>
      <c r="G48" s="7"/>
    </row>
    <row r="49" spans="2:10" x14ac:dyDescent="0.25">
      <c r="B49" s="7"/>
      <c r="C49" s="7"/>
      <c r="D49" s="7"/>
      <c r="E49" s="7"/>
      <c r="F49" s="7"/>
      <c r="G49" s="7"/>
      <c r="H49" s="7"/>
    </row>
    <row r="50" spans="2:10" x14ac:dyDescent="0.25">
      <c r="B50" s="7"/>
      <c r="C50" s="7"/>
      <c r="D50" s="7"/>
      <c r="E50" s="7"/>
      <c r="F50" s="7"/>
      <c r="G50" s="7"/>
      <c r="H50" s="7"/>
    </row>
    <row r="51" spans="2:10" x14ac:dyDescent="0.25">
      <c r="B51" s="7"/>
      <c r="C51" s="7"/>
      <c r="D51" s="7"/>
      <c r="E51" s="7"/>
      <c r="F51" s="7"/>
      <c r="G51" s="7"/>
      <c r="H51" s="7"/>
    </row>
    <row r="52" spans="2:10" x14ac:dyDescent="0.25">
      <c r="B52" s="7"/>
      <c r="C52" s="7"/>
      <c r="D52" s="7"/>
      <c r="E52" s="7"/>
      <c r="F52" s="7"/>
      <c r="G52" s="7"/>
      <c r="H52" s="7"/>
    </row>
    <row r="53" spans="2:10" x14ac:dyDescent="0.25">
      <c r="B53" s="7"/>
      <c r="C53" s="7"/>
      <c r="D53" s="7"/>
      <c r="E53" s="7"/>
      <c r="F53" s="7"/>
      <c r="G53" s="7"/>
      <c r="H53" s="7"/>
    </row>
    <row r="61" spans="2:10" x14ac:dyDescent="0.25">
      <c r="J61" s="7"/>
    </row>
  </sheetData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DCD5-2672-4F12-A72E-14AC45AA15A3}">
  <sheetPr>
    <tabColor rgb="FFFFC000"/>
    <pageSetUpPr fitToPage="1"/>
  </sheetPr>
  <dimension ref="B3:M52"/>
  <sheetViews>
    <sheetView topLeftCell="A16" workbookViewId="0">
      <selection activeCell="D44" sqref="D44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5.7109375" customWidth="1"/>
    <col min="6" max="6" width="18.7109375" customWidth="1"/>
    <col min="7" max="8" width="15.7109375" customWidth="1"/>
    <col min="9" max="9" width="17.28515625" customWidth="1"/>
    <col min="10" max="52" width="15.7109375" customWidth="1"/>
  </cols>
  <sheetData>
    <row r="3" spans="2:13" ht="18.75" x14ac:dyDescent="0.3">
      <c r="B3" s="1"/>
      <c r="C3" s="1"/>
      <c r="D3" s="1" t="s">
        <v>9</v>
      </c>
      <c r="E3" s="1"/>
    </row>
    <row r="4" spans="2:13" ht="18.75" x14ac:dyDescent="0.3">
      <c r="B4" s="1"/>
      <c r="C4" s="1"/>
      <c r="D4" s="1"/>
      <c r="E4" s="1"/>
    </row>
    <row r="5" spans="2:13" ht="18.75" x14ac:dyDescent="0.3">
      <c r="B5" s="1"/>
      <c r="C5" s="1"/>
      <c r="D5" s="2">
        <v>44742</v>
      </c>
      <c r="E5" s="1"/>
    </row>
    <row r="6" spans="2:13" ht="18.75" x14ac:dyDescent="0.3">
      <c r="B6" s="1"/>
      <c r="C6" s="1"/>
      <c r="D6" s="1"/>
      <c r="E6" s="1"/>
    </row>
    <row r="7" spans="2:13" ht="18.75" x14ac:dyDescent="0.3">
      <c r="B7" s="1"/>
      <c r="C7" s="1"/>
      <c r="D7" s="1"/>
      <c r="E7" s="1"/>
    </row>
    <row r="8" spans="2:13" x14ac:dyDescent="0.25">
      <c r="B8" s="3" t="s">
        <v>22</v>
      </c>
      <c r="C8" s="3"/>
      <c r="D8" s="3"/>
    </row>
    <row r="10" spans="2:13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2:1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5">
      <c r="B12" s="6" t="s">
        <v>1</v>
      </c>
      <c r="C12" s="6" t="s">
        <v>45</v>
      </c>
      <c r="D12" s="6" t="s">
        <v>45</v>
      </c>
      <c r="E12" s="6" t="s">
        <v>17</v>
      </c>
      <c r="F12" s="6" t="s">
        <v>12</v>
      </c>
      <c r="G12" s="6" t="s">
        <v>3</v>
      </c>
      <c r="H12" s="6" t="s">
        <v>10</v>
      </c>
      <c r="I12" s="6" t="s">
        <v>2</v>
      </c>
      <c r="J12" s="5"/>
      <c r="K12" s="5"/>
      <c r="L12" s="5"/>
      <c r="M12" s="5"/>
    </row>
    <row r="13" spans="2:13" x14ac:dyDescent="0.25">
      <c r="B13" s="7"/>
      <c r="C13" s="7">
        <v>1</v>
      </c>
      <c r="D13" s="7">
        <v>30</v>
      </c>
      <c r="E13" s="7"/>
      <c r="F13" s="7"/>
      <c r="G13" s="7">
        <v>17.350000000000001</v>
      </c>
      <c r="H13" s="7"/>
    </row>
    <row r="14" spans="2:13" x14ac:dyDescent="0.25">
      <c r="B14" s="7"/>
      <c r="C14" s="7">
        <v>1</v>
      </c>
      <c r="D14" s="7">
        <v>1</v>
      </c>
      <c r="E14" s="7"/>
      <c r="F14" s="7"/>
      <c r="G14" s="7">
        <v>16.45</v>
      </c>
      <c r="H14" s="7"/>
    </row>
    <row r="15" spans="2:13" x14ac:dyDescent="0.25">
      <c r="B15" s="7"/>
      <c r="C15" s="7">
        <v>7000</v>
      </c>
      <c r="D15" s="7">
        <v>1</v>
      </c>
      <c r="E15" s="7"/>
      <c r="F15" s="7"/>
      <c r="G15" s="7">
        <v>17.95</v>
      </c>
      <c r="H15" s="7"/>
    </row>
    <row r="16" spans="2:13" x14ac:dyDescent="0.25">
      <c r="B16" s="7"/>
      <c r="C16" s="7">
        <v>209.45</v>
      </c>
      <c r="D16" s="7">
        <v>1</v>
      </c>
      <c r="E16" s="7"/>
      <c r="F16" s="7"/>
      <c r="G16" s="7">
        <v>18.97</v>
      </c>
      <c r="H16" s="7"/>
    </row>
    <row r="17" spans="2:9" x14ac:dyDescent="0.25">
      <c r="B17" s="7"/>
      <c r="C17" s="7">
        <v>202.31</v>
      </c>
      <c r="D17" s="7">
        <v>1</v>
      </c>
      <c r="E17" s="7"/>
      <c r="F17" s="7"/>
      <c r="G17" s="7">
        <v>18.21</v>
      </c>
      <c r="H17" s="7"/>
    </row>
    <row r="18" spans="2:9" x14ac:dyDescent="0.25">
      <c r="B18" s="7"/>
      <c r="C18" s="7">
        <v>1</v>
      </c>
      <c r="D18" s="7">
        <v>1</v>
      </c>
      <c r="E18" s="7"/>
      <c r="F18" s="7"/>
      <c r="G18" s="7">
        <v>0.19</v>
      </c>
      <c r="H18" s="7"/>
    </row>
    <row r="19" spans="2:9" x14ac:dyDescent="0.25">
      <c r="B19" s="7"/>
      <c r="C19" s="7">
        <v>1</v>
      </c>
      <c r="D19" s="7">
        <v>1</v>
      </c>
      <c r="E19" s="7"/>
      <c r="F19" s="7"/>
      <c r="G19" s="7">
        <v>6.37</v>
      </c>
      <c r="H19" s="7"/>
      <c r="I19" s="5"/>
    </row>
    <row r="20" spans="2:9" x14ac:dyDescent="0.25">
      <c r="B20" s="7"/>
      <c r="C20" s="7">
        <v>6454</v>
      </c>
      <c r="D20" s="7">
        <v>1</v>
      </c>
      <c r="E20" s="7"/>
      <c r="F20" s="7"/>
      <c r="G20" s="7">
        <v>1.03</v>
      </c>
      <c r="H20" s="7"/>
      <c r="I20" s="5"/>
    </row>
    <row r="21" spans="2:9" x14ac:dyDescent="0.25">
      <c r="B21" s="27"/>
      <c r="C21" s="27">
        <v>30</v>
      </c>
      <c r="D21" s="27">
        <v>249996.55</v>
      </c>
      <c r="E21" s="27"/>
      <c r="F21" s="27"/>
      <c r="G21" s="27"/>
      <c r="H21" s="7"/>
    </row>
    <row r="22" spans="2:9" ht="15.75" thickBot="1" x14ac:dyDescent="0.3">
      <c r="B22" s="22">
        <f>C22+D22+E22+F22+G22+H22</f>
        <v>264029.83</v>
      </c>
      <c r="C22" s="22">
        <f t="shared" ref="C22:H22" si="0">SUM(C13:C21)</f>
        <v>13899.76</v>
      </c>
      <c r="D22" s="22">
        <f t="shared" si="0"/>
        <v>250033.55</v>
      </c>
      <c r="E22" s="22">
        <f t="shared" si="0"/>
        <v>0</v>
      </c>
      <c r="F22" s="22">
        <f t="shared" si="0"/>
        <v>0</v>
      </c>
      <c r="G22" s="22">
        <f t="shared" si="0"/>
        <v>96.52000000000001</v>
      </c>
      <c r="H22" s="8">
        <f t="shared" si="0"/>
        <v>0</v>
      </c>
    </row>
    <row r="23" spans="2:9" x14ac:dyDescent="0.25">
      <c r="B23" s="27"/>
      <c r="C23" s="27"/>
      <c r="D23" s="27"/>
      <c r="E23" s="27"/>
      <c r="F23" s="27"/>
      <c r="G23" s="27"/>
      <c r="H23" s="7"/>
    </row>
    <row r="24" spans="2:9" x14ac:dyDescent="0.25">
      <c r="B24" s="27"/>
      <c r="C24" s="27"/>
      <c r="D24" s="27"/>
      <c r="E24" s="27"/>
      <c r="F24" s="27"/>
      <c r="G24" s="27"/>
      <c r="H24" s="7"/>
    </row>
    <row r="25" spans="2:9" ht="17.25" x14ac:dyDescent="0.4">
      <c r="B25" s="43" t="s">
        <v>5</v>
      </c>
      <c r="C25" s="27"/>
      <c r="D25" s="27"/>
      <c r="E25" s="27"/>
      <c r="F25" s="27"/>
      <c r="G25" s="27"/>
      <c r="H25" s="7"/>
    </row>
    <row r="26" spans="2:9" x14ac:dyDescent="0.25">
      <c r="B26" s="7"/>
      <c r="C26" s="7"/>
      <c r="D26" s="7"/>
      <c r="E26" s="7"/>
      <c r="F26" s="7"/>
      <c r="G26" s="7"/>
      <c r="H26" s="7"/>
    </row>
    <row r="27" spans="2:9" ht="17.25" x14ac:dyDescent="0.4">
      <c r="B27" s="11" t="s">
        <v>1</v>
      </c>
      <c r="C27" s="11" t="s">
        <v>45</v>
      </c>
      <c r="D27" s="11" t="s">
        <v>18</v>
      </c>
      <c r="E27" s="11" t="s">
        <v>11</v>
      </c>
      <c r="F27" s="11" t="s">
        <v>13</v>
      </c>
      <c r="G27" s="16" t="s">
        <v>19</v>
      </c>
      <c r="H27" s="16" t="s">
        <v>4</v>
      </c>
      <c r="I27" s="17" t="s">
        <v>2</v>
      </c>
    </row>
    <row r="28" spans="2:9" x14ac:dyDescent="0.25">
      <c r="B28" s="7"/>
      <c r="C28" s="7">
        <v>54063</v>
      </c>
      <c r="D28" s="7"/>
      <c r="E28" s="7"/>
      <c r="F28" s="7"/>
      <c r="G28" s="13"/>
      <c r="H28" s="13"/>
      <c r="I28" s="15"/>
    </row>
    <row r="29" spans="2:9" x14ac:dyDescent="0.25">
      <c r="B29" s="7"/>
      <c r="C29" s="7">
        <v>2.4</v>
      </c>
      <c r="D29" s="7"/>
      <c r="E29" s="7"/>
      <c r="F29" s="7"/>
      <c r="G29" s="13"/>
      <c r="H29" s="13"/>
      <c r="I29" s="15"/>
    </row>
    <row r="30" spans="2:9" x14ac:dyDescent="0.25">
      <c r="B30" s="7"/>
      <c r="C30" s="7">
        <v>221007</v>
      </c>
      <c r="D30" s="7"/>
      <c r="E30" s="7"/>
      <c r="F30" s="7"/>
      <c r="G30" s="13"/>
      <c r="H30" s="13"/>
      <c r="I30" s="18"/>
    </row>
    <row r="31" spans="2:9" x14ac:dyDescent="0.25">
      <c r="B31" s="7"/>
      <c r="C31" s="7">
        <v>29000</v>
      </c>
      <c r="D31" s="7"/>
      <c r="E31" s="7"/>
      <c r="F31" s="7"/>
      <c r="G31" s="13"/>
      <c r="H31" s="13"/>
      <c r="I31" s="18"/>
    </row>
    <row r="32" spans="2:9" x14ac:dyDescent="0.25">
      <c r="B32" s="7"/>
      <c r="C32" s="7">
        <v>1</v>
      </c>
      <c r="D32" s="7"/>
      <c r="E32" s="7"/>
      <c r="F32" s="7"/>
      <c r="G32" s="13"/>
      <c r="H32" s="13"/>
      <c r="I32" s="18"/>
    </row>
    <row r="33" spans="2:8" x14ac:dyDescent="0.25">
      <c r="B33" s="7"/>
      <c r="C33" s="7"/>
      <c r="D33" s="7"/>
      <c r="E33" s="7"/>
      <c r="F33" s="7"/>
      <c r="G33" s="7"/>
      <c r="H33" s="7"/>
    </row>
    <row r="34" spans="2:8" ht="15.75" thickBot="1" x14ac:dyDescent="0.3">
      <c r="B34" s="8">
        <f>C34+D34+E34+F34+G34+H34</f>
        <v>304073.40000000002</v>
      </c>
      <c r="C34" s="8">
        <f t="shared" ref="C34:H34" si="1">SUM(C28:C33)</f>
        <v>304073.40000000002</v>
      </c>
      <c r="D34" s="8">
        <f t="shared" si="1"/>
        <v>0</v>
      </c>
      <c r="E34" s="8">
        <f t="shared" si="1"/>
        <v>0</v>
      </c>
      <c r="F34" s="8">
        <f t="shared" si="1"/>
        <v>0</v>
      </c>
      <c r="G34" s="12">
        <f t="shared" si="1"/>
        <v>0</v>
      </c>
      <c r="H34" s="12">
        <f t="shared" si="1"/>
        <v>0</v>
      </c>
    </row>
    <row r="35" spans="2:8" x14ac:dyDescent="0.25">
      <c r="B35" s="7"/>
      <c r="C35" s="7"/>
      <c r="D35" s="7"/>
      <c r="E35" s="7"/>
      <c r="F35" s="7"/>
      <c r="G35" s="7"/>
      <c r="H35" s="7"/>
    </row>
    <row r="36" spans="2:8" x14ac:dyDescent="0.25">
      <c r="B36" s="7"/>
      <c r="C36" s="7"/>
      <c r="D36" s="7"/>
      <c r="E36" s="7"/>
      <c r="F36" s="7"/>
      <c r="G36" s="7"/>
      <c r="H36" s="7"/>
    </row>
    <row r="37" spans="2:8" x14ac:dyDescent="0.25">
      <c r="B37" s="7" t="s">
        <v>41</v>
      </c>
      <c r="C37" s="7"/>
      <c r="D37" s="7">
        <v>40043.57</v>
      </c>
      <c r="E37" s="7"/>
      <c r="F37" s="7"/>
      <c r="G37" s="7"/>
      <c r="H37" s="7"/>
    </row>
    <row r="38" spans="2:8" ht="15.75" thickBot="1" x14ac:dyDescent="0.3">
      <c r="B38" s="7" t="s">
        <v>6</v>
      </c>
      <c r="C38" s="7"/>
      <c r="D38" s="14">
        <f>B22</f>
        <v>264029.83</v>
      </c>
      <c r="E38" s="7"/>
      <c r="F38" s="7"/>
      <c r="G38" s="7"/>
      <c r="H38" s="7"/>
    </row>
    <row r="39" spans="2:8" x14ac:dyDescent="0.25">
      <c r="B39" s="7"/>
      <c r="C39" s="7"/>
      <c r="D39" s="7">
        <f>SUM(D37:D38)</f>
        <v>304073.40000000002</v>
      </c>
      <c r="E39" s="7"/>
      <c r="F39" s="7"/>
      <c r="G39" s="7"/>
      <c r="H39" s="7"/>
    </row>
    <row r="40" spans="2:8" x14ac:dyDescent="0.25">
      <c r="B40" s="7" t="s">
        <v>7</v>
      </c>
      <c r="C40" s="7"/>
      <c r="D40" s="7">
        <f>B34</f>
        <v>304073.40000000002</v>
      </c>
      <c r="E40" s="7"/>
      <c r="F40" s="7"/>
      <c r="G40" s="7"/>
      <c r="H40" s="7"/>
    </row>
    <row r="41" spans="2:8" ht="15.75" thickBot="1" x14ac:dyDescent="0.3">
      <c r="B41" s="7" t="s">
        <v>42</v>
      </c>
      <c r="C41" s="7"/>
      <c r="D41" s="8">
        <f>D39-D40</f>
        <v>0</v>
      </c>
      <c r="E41" s="7"/>
      <c r="F41" s="7"/>
      <c r="G41" s="7"/>
      <c r="H41" s="7"/>
    </row>
    <row r="42" spans="2:8" x14ac:dyDescent="0.25">
      <c r="B42" s="7"/>
      <c r="C42" s="7"/>
      <c r="D42" s="7"/>
      <c r="E42" s="7"/>
      <c r="F42" s="7"/>
      <c r="G42" s="7"/>
      <c r="H42" s="7"/>
    </row>
    <row r="43" spans="2:8" ht="15.75" thickBot="1" x14ac:dyDescent="0.3">
      <c r="B43" s="7" t="s">
        <v>43</v>
      </c>
      <c r="C43" s="7"/>
      <c r="D43" s="8">
        <v>0</v>
      </c>
      <c r="E43" s="7"/>
      <c r="F43" s="7"/>
      <c r="G43" s="7"/>
      <c r="H43" s="7"/>
    </row>
    <row r="44" spans="2:8" x14ac:dyDescent="0.25">
      <c r="B44" s="7"/>
      <c r="C44" s="7"/>
      <c r="D44" s="7"/>
      <c r="E44" s="7"/>
      <c r="F44" s="7"/>
      <c r="G44" s="7"/>
      <c r="H44" s="7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7"/>
      <c r="C46" s="7"/>
      <c r="D46" s="7"/>
      <c r="E46" s="7"/>
      <c r="F46" s="7"/>
      <c r="G46" s="7"/>
      <c r="H46" s="7"/>
    </row>
    <row r="47" spans="2:8" x14ac:dyDescent="0.25">
      <c r="B47" s="7"/>
      <c r="C47" s="7"/>
      <c r="D47" s="7"/>
      <c r="E47" s="7"/>
      <c r="F47" s="7"/>
      <c r="G47" s="7"/>
      <c r="H47" s="7"/>
    </row>
    <row r="48" spans="2:8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</sheetData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3FE7-DE91-48B4-B509-F7D72D09F51D}">
  <sheetPr>
    <tabColor rgb="FFFFC000"/>
    <pageSetUpPr fitToPage="1"/>
  </sheetPr>
  <dimension ref="B3:M55"/>
  <sheetViews>
    <sheetView topLeftCell="A25" workbookViewId="0">
      <selection activeCell="D47" sqref="D47"/>
    </sheetView>
  </sheetViews>
  <sheetFormatPr defaultRowHeight="15" x14ac:dyDescent="0.25"/>
  <cols>
    <col min="1" max="1" width="5.28515625" customWidth="1"/>
    <col min="2" max="3" width="15.7109375" customWidth="1"/>
    <col min="4" max="4" width="20" customWidth="1"/>
    <col min="5" max="5" width="15.7109375" customWidth="1"/>
    <col min="6" max="6" width="18.7109375" customWidth="1"/>
    <col min="7" max="8" width="15.7109375" customWidth="1"/>
    <col min="9" max="9" width="17.28515625" customWidth="1"/>
    <col min="10" max="52" width="15.7109375" customWidth="1"/>
  </cols>
  <sheetData>
    <row r="3" spans="2:13" ht="18.75" x14ac:dyDescent="0.3">
      <c r="B3" s="1"/>
      <c r="C3" s="1"/>
      <c r="D3" s="1" t="s">
        <v>9</v>
      </c>
      <c r="E3" s="1"/>
    </row>
    <row r="4" spans="2:13" ht="18.75" x14ac:dyDescent="0.3">
      <c r="B4" s="1"/>
      <c r="C4" s="1"/>
      <c r="D4" s="1"/>
      <c r="E4" s="1"/>
    </row>
    <row r="5" spans="2:13" ht="18.75" x14ac:dyDescent="0.3">
      <c r="B5" s="1"/>
      <c r="C5" s="1"/>
      <c r="D5" s="2">
        <v>44742</v>
      </c>
      <c r="E5" s="1"/>
    </row>
    <row r="6" spans="2:13" ht="18.75" x14ac:dyDescent="0.3">
      <c r="B6" s="1"/>
      <c r="C6" s="1"/>
      <c r="D6" s="1"/>
      <c r="E6" s="1"/>
    </row>
    <row r="7" spans="2:13" ht="18.75" x14ac:dyDescent="0.3">
      <c r="B7" s="1"/>
      <c r="C7" s="1"/>
      <c r="D7" s="1"/>
      <c r="E7" s="1"/>
    </row>
    <row r="8" spans="2:13" x14ac:dyDescent="0.25">
      <c r="B8" s="3" t="s">
        <v>21</v>
      </c>
      <c r="C8" s="3"/>
      <c r="D8" s="3"/>
    </row>
    <row r="10" spans="2:13" x14ac:dyDescent="0.25">
      <c r="B10" s="9" t="s">
        <v>0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2:1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5">
      <c r="B12" s="6" t="s">
        <v>1</v>
      </c>
      <c r="C12" s="6" t="s">
        <v>45</v>
      </c>
      <c r="D12" s="6" t="s">
        <v>45</v>
      </c>
      <c r="E12" s="6" t="s">
        <v>17</v>
      </c>
      <c r="F12" s="6" t="s">
        <v>3</v>
      </c>
      <c r="G12" s="6"/>
      <c r="H12" s="6" t="s">
        <v>10</v>
      </c>
      <c r="I12" s="6" t="s">
        <v>2</v>
      </c>
      <c r="J12" s="5"/>
      <c r="K12" s="5"/>
      <c r="L12" s="5"/>
      <c r="M12" s="5"/>
    </row>
    <row r="13" spans="2:13" x14ac:dyDescent="0.25">
      <c r="B13" s="7"/>
      <c r="C13" s="7">
        <v>250000</v>
      </c>
      <c r="D13" s="7"/>
      <c r="E13" s="7"/>
      <c r="F13" s="7">
        <v>101.3</v>
      </c>
      <c r="G13" s="7"/>
      <c r="H13" s="7"/>
    </row>
    <row r="14" spans="2:13" x14ac:dyDescent="0.25">
      <c r="B14" s="7"/>
      <c r="C14" s="7">
        <v>1</v>
      </c>
      <c r="D14" s="7"/>
      <c r="E14" s="7"/>
      <c r="F14" s="7">
        <v>97.71</v>
      </c>
      <c r="G14" s="7"/>
      <c r="H14" s="7"/>
    </row>
    <row r="15" spans="2:13" x14ac:dyDescent="0.25">
      <c r="B15" s="7"/>
      <c r="C15" s="7">
        <v>1</v>
      </c>
      <c r="D15" s="7"/>
      <c r="E15" s="7"/>
      <c r="F15" s="7">
        <v>97.67</v>
      </c>
      <c r="G15" s="7"/>
      <c r="H15" s="7"/>
    </row>
    <row r="16" spans="2:13" x14ac:dyDescent="0.25">
      <c r="B16" s="7"/>
      <c r="C16" s="7">
        <v>1</v>
      </c>
      <c r="D16" s="7"/>
      <c r="E16" s="7"/>
      <c r="F16" s="7">
        <v>84.28</v>
      </c>
      <c r="G16" s="7"/>
      <c r="H16" s="7"/>
    </row>
    <row r="17" spans="2:9" x14ac:dyDescent="0.25">
      <c r="B17" s="7"/>
      <c r="C17" s="7">
        <v>1</v>
      </c>
      <c r="D17" s="7"/>
      <c r="E17" s="7"/>
      <c r="F17" s="7">
        <v>65.87</v>
      </c>
      <c r="G17" s="7"/>
      <c r="H17" s="7"/>
    </row>
    <row r="18" spans="2:9" x14ac:dyDescent="0.25">
      <c r="B18" s="7"/>
      <c r="C18" s="7">
        <v>1</v>
      </c>
      <c r="D18" s="7"/>
      <c r="E18" s="7"/>
      <c r="F18" s="7">
        <v>65.89</v>
      </c>
      <c r="G18" s="7"/>
      <c r="H18" s="7"/>
    </row>
    <row r="19" spans="2:9" x14ac:dyDescent="0.25">
      <c r="B19" s="7"/>
      <c r="C19" s="7">
        <v>1</v>
      </c>
      <c r="D19" s="7"/>
      <c r="E19" s="7"/>
      <c r="F19" s="7">
        <v>59.53</v>
      </c>
      <c r="G19" s="7"/>
      <c r="H19" s="7"/>
      <c r="I19" s="5"/>
    </row>
    <row r="20" spans="2:9" x14ac:dyDescent="0.25">
      <c r="B20" s="7"/>
      <c r="C20" s="7">
        <v>1</v>
      </c>
      <c r="D20" s="7"/>
      <c r="E20" s="7"/>
      <c r="F20" s="7">
        <v>65.92</v>
      </c>
      <c r="G20" s="7"/>
      <c r="H20" s="7"/>
      <c r="I20" s="5"/>
    </row>
    <row r="21" spans="2:9" x14ac:dyDescent="0.25">
      <c r="B21" s="7"/>
      <c r="C21" s="7">
        <v>1</v>
      </c>
      <c r="D21" s="7"/>
      <c r="E21" s="7"/>
      <c r="F21" s="7">
        <v>1.44</v>
      </c>
      <c r="G21" s="7"/>
      <c r="H21" s="7"/>
      <c r="I21" s="5"/>
    </row>
    <row r="22" spans="2:9" x14ac:dyDescent="0.25">
      <c r="B22" s="7"/>
      <c r="C22" s="7">
        <v>1</v>
      </c>
      <c r="D22" s="7"/>
      <c r="E22" s="7"/>
      <c r="F22" s="7">
        <v>2.0499999999999998</v>
      </c>
      <c r="G22" s="7"/>
      <c r="H22" s="7"/>
      <c r="I22" s="5"/>
    </row>
    <row r="23" spans="2:9" x14ac:dyDescent="0.25">
      <c r="B23" s="7"/>
      <c r="C23" s="7">
        <v>1</v>
      </c>
      <c r="D23" s="7"/>
      <c r="E23" s="7"/>
      <c r="F23" s="7"/>
      <c r="G23" s="7"/>
      <c r="H23" s="7"/>
      <c r="I23" s="5"/>
    </row>
    <row r="24" spans="2:9" x14ac:dyDescent="0.25">
      <c r="B24" s="7"/>
      <c r="C24" s="7">
        <v>1</v>
      </c>
      <c r="D24" s="7"/>
      <c r="E24" s="7"/>
      <c r="F24" s="7"/>
      <c r="G24" s="7"/>
      <c r="H24" s="7"/>
    </row>
    <row r="25" spans="2:9" ht="15.75" thickBot="1" x14ac:dyDescent="0.3">
      <c r="B25" s="8">
        <f>C25+D25+E25+F25+G25+H25</f>
        <v>250652.66</v>
      </c>
      <c r="C25" s="22">
        <f t="shared" ref="C25:H25" si="0">SUM(C13:C24)</f>
        <v>250011</v>
      </c>
      <c r="D25" s="22">
        <f t="shared" si="0"/>
        <v>0</v>
      </c>
      <c r="E25" s="22">
        <f t="shared" si="0"/>
        <v>0</v>
      </c>
      <c r="F25" s="8">
        <f t="shared" si="0"/>
        <v>641.66</v>
      </c>
      <c r="G25" s="8">
        <f t="shared" si="0"/>
        <v>0</v>
      </c>
      <c r="H25" s="8">
        <f t="shared" si="0"/>
        <v>0</v>
      </c>
    </row>
    <row r="26" spans="2:9" x14ac:dyDescent="0.25">
      <c r="B26" s="7"/>
      <c r="C26" s="27"/>
      <c r="D26" s="27"/>
      <c r="E26" s="27"/>
      <c r="F26" s="7"/>
      <c r="G26" s="7"/>
      <c r="H26" s="7"/>
    </row>
    <row r="27" spans="2:9" x14ac:dyDescent="0.25">
      <c r="B27" s="7"/>
      <c r="C27" s="7"/>
      <c r="D27" s="7"/>
      <c r="E27" s="7"/>
      <c r="F27" s="7"/>
      <c r="G27" s="7"/>
      <c r="H27" s="7"/>
    </row>
    <row r="28" spans="2:9" ht="17.25" x14ac:dyDescent="0.4">
      <c r="B28" s="10" t="s">
        <v>5</v>
      </c>
      <c r="C28" s="7"/>
      <c r="D28" s="7"/>
      <c r="E28" s="7"/>
      <c r="F28" s="7"/>
      <c r="G28" s="7"/>
      <c r="H28" s="7"/>
    </row>
    <row r="29" spans="2:9" x14ac:dyDescent="0.25">
      <c r="B29" s="7"/>
      <c r="C29" s="7"/>
      <c r="D29" s="7"/>
      <c r="E29" s="7"/>
      <c r="F29" s="7"/>
      <c r="G29" s="7"/>
      <c r="H29" s="7"/>
    </row>
    <row r="30" spans="2:9" ht="17.25" x14ac:dyDescent="0.4">
      <c r="B30" s="11" t="s">
        <v>1</v>
      </c>
      <c r="C30" s="11" t="s">
        <v>45</v>
      </c>
      <c r="D30" s="11" t="s">
        <v>18</v>
      </c>
      <c r="E30" s="11" t="s">
        <v>11</v>
      </c>
      <c r="F30" s="11" t="s">
        <v>13</v>
      </c>
      <c r="G30" s="16" t="s">
        <v>19</v>
      </c>
      <c r="H30" s="16" t="s">
        <v>4</v>
      </c>
      <c r="I30" s="17" t="s">
        <v>2</v>
      </c>
    </row>
    <row r="31" spans="2:9" x14ac:dyDescent="0.25">
      <c r="B31" s="7"/>
      <c r="C31" s="7">
        <v>202.31</v>
      </c>
      <c r="D31" s="7"/>
      <c r="E31" s="7"/>
      <c r="F31" s="7"/>
      <c r="G31" s="13"/>
      <c r="H31" s="13"/>
      <c r="I31" s="15"/>
    </row>
    <row r="32" spans="2:9" x14ac:dyDescent="0.25">
      <c r="B32" s="7"/>
      <c r="C32" s="7">
        <v>2.65</v>
      </c>
      <c r="D32" s="7"/>
      <c r="E32" s="7"/>
      <c r="F32" s="7"/>
      <c r="G32" s="13"/>
      <c r="H32" s="13"/>
      <c r="I32" s="15"/>
    </row>
    <row r="33" spans="2:9" x14ac:dyDescent="0.25">
      <c r="B33" s="7"/>
      <c r="C33" s="7">
        <v>210449</v>
      </c>
      <c r="D33" s="7"/>
      <c r="E33" s="7"/>
      <c r="F33" s="7"/>
      <c r="G33" s="13"/>
      <c r="H33" s="13"/>
      <c r="I33" s="18"/>
    </row>
    <row r="34" spans="2:9" x14ac:dyDescent="0.25">
      <c r="B34" s="7"/>
      <c r="C34" s="7">
        <v>40000</v>
      </c>
      <c r="D34" s="7"/>
      <c r="E34" s="7"/>
      <c r="F34" s="7"/>
      <c r="G34" s="13"/>
      <c r="H34" s="13"/>
      <c r="I34" s="18"/>
    </row>
    <row r="35" spans="2:9" x14ac:dyDescent="0.25">
      <c r="B35" s="7"/>
      <c r="C35" s="7">
        <v>1</v>
      </c>
      <c r="D35" s="7"/>
      <c r="E35" s="7"/>
      <c r="F35" s="7"/>
      <c r="G35" s="13"/>
      <c r="H35" s="13"/>
      <c r="I35" s="18"/>
    </row>
    <row r="36" spans="2:9" x14ac:dyDescent="0.25">
      <c r="B36" s="7"/>
      <c r="C36" s="7"/>
      <c r="D36" s="7"/>
      <c r="E36" s="7"/>
      <c r="F36" s="27"/>
      <c r="G36" s="7"/>
      <c r="H36" s="7"/>
    </row>
    <row r="37" spans="2:9" ht="15.75" thickBot="1" x14ac:dyDescent="0.3">
      <c r="B37" s="8">
        <f>C37+D37+E37+F37+G37+H37</f>
        <v>250654.96</v>
      </c>
      <c r="C37" s="8">
        <f t="shared" ref="C37:H37" si="1">SUM(C31:C36)</f>
        <v>250654.96</v>
      </c>
      <c r="D37" s="8">
        <f t="shared" si="1"/>
        <v>0</v>
      </c>
      <c r="E37" s="8">
        <f t="shared" si="1"/>
        <v>0</v>
      </c>
      <c r="F37" s="22">
        <f t="shared" si="1"/>
        <v>0</v>
      </c>
      <c r="G37" s="12">
        <f t="shared" si="1"/>
        <v>0</v>
      </c>
      <c r="H37" s="12">
        <f t="shared" si="1"/>
        <v>0</v>
      </c>
    </row>
    <row r="38" spans="2:9" x14ac:dyDescent="0.25">
      <c r="B38" s="7"/>
      <c r="C38" s="7"/>
      <c r="D38" s="7"/>
      <c r="E38" s="7"/>
      <c r="F38" s="27"/>
      <c r="G38" s="7"/>
      <c r="H38" s="7"/>
    </row>
    <row r="39" spans="2:9" x14ac:dyDescent="0.25">
      <c r="B39" s="7"/>
      <c r="C39" s="7"/>
      <c r="D39" s="7"/>
      <c r="E39" s="7"/>
      <c r="F39" s="7"/>
      <c r="G39" s="7"/>
      <c r="H39" s="7"/>
    </row>
    <row r="40" spans="2:9" x14ac:dyDescent="0.25">
      <c r="B40" s="7" t="s">
        <v>41</v>
      </c>
      <c r="C40" s="7"/>
      <c r="D40" s="7">
        <v>2.2999999999999998</v>
      </c>
      <c r="E40" s="7"/>
      <c r="F40" s="7"/>
      <c r="G40" s="7"/>
      <c r="H40" s="7"/>
    </row>
    <row r="41" spans="2:9" ht="15.75" thickBot="1" x14ac:dyDescent="0.3">
      <c r="B41" s="7" t="s">
        <v>6</v>
      </c>
      <c r="C41" s="7"/>
      <c r="D41" s="14">
        <f>B25</f>
        <v>250652.66</v>
      </c>
      <c r="E41" s="7"/>
      <c r="F41" s="7"/>
      <c r="G41" s="7"/>
      <c r="H41" s="7"/>
    </row>
    <row r="42" spans="2:9" x14ac:dyDescent="0.25">
      <c r="B42" s="7"/>
      <c r="C42" s="7"/>
      <c r="D42" s="7">
        <f>SUM(D40:D41)</f>
        <v>250654.96</v>
      </c>
      <c r="E42" s="7"/>
      <c r="F42" s="7"/>
      <c r="G42" s="7"/>
      <c r="H42" s="7"/>
    </row>
    <row r="43" spans="2:9" x14ac:dyDescent="0.25">
      <c r="B43" s="7" t="s">
        <v>7</v>
      </c>
      <c r="C43" s="7"/>
      <c r="D43" s="7">
        <f>B37</f>
        <v>250654.96</v>
      </c>
      <c r="E43" s="7"/>
      <c r="F43" s="7"/>
      <c r="G43" s="7"/>
      <c r="H43" s="7"/>
    </row>
    <row r="44" spans="2:9" ht="15.75" thickBot="1" x14ac:dyDescent="0.3">
      <c r="B44" s="7" t="s">
        <v>42</v>
      </c>
      <c r="C44" s="7"/>
      <c r="D44" s="8">
        <f>D42-D43</f>
        <v>0</v>
      </c>
      <c r="E44" s="7"/>
      <c r="F44" s="7"/>
      <c r="G44" s="7"/>
      <c r="H44" s="7"/>
    </row>
    <row r="45" spans="2:9" x14ac:dyDescent="0.25">
      <c r="B45" s="7"/>
      <c r="C45" s="7"/>
      <c r="D45" s="7"/>
      <c r="E45" s="7"/>
      <c r="F45" s="7"/>
      <c r="G45" s="7"/>
      <c r="H45" s="7"/>
    </row>
    <row r="46" spans="2:9" ht="15.75" thickBot="1" x14ac:dyDescent="0.3">
      <c r="B46" s="7" t="s">
        <v>43</v>
      </c>
      <c r="C46" s="7"/>
      <c r="D46" s="8">
        <v>0</v>
      </c>
      <c r="E46" s="7"/>
      <c r="F46" s="7"/>
      <c r="G46" s="7"/>
      <c r="H46" s="7"/>
    </row>
    <row r="47" spans="2:9" x14ac:dyDescent="0.25">
      <c r="B47" s="7"/>
      <c r="C47" s="7"/>
      <c r="D47" s="7"/>
      <c r="E47" s="7"/>
      <c r="F47" s="7"/>
      <c r="G47" s="7"/>
      <c r="H47" s="7"/>
    </row>
    <row r="48" spans="2:9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</sheetData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43218CBB8B64A8462438833DDC527" ma:contentTypeVersion="2" ma:contentTypeDescription="Create a new document." ma:contentTypeScope="" ma:versionID="78c7bb91a1eaba98ae23ebe87528dd38">
  <xsd:schema xmlns:xsd="http://www.w3.org/2001/XMLSchema" xmlns:xs="http://www.w3.org/2001/XMLSchema" xmlns:p="http://schemas.microsoft.com/office/2006/metadata/properties" xmlns:ns3="6acdf6b8-e466-43cb-9920-970e56732c0b" targetNamespace="http://schemas.microsoft.com/office/2006/metadata/properties" ma:root="true" ma:fieldsID="97f6a7ba563eeb1ab8d253c9181ce66f" ns3:_="">
    <xsd:import namespace="6acdf6b8-e466-43cb-9920-970e56732c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df6b8-e466-43cb-9920-970e56732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821358-A795-4F42-B952-40314497CF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20543-87C5-4C9B-B585-17A74BD12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df6b8-e466-43cb-9920-970e56732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C43C4C-07E8-4A35-BAF0-9EB63A4BC4A7}">
  <ds:schemaRefs>
    <ds:schemaRef ds:uri="6acdf6b8-e466-43cb-9920-970e56732c0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 of Interest</vt:lpstr>
      <vt:lpstr>BOQ 2669</vt:lpstr>
      <vt:lpstr>HB 4105 S26 </vt:lpstr>
      <vt:lpstr>HB 4105 S12</vt:lpstr>
      <vt:lpstr>HB 4105 S13</vt:lpstr>
      <vt:lpstr>HB 4105 S26..2</vt:lpstr>
      <vt:lpstr>HB 4105 S26.1</vt:lpstr>
      <vt:lpstr>HB 4105 S12.2</vt:lpstr>
      <vt:lpstr>HB 4105 S12.1</vt:lpstr>
      <vt:lpstr>CUA 6274</vt:lpstr>
      <vt:lpstr>CUA4929</vt:lpstr>
      <vt:lpstr>CUA 2144</vt:lpstr>
      <vt:lpstr>SelfWealth</vt:lpstr>
      <vt:lpstr>SelfWealth Summary</vt:lpstr>
      <vt:lpstr>Saxo Capital Markets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Avolio</dc:creator>
  <cp:lastModifiedBy>Silvio Avolio</cp:lastModifiedBy>
  <cp:lastPrinted>2022-08-08T01:06:46Z</cp:lastPrinted>
  <dcterms:created xsi:type="dcterms:W3CDTF">2021-11-24T01:48:58Z</dcterms:created>
  <dcterms:modified xsi:type="dcterms:W3CDTF">2022-08-08T01:39:23Z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0x0101004B743218CBB8B64A8462438833DDC527</vt:lpwstr>
  </property>
</Properties>
</file>