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A Super Doc's/Templates/Workpaper templates/"/>
    </mc:Choice>
  </mc:AlternateContent>
  <xr:revisionPtr revIDLastSave="59" documentId="8_{69A88F6B-12D5-4257-A302-26671899286D}" xr6:coauthVersionLast="47" xr6:coauthVersionMax="47" xr10:uidLastSave="{A0D23F5D-7FA3-4F57-BCFB-8A8522E6FCB8}"/>
  <bookViews>
    <workbookView xWindow="22450" yWindow="-110" windowWidth="38620" windowHeight="2122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1" i="1"/>
  <c r="K14" i="1"/>
  <c r="G19" i="1"/>
  <c r="G20" i="1" s="1"/>
  <c r="G21" i="1" s="1"/>
  <c r="G12" i="1"/>
  <c r="G13" i="1" s="1"/>
</calcChain>
</file>

<file path=xl/sharedStrings.xml><?xml version="1.0" encoding="utf-8"?>
<sst xmlns="http://schemas.openxmlformats.org/spreadsheetml/2006/main" count="29" uniqueCount="28">
  <si>
    <t>Client:</t>
  </si>
  <si>
    <t>AUSTIN CONSTRUCTIONS PTY LTD SUPERANNUATION FUND</t>
  </si>
  <si>
    <t>Initials</t>
  </si>
  <si>
    <t>Date</t>
  </si>
  <si>
    <t>BT PANORAMA EXPENSES</t>
  </si>
  <si>
    <t xml:space="preserve">Prep by: </t>
  </si>
  <si>
    <t>NA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</si>
  <si>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</si>
  <si>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</si>
  <si>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</si>
  <si>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</si>
  <si>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</si>
  <si>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</si>
  <si>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</si>
  <si>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Adviser Fees</t>
  </si>
  <si>
    <t xml:space="preserve">BT Report </t>
  </si>
  <si>
    <t>BT Panorama advice fees per fee summary report</t>
  </si>
  <si>
    <t>Advice Fees</t>
  </si>
  <si>
    <t>Less: RITC</t>
  </si>
  <si>
    <t>Admin Fees</t>
  </si>
  <si>
    <t>Adviser fees per accounts</t>
  </si>
  <si>
    <t xml:space="preserve"> Matched to BGL </t>
  </si>
  <si>
    <t>Expense Recovery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</si>
  <si>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</si>
  <si>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</si>
  <si>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</si>
  <si>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</si>
  <si>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Matched to BGL ( Rounding 0.02)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</si>
</sst>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5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0" fontId="8" fillId="0" borderId="0" xfId="0" applyFont="1"/>
    <xf numFmtId="164" fontId="0" fillId="0" borderId="4" xfId="1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/>
    <xf numFmtId="43" fontId="8" fillId="0" borderId="6" xfId="0" applyNumberFormat="1" applyFont="1" applyBorder="1"/>
    <xf numFmtId="164" fontId="0" fillId="0" borderId="7" xfId="1" applyFont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21"/>
  <sheetViews>
    <sheetView tabSelected="1" topLeftCell="A4" workbookViewId="0">
      <selection activeCell="G20" sqref="G20"/>
    </sheetView>
  </sheetViews>
  <sheetFormatPr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  <col min="11" max="11" width="13.85546875" customWidth="1"/>
  </cols>
  <sheetData>
    <row r="1" spans="1:11" ht="18">
      <c r="A1" s="24" t="s">
        <v>0</v>
      </c>
      <c r="B1" s="1"/>
      <c r="C1" s="2" t="s">
        <v>1</v>
      </c>
      <c r="F1" s="3"/>
      <c r="H1" s="4"/>
      <c r="I1" s="4"/>
    </row>
    <row r="2" spans="1:11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1" ht="18">
      <c r="A3" s="1" t="s">
        <v>4</v>
      </c>
      <c r="C3" s="8"/>
      <c r="G3" s="10" t="s">
        <v>5</v>
      </c>
      <c r="H3" s="11" t="s">
        <v>6</v>
      </c>
      <c r="I3" s="12">
        <v>44753</v>
      </c>
    </row>
    <row r="4" spans="1:11" ht="18">
      <c r="A4" s="13" t="s">
        <v>7</v>
      </c>
      <c r="C4" s="14">
        <v>44742</v>
      </c>
      <c r="D4" s="1"/>
      <c r="E4" s="1"/>
      <c r="F4" s="15"/>
      <c r="G4" s="10" t="s">
        <v>8</v>
      </c>
      <c r="H4" s="11" t="s">
        <v>9</v>
      </c>
      <c r="I4" s="12">
        <v>44879</v>
      </c>
    </row>
    <row r="5" spans="1:11" ht="18">
      <c r="D5" s="1"/>
      <c r="E5" s="1"/>
      <c r="F5" s="15"/>
      <c r="G5" s="16"/>
      <c r="I5" s="17"/>
    </row>
    <row r="7" spans="1:11" s="20" customFormat="1" ht="26.1">
      <c r="A7" s="18" t="s">
        <v>10</v>
      </c>
      <c r="B7" s="25" t="s">
        <v>11</v>
      </c>
      <c r="C7" s="26"/>
      <c r="D7" s="26"/>
      <c r="E7" s="27"/>
      <c r="F7" s="19" t="s">
        <v>12</v>
      </c>
      <c r="G7" s="25" t="s">
        <v>13</v>
      </c>
      <c r="H7" s="28"/>
      <c r="I7" s="29"/>
    </row>
    <row r="9" spans="1:11">
      <c r="F9" s="21"/>
    </row>
    <row r="10" spans="1:11">
      <c r="A10" s="22">
        <v>30900</v>
      </c>
      <c r="B10" s="22"/>
      <c r="C10" s="22" t="s">
        <v>14</v>
      </c>
      <c r="F10" s="21"/>
      <c r="J10" t="s">
        <v>15</v>
      </c>
    </row>
    <row r="11" spans="1:11">
      <c r="C11" t="s">
        <v>16</v>
      </c>
      <c r="G11" s="21">
        <v>4994.0600000000004</v>
      </c>
      <c r="J11" t="s">
        <v>17</v>
      </c>
      <c r="K11" s="30">
        <f>427.4+441.64+441.64+427.4+441.64+398.26+411.53+411.53+371.7+411.53+398.26+411.53</f>
        <v>4994.0599999999986</v>
      </c>
    </row>
    <row r="12" spans="1:11">
      <c r="C12" t="s">
        <v>18</v>
      </c>
      <c r="G12" s="21">
        <f>+G11/11*0.75</f>
        <v>340.50409090909096</v>
      </c>
      <c r="J12" t="s">
        <v>19</v>
      </c>
      <c r="K12" s="30">
        <f>104.7+107.5+59.52+105.15+108.08+105.8+109.66+109.02+97.43+106.31+102.95+103.43</f>
        <v>1219.55</v>
      </c>
    </row>
    <row r="13" spans="1:11" ht="15">
      <c r="C13" t="s">
        <v>20</v>
      </c>
      <c r="G13" s="23">
        <f>+G11-G12</f>
        <v>4653.5559090909092</v>
      </c>
      <c r="H13" s="22" t="s">
        <v>21</v>
      </c>
      <c r="J13" t="s">
        <v>22</v>
      </c>
      <c r="K13" s="30">
        <v>22.69</v>
      </c>
    </row>
    <row r="14" spans="1:11" ht="15">
      <c r="G14" s="21"/>
      <c r="K14" s="31">
        <f>SUM(K11:K13)</f>
        <v>6236.2999999999984</v>
      </c>
    </row>
    <row r="15" spans="1:11" ht="15">
      <c r="G15" s="9"/>
    </row>
    <row r="16" spans="1:11">
      <c r="A16" s="22">
        <v>37500</v>
      </c>
      <c r="B16" s="22"/>
      <c r="C16" s="22" t="s">
        <v>23</v>
      </c>
      <c r="G16" s="9"/>
    </row>
    <row r="17" spans="3:8">
      <c r="C17" t="s">
        <v>24</v>
      </c>
      <c r="G17" s="9">
        <v>1219.55</v>
      </c>
    </row>
    <row r="18" spans="3:8">
      <c r="C18" t="s">
        <v>25</v>
      </c>
      <c r="G18" s="32">
        <v>22.69</v>
      </c>
    </row>
    <row r="19" spans="3:8">
      <c r="G19" s="9">
        <f>SUM(G17:G18)</f>
        <v>1242.24</v>
      </c>
    </row>
    <row r="20" spans="3:8">
      <c r="C20" t="s">
        <v>18</v>
      </c>
      <c r="G20" s="21">
        <f>+G19/11*0.75</f>
        <v>84.698181818181823</v>
      </c>
    </row>
    <row r="21" spans="3:8" ht="15">
      <c r="C21" t="s">
        <v>26</v>
      </c>
      <c r="G21" s="23">
        <f>+G19-G20</f>
        <v>1157.5418181818181</v>
      </c>
      <c r="H21" s="22" t="s">
        <v>27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F65105-3610-46A3-907A-E392BC8F6EDA}"/>
</file>

<file path=customXml/itemProps2.xml><?xml version="1.0" encoding="utf-8"?>
<ds:datastoreItem xmlns:ds="http://schemas.openxmlformats.org/officeDocument/2006/customXml" ds:itemID="{B1E80FA6-9D33-4B7F-9E9E-FBDB75A8E46A}"/>
</file>

<file path=customXml/itemProps3.xml><?xml version="1.0" encoding="utf-8"?>
<ds:datastoreItem xmlns:ds="http://schemas.openxmlformats.org/officeDocument/2006/customXml" ds:itemID="{EAE91934-79B1-4819-9514-BB78DFB2BF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2022-11-14T03:26:36Z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255600</vt:r8>
  </property>
  <property fmtid="{D5CDD505-2E9C-101B-9397-08002B2CF9AE}" pid="4" name="MediaServiceImageTags">
    <vt:lpwstr/>
  </property>
</Properties>
</file>