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412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hfbgroup.sharepoint.com/sites/HFBAccounting/HFB Super/A Super Doc's/Templates/Workpaper templates/"/>
    </mc:Choice>
  </mc:AlternateContent>
  <xr:revisionPtr revIDLastSave="42" documentId="13_ncr:1_{85551EDB-98FE-47BB-988C-046980632ADD}" xr6:coauthVersionLast="47" xr6:coauthVersionMax="47" xr10:uidLastSave="{99758076-83BC-4FEA-8E9C-44E353CA58A6}"/>
  <bookViews>
    <workbookView xWindow="-110" yWindow="-110" windowWidth="22780" windowHeight="14660" xr2:uid="{FD0EE15A-B900-4A6B-AE1F-843C7A1329DB}"/>
  </bookViews>
  <sheets>
    <sheet name="Sheet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11" i="1" l="1"/>
  <c r="G14" i="1"/>
  <c r="G13" i="1"/>
  <c r="F22" i="1"/>
  <c r="F21" i="1"/>
  <c r="F20" i="1"/>
  <c r="E22" i="1"/>
  <c r="E21" i="1"/>
  <c r="E20" i="1"/>
  <c r="I22" i="1"/>
  <c r="G27" i="1" l="1"/>
  <c r="I27" i="1" s="1"/>
  <c r="G22" i="1"/>
  <c r="F23" i="1"/>
  <c r="E23" i="1"/>
  <c r="I12" i="1"/>
  <c r="I21" i="1" l="1"/>
  <c r="I20" i="1"/>
  <c r="I19" i="1"/>
  <c r="G26" i="1"/>
  <c r="G29" i="1"/>
  <c r="I29" i="1" s="1"/>
  <c r="I30" i="1" s="1"/>
  <c r="G28" i="1"/>
  <c r="G21" i="1"/>
  <c r="G20" i="1"/>
  <c r="G19" i="1"/>
  <c r="G15" i="1"/>
  <c r="N14" i="1" s="1"/>
  <c r="N17" i="1" s="1"/>
  <c r="N16" i="1" s="1"/>
  <c r="I14" i="1"/>
  <c r="I15" i="1" s="1"/>
  <c r="G30" i="1" l="1"/>
  <c r="G23" i="1"/>
  <c r="I23" i="1"/>
</calcChain>
</file>

<file path=xl/sharedStrings.xml><?xml version="1.0" encoding="utf-8"?>
<sst xmlns="http://schemas.openxmlformats.org/spreadsheetml/2006/main" count="34" uniqueCount="29">
  <si>
    <t>Client:</t>
  </si>
  <si>
    <t>Austin Constructions Pty Ltd Super Fund</t>
  </si>
  <si>
    <t>Initials</t>
  </si>
  <si>
    <t>Date</t>
  </si>
  <si>
    <t>ACCOUNTING FEES</t>
  </si>
  <si>
    <t xml:space="preserve">Prep by: </t>
  </si>
  <si>
    <t>DB</t>
  </si>
  <si>
    <t>As at:</t>
  </si>
  <si>
    <t xml:space="preserve">Rev by: </t>
  </si>
  <si>
    <t>Ledger
A/c No.</t>
  </si>
  <si>
    <t>Detail</t>
  </si>
  <si>
    <t>$</t>
  </si>
  <si>
    <t>Notes or Comments</t>
  </si>
  <si>
    <t>2021FY FINAL FEE BREAKDOWN</t>
  </si>
  <si>
    <t>Total</t>
  </si>
  <si>
    <t>GST claimable</t>
  </si>
  <si>
    <t>Audit - no GST claim</t>
  </si>
  <si>
    <t>Admin fees - GST claim</t>
  </si>
  <si>
    <t>Accouting fees - no GST claim</t>
  </si>
  <si>
    <t>Accouting fees - GST claim</t>
  </si>
  <si>
    <t>RITC % for 2022FY</t>
  </si>
  <si>
    <t>Qtrly fee</t>
  </si>
  <si>
    <t>Acc - no GST</t>
  </si>
  <si>
    <t>Acc - GST</t>
  </si>
  <si>
    <t>Amounts reported in accounts</t>
  </si>
  <si>
    <t>GST claimed</t>
  </si>
  <si>
    <t>Adjustment entry:</t>
  </si>
  <si>
    <t>Audit</t>
  </si>
  <si>
    <t>Admin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</si>
</sst>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d\-mmm\-yyyy"/>
  </numFmts>
  <fonts count="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0"/>
      <name val="Arial"/>
      <family val="2"/>
    </font>
    <font>
      <b/>
      <sz val="14"/>
      <name val="Arial"/>
      <family val="2"/>
    </font>
    <font>
      <u/>
      <sz val="10"/>
      <color indexed="12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2CC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42">
    <xf numFmtId="0" fontId="0" fillId="0" borderId="0" xfId="0"/>
    <xf numFmtId="0" fontId="4" fillId="0" borderId="0" xfId="0" applyFont="1"/>
    <xf numFmtId="0" fontId="4" fillId="0" borderId="0" xfId="0" applyFont="1" applyAlignment="1">
      <alignment horizontal="left" vertical="center"/>
    </xf>
    <xf numFmtId="44" fontId="0" fillId="0" borderId="0" xfId="1" applyFont="1" applyFill="1" applyAlignment="1"/>
    <xf numFmtId="0" fontId="4" fillId="0" borderId="1" xfId="0" applyFont="1" applyBorder="1" applyAlignment="1">
      <alignment horizontal="center" vertical="center"/>
    </xf>
    <xf numFmtId="0" fontId="5" fillId="0" borderId="0" xfId="2" applyFont="1" applyAlignment="1" applyProtection="1">
      <alignment wrapText="1"/>
    </xf>
    <xf numFmtId="44" fontId="4" fillId="0" borderId="0" xfId="1" applyFont="1"/>
    <xf numFmtId="0" fontId="3" fillId="0" borderId="1" xfId="0" applyFont="1" applyBorder="1" applyAlignment="1">
      <alignment horizontal="center" vertical="center"/>
    </xf>
    <xf numFmtId="164" fontId="6" fillId="0" borderId="0" xfId="0" applyNumberFormat="1" applyFont="1" applyAlignment="1">
      <alignment horizontal="left"/>
    </xf>
    <xf numFmtId="44" fontId="0" fillId="0" borderId="0" xfId="1" applyFont="1"/>
    <xf numFmtId="0" fontId="3" fillId="0" borderId="2" xfId="0" applyFont="1" applyBorder="1" applyAlignment="1">
      <alignment horizontal="right" vertical="center"/>
    </xf>
    <xf numFmtId="0" fontId="3" fillId="0" borderId="1" xfId="0" applyFont="1" applyBorder="1"/>
    <xf numFmtId="15" fontId="0" fillId="0" borderId="1" xfId="0" applyNumberFormat="1" applyBorder="1"/>
    <xf numFmtId="0" fontId="7" fillId="0" borderId="0" xfId="0" applyFont="1"/>
    <xf numFmtId="15" fontId="7" fillId="0" borderId="0" xfId="0" applyNumberFormat="1" applyFont="1" applyAlignment="1">
      <alignment horizontal="left"/>
    </xf>
    <xf numFmtId="44" fontId="4" fillId="0" borderId="0" xfId="1" applyFont="1" applyFill="1"/>
    <xf numFmtId="0" fontId="3" fillId="0" borderId="0" xfId="0" applyFont="1"/>
    <xf numFmtId="15" fontId="0" fillId="0" borderId="0" xfId="0" applyNumberFormat="1"/>
    <xf numFmtId="0" fontId="3" fillId="0" borderId="1" xfId="0" applyFont="1" applyBorder="1" applyAlignment="1">
      <alignment horizontal="center" vertical="center" wrapText="1"/>
    </xf>
    <xf numFmtId="44" fontId="3" fillId="0" borderId="1" xfId="1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44" fontId="0" fillId="0" borderId="0" xfId="1" applyFont="1" applyBorder="1"/>
    <xf numFmtId="43" fontId="0" fillId="0" borderId="0" xfId="3" applyFont="1"/>
    <xf numFmtId="43" fontId="0" fillId="0" borderId="0" xfId="3" applyFont="1" applyBorder="1"/>
    <xf numFmtId="43" fontId="0" fillId="0" borderId="0" xfId="0" applyNumberFormat="1"/>
    <xf numFmtId="0" fontId="8" fillId="0" borderId="0" xfId="0" applyFont="1"/>
    <xf numFmtId="44" fontId="0" fillId="0" borderId="6" xfId="1" applyFont="1" applyBorder="1"/>
    <xf numFmtId="17" fontId="0" fillId="0" borderId="0" xfId="0" applyNumberFormat="1" applyAlignment="1">
      <alignment horizontal="left"/>
    </xf>
    <xf numFmtId="44" fontId="0" fillId="0" borderId="0" xfId="0" applyNumberFormat="1"/>
    <xf numFmtId="44" fontId="0" fillId="0" borderId="6" xfId="0" applyNumberFormat="1" applyBorder="1"/>
    <xf numFmtId="44" fontId="8" fillId="0" borderId="0" xfId="1" applyFont="1" applyBorder="1" applyAlignment="1">
      <alignment horizontal="center"/>
    </xf>
    <xf numFmtId="0" fontId="8" fillId="0" borderId="0" xfId="0" applyFont="1" applyAlignment="1">
      <alignment horizontal="center"/>
    </xf>
    <xf numFmtId="9" fontId="0" fillId="0" borderId="0" xfId="4" applyFont="1"/>
    <xf numFmtId="0" fontId="4" fillId="0" borderId="0" xfId="0" applyFont="1" applyAlignment="1">
      <alignment vertical="center"/>
    </xf>
    <xf numFmtId="44" fontId="0" fillId="2" borderId="0" xfId="1" applyFont="1" applyFill="1" applyBorder="1"/>
    <xf numFmtId="44" fontId="0" fillId="2" borderId="6" xfId="1" applyFont="1" applyFill="1" applyBorder="1"/>
    <xf numFmtId="0" fontId="0" fillId="2" borderId="0" xfId="0" applyFill="1"/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0" fillId="0" borderId="4" xfId="0" applyBorder="1" applyAlignment="1">
      <alignment vertical="center"/>
    </xf>
    <xf numFmtId="0" fontId="0" fillId="0" borderId="5" xfId="0" applyBorder="1" applyAlignment="1">
      <alignment vertical="center"/>
    </xf>
  </cellXfs>
  <cellStyles count="5">
    <cellStyle name="Comma" xfId="3" builtinId="3"/>
    <cellStyle name="Currency" xfId="1" builtinId="4"/>
    <cellStyle name="Hyperlink" xfId="2" builtinId="8"/>
    <cellStyle name="Normal" xfId="0" builtinId="0"/>
    <cellStyle name="Per cent" xfId="4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DC9F6E-2434-41CA-B71A-DEABD933BD9C}">
  <dimension ref="A1:N33"/>
  <sheetViews>
    <sheetView tabSelected="1" workbookViewId="0">
      <selection activeCell="N16" sqref="N16"/>
    </sheetView>
  </sheetViews>
  <sheetFormatPr defaultRowHeight="14.45"/>
  <cols>
    <col min="1" max="1" width="11.85546875" customWidth="1"/>
    <col min="2" max="2" width="3" customWidth="1"/>
    <col min="3" max="3" width="19.7109375" customWidth="1"/>
    <col min="4" max="5" width="14.7109375" customWidth="1"/>
    <col min="6" max="6" width="15.5703125" style="9" customWidth="1"/>
    <col min="7" max="7" width="14.28515625" customWidth="1"/>
    <col min="8" max="9" width="15.7109375" customWidth="1"/>
    <col min="10" max="10" width="14.42578125" customWidth="1"/>
  </cols>
  <sheetData>
    <row r="1" spans="1:14" ht="18">
      <c r="A1" s="33" t="s">
        <v>0</v>
      </c>
      <c r="B1" s="1"/>
      <c r="C1" s="2" t="s">
        <v>1</v>
      </c>
      <c r="F1" s="3"/>
      <c r="H1" s="4"/>
      <c r="I1" s="4"/>
    </row>
    <row r="2" spans="1:14" ht="18">
      <c r="A2" s="5"/>
      <c r="B2" s="1"/>
      <c r="C2" s="1"/>
      <c r="D2" s="1"/>
      <c r="E2" s="1"/>
      <c r="F2" s="6"/>
      <c r="H2" s="7" t="s">
        <v>2</v>
      </c>
      <c r="I2" s="7" t="s">
        <v>3</v>
      </c>
    </row>
    <row r="3" spans="1:14" ht="18">
      <c r="A3" s="1" t="s">
        <v>4</v>
      </c>
      <c r="C3" s="8"/>
      <c r="G3" s="10" t="s">
        <v>5</v>
      </c>
      <c r="H3" s="11" t="s">
        <v>6</v>
      </c>
      <c r="I3" s="12">
        <v>44734</v>
      </c>
    </row>
    <row r="4" spans="1:14" ht="18">
      <c r="A4" s="13" t="s">
        <v>7</v>
      </c>
      <c r="C4" s="14">
        <v>44742</v>
      </c>
      <c r="D4" s="1"/>
      <c r="E4" s="1"/>
      <c r="F4" s="15"/>
      <c r="G4" s="10" t="s">
        <v>8</v>
      </c>
      <c r="H4" s="11"/>
      <c r="I4" s="12"/>
    </row>
    <row r="5" spans="1:14" ht="18">
      <c r="D5" s="1"/>
      <c r="E5" s="1"/>
      <c r="F5" s="15"/>
      <c r="G5" s="16"/>
      <c r="I5" s="17"/>
    </row>
    <row r="7" spans="1:14" s="20" customFormat="1" ht="26.1">
      <c r="A7" s="18" t="s">
        <v>9</v>
      </c>
      <c r="B7" s="37" t="s">
        <v>10</v>
      </c>
      <c r="C7" s="38"/>
      <c r="D7" s="38"/>
      <c r="E7" s="39"/>
      <c r="F7" s="19" t="s">
        <v>11</v>
      </c>
      <c r="G7" s="37" t="s">
        <v>12</v>
      </c>
      <c r="H7" s="40"/>
      <c r="I7" s="41"/>
    </row>
    <row r="9" spans="1:14">
      <c r="F9" s="21"/>
    </row>
    <row r="10" spans="1:14">
      <c r="A10" s="16"/>
      <c r="B10" s="16"/>
      <c r="C10" s="16" t="s">
        <v>13</v>
      </c>
      <c r="G10" s="30" t="s">
        <v>14</v>
      </c>
      <c r="I10" s="31" t="s">
        <v>15</v>
      </c>
    </row>
    <row r="11" spans="1:14">
      <c r="A11" s="16"/>
      <c r="B11" s="16"/>
      <c r="C11" t="s">
        <v>16</v>
      </c>
      <c r="G11" s="34">
        <f>700*1.1</f>
        <v>770.00000000000011</v>
      </c>
      <c r="I11" s="9">
        <v>0</v>
      </c>
    </row>
    <row r="12" spans="1:14">
      <c r="A12" s="16"/>
      <c r="B12" s="16"/>
      <c r="C12" t="s">
        <v>17</v>
      </c>
      <c r="G12" s="34">
        <v>0</v>
      </c>
      <c r="I12" s="9">
        <f>+G12/11*0.75</f>
        <v>0</v>
      </c>
    </row>
    <row r="13" spans="1:14">
      <c r="C13" t="s">
        <v>18</v>
      </c>
      <c r="G13" s="34">
        <f>+(910+100)*1.1</f>
        <v>1111</v>
      </c>
      <c r="I13" s="9">
        <v>0</v>
      </c>
    </row>
    <row r="14" spans="1:14">
      <c r="C14" t="s">
        <v>19</v>
      </c>
      <c r="G14" s="35">
        <f>690*1.1</f>
        <v>759.00000000000011</v>
      </c>
      <c r="I14" s="26">
        <f>+G14/11*0.75</f>
        <v>51.750000000000014</v>
      </c>
      <c r="K14" t="s">
        <v>20</v>
      </c>
      <c r="N14" s="32">
        <f>+G14/G15</f>
        <v>0.28750000000000003</v>
      </c>
    </row>
    <row r="15" spans="1:14" ht="15">
      <c r="G15" s="21">
        <f>SUM(G11:G14)</f>
        <v>2640</v>
      </c>
      <c r="I15" s="21">
        <f>SUM(I11:I14)</f>
        <v>51.750000000000014</v>
      </c>
      <c r="K15" t="s">
        <v>21</v>
      </c>
      <c r="N15" s="36">
        <v>671</v>
      </c>
    </row>
    <row r="16" spans="1:14" ht="15">
      <c r="A16" s="16"/>
      <c r="B16" s="16"/>
      <c r="C16" s="16"/>
      <c r="F16" s="21"/>
      <c r="K16" t="s">
        <v>22</v>
      </c>
      <c r="N16">
        <f>ROUND(N15-N17,0)</f>
        <v>479</v>
      </c>
    </row>
    <row r="17" spans="1:14" ht="15">
      <c r="A17" s="25"/>
      <c r="B17" s="25"/>
      <c r="C17" s="16"/>
      <c r="F17" s="21"/>
      <c r="K17" t="s">
        <v>23</v>
      </c>
      <c r="N17">
        <f>ROUNDDOWN(N15*N14,0)</f>
        <v>192</v>
      </c>
    </row>
    <row r="18" spans="1:14">
      <c r="C18" s="25" t="s">
        <v>24</v>
      </c>
      <c r="E18" s="31" t="s">
        <v>22</v>
      </c>
      <c r="F18" s="30" t="s">
        <v>23</v>
      </c>
      <c r="G18" s="31" t="s">
        <v>14</v>
      </c>
      <c r="I18" s="31" t="s">
        <v>25</v>
      </c>
    </row>
    <row r="19" spans="1:14">
      <c r="C19" s="27">
        <v>44105</v>
      </c>
      <c r="E19" s="34">
        <v>480</v>
      </c>
      <c r="F19" s="34">
        <v>180</v>
      </c>
      <c r="G19" s="28">
        <f>SUM(E19:F19)</f>
        <v>660</v>
      </c>
      <c r="I19" s="9">
        <f>+F19/11*0.75</f>
        <v>12.272727272727273</v>
      </c>
    </row>
    <row r="20" spans="1:14">
      <c r="C20" s="27">
        <v>44197</v>
      </c>
      <c r="E20" s="21">
        <f>+E19</f>
        <v>480</v>
      </c>
      <c r="F20" s="21">
        <f>+F19</f>
        <v>180</v>
      </c>
      <c r="G20" s="28">
        <f>SUM(E20:F20)</f>
        <v>660</v>
      </c>
      <c r="I20" s="9">
        <f>+F20/11*0.75</f>
        <v>12.272727272727273</v>
      </c>
    </row>
    <row r="21" spans="1:14">
      <c r="C21" s="27">
        <v>44287</v>
      </c>
      <c r="E21" s="21">
        <f>+E19</f>
        <v>480</v>
      </c>
      <c r="F21" s="21">
        <f>+F19</f>
        <v>180</v>
      </c>
      <c r="G21" s="28">
        <f>SUM(E21:F21)</f>
        <v>660</v>
      </c>
      <c r="I21" s="21">
        <f>+F21/11*0.75</f>
        <v>12.272727272727273</v>
      </c>
    </row>
    <row r="22" spans="1:14">
      <c r="C22" s="27">
        <v>44378</v>
      </c>
      <c r="E22" s="26">
        <f>+E19</f>
        <v>480</v>
      </c>
      <c r="F22" s="26">
        <f>+F19</f>
        <v>180</v>
      </c>
      <c r="G22" s="29">
        <f>SUM(E22:F22)</f>
        <v>660</v>
      </c>
      <c r="I22" s="26">
        <f>+F22/11*0.75</f>
        <v>12.272727272727273</v>
      </c>
    </row>
    <row r="23" spans="1:14">
      <c r="E23" s="28">
        <f t="shared" ref="E23:G23" si="0">SUM(E19:E22)</f>
        <v>1920</v>
      </c>
      <c r="F23" s="28">
        <f t="shared" si="0"/>
        <v>720</v>
      </c>
      <c r="G23" s="28">
        <f t="shared" si="0"/>
        <v>2640</v>
      </c>
      <c r="I23" s="28">
        <f>SUM(I19:I22)</f>
        <v>49.090909090909093</v>
      </c>
    </row>
    <row r="24" spans="1:14">
      <c r="F24" s="21"/>
    </row>
    <row r="25" spans="1:14">
      <c r="C25" s="25" t="s">
        <v>26</v>
      </c>
      <c r="F25" s="23"/>
    </row>
    <row r="26" spans="1:14">
      <c r="C26" t="s">
        <v>27</v>
      </c>
      <c r="G26" s="28">
        <f>+G11</f>
        <v>770.00000000000011</v>
      </c>
    </row>
    <row r="27" spans="1:14">
      <c r="C27" t="s">
        <v>28</v>
      </c>
      <c r="F27" s="23"/>
      <c r="G27" s="28">
        <f>+G12</f>
        <v>0</v>
      </c>
      <c r="I27" s="9">
        <f>+G27/11*0.75</f>
        <v>0</v>
      </c>
    </row>
    <row r="28" spans="1:14">
      <c r="C28" t="s">
        <v>22</v>
      </c>
      <c r="F28" s="24"/>
      <c r="G28" s="28">
        <f>+G13-E23</f>
        <v>-809</v>
      </c>
    </row>
    <row r="29" spans="1:14">
      <c r="C29" t="s">
        <v>23</v>
      </c>
      <c r="F29" s="21"/>
      <c r="G29" s="29">
        <f>+G14-F23</f>
        <v>39.000000000000114</v>
      </c>
      <c r="I29" s="26">
        <f>+G29/11*0.75</f>
        <v>2.6590909090909167</v>
      </c>
    </row>
    <row r="30" spans="1:14">
      <c r="G30" s="28">
        <f>SUM(G26:G29)</f>
        <v>2.2737367544323206E-13</v>
      </c>
      <c r="I30" s="9">
        <f>SUM(I26:I29)</f>
        <v>2.6590909090909167</v>
      </c>
    </row>
    <row r="33" spans="3:3">
      <c r="C33" s="22"/>
    </row>
  </sheetData>
  <mergeCells count="2">
    <mergeCell ref="B7:E7"/>
    <mergeCell ref="G7:I7"/>
  </mergeCells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05947268ED8DE4E8C3C0C60AC0BDC52" ma:contentTypeVersion="15" ma:contentTypeDescription="Create a new document." ma:contentTypeScope="" ma:versionID="1502f8eb40ac21d2bb52c8e8317d8d71">
  <xsd:schema xmlns:xsd="http://www.w3.org/2001/XMLSchema" xmlns:xs="http://www.w3.org/2001/XMLSchema" xmlns:p="http://schemas.microsoft.com/office/2006/metadata/properties" xmlns:ns2="171baf46-e54f-4960-9045-6796342ce211" xmlns:ns3="929daec0-3f85-4f7a-9798-63894498ffdd" targetNamespace="http://schemas.microsoft.com/office/2006/metadata/properties" ma:root="true" ma:fieldsID="1a02e04d2ccf5e55204be570b98f0160" ns2:_="" ns3:_="">
    <xsd:import namespace="171baf46-e54f-4960-9045-6796342ce211"/>
    <xsd:import namespace="929daec0-3f85-4f7a-9798-63894498ffd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71baf46-e54f-4960-9045-6796342ce21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47b60950-52b2-48e1-8500-f9c3f8bf5d2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29daec0-3f85-4f7a-9798-63894498ffdd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e7b43c88-df1a-4660-93c9-ad59f2a0c450}" ma:internalName="TaxCatchAll" ma:showField="CatchAllData" ma:web="929daec0-3f85-4f7a-9798-63894498ffd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929daec0-3f85-4f7a-9798-63894498ffdd" xsi:nil="true"/>
    <lcf76f155ced4ddcb4097134ff3c332f xmlns="171baf46-e54f-4960-9045-6796342ce211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6BB202B-064B-48CA-9F27-0C4AD665B03D}"/>
</file>

<file path=customXml/itemProps2.xml><?xml version="1.0" encoding="utf-8"?>
<ds:datastoreItem xmlns:ds="http://schemas.openxmlformats.org/officeDocument/2006/customXml" ds:itemID="{D1550C89-3EDE-4F27-8633-588B6EB4A6FF}"/>
</file>

<file path=customXml/itemProps3.xml><?xml version="1.0" encoding="utf-8"?>
<ds:datastoreItem xmlns:ds="http://schemas.openxmlformats.org/officeDocument/2006/customXml" ds:itemID="{F140365D-A46C-4308-A9C3-C32B8ACDD82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Danielle Barrow</dc:creator>
  <cp:keywords/>
  <dc:description/>
  <cp:lastModifiedBy>Danielle Barrow</cp:lastModifiedBy>
  <cp:revision/>
  <dcterms:created xsi:type="dcterms:W3CDTF">2018-08-27T06:41:25Z</dcterms:created>
  <dcterms:modified xsi:type="dcterms:W3CDTF">2022-06-22T00:39:14Z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0x010100805947268ED8DE4E8C3C0C60AC0BDC52</vt:lpwstr>
  </property>
  <property fmtid="{D5CDD505-2E9C-101B-9397-08002B2CF9AE}" pid="3" name="Order">
    <vt:r8>255200</vt:r8>
  </property>
  <property fmtid="{D5CDD505-2E9C-101B-9397-08002B2CF9AE}" pid="4" name="MediaServiceImageTags">
    <vt:lpwstr/>
  </property>
</Properties>
</file>