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LIENTS' FOLDERS\S\S &amp; A Whitaker Superannuation Fund\ITR (By Year)\2020\"/>
    </mc:Choice>
  </mc:AlternateContent>
  <xr:revisionPtr revIDLastSave="0" documentId="13_ncr:1_{B262733E-C80F-4221-8CB6-64082F0DB09E}" xr6:coauthVersionLast="47" xr6:coauthVersionMax="47" xr10:uidLastSave="{00000000-0000-0000-0000-000000000000}"/>
  <bookViews>
    <workbookView xWindow="-108" yWindow="-108" windowWidth="23256" windowHeight="12576" xr2:uid="{0238BB2E-2AE6-44C4-9426-7F0580A5DA7B}"/>
  </bookViews>
  <sheets>
    <sheet name="DEPN - 2020" sheetId="2" r:id="rId1"/>
    <sheet name="DEPN - 2019" sheetId="1" r:id="rId2"/>
  </sheets>
  <externalReferences>
    <externalReference r:id="rId3"/>
  </externalReferences>
  <definedNames>
    <definedName name="_xlnm.Print_Area" localSheetId="1">'DEPN - 2019'!$A$1:$S$71</definedName>
    <definedName name="_xlnm.Print_Area" localSheetId="0">'DEPN - 2020'!$A$1:$S$73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2" l="1"/>
  <c r="H63" i="2"/>
  <c r="G63" i="2"/>
  <c r="G65" i="2" s="1"/>
  <c r="F63" i="2"/>
  <c r="D63" i="2"/>
  <c r="R62" i="2"/>
  <c r="P62" i="2"/>
  <c r="N62" i="2"/>
  <c r="K62" i="2"/>
  <c r="S62" i="2" s="1"/>
  <c r="C62" i="2"/>
  <c r="R61" i="2"/>
  <c r="P61" i="2"/>
  <c r="N61" i="2"/>
  <c r="K61" i="2"/>
  <c r="S60" i="2"/>
  <c r="R60" i="2"/>
  <c r="P60" i="2"/>
  <c r="N60" i="2"/>
  <c r="K60" i="2"/>
  <c r="R59" i="2"/>
  <c r="P59" i="2"/>
  <c r="N59" i="2"/>
  <c r="K59" i="2"/>
  <c r="S59" i="2" s="1"/>
  <c r="R58" i="2"/>
  <c r="N58" i="2"/>
  <c r="K58" i="2"/>
  <c r="P58" i="2" s="1"/>
  <c r="S58" i="2" s="1"/>
  <c r="R57" i="2"/>
  <c r="P57" i="2"/>
  <c r="N57" i="2"/>
  <c r="K57" i="2"/>
  <c r="S57" i="2" s="1"/>
  <c r="R56" i="2"/>
  <c r="P56" i="2"/>
  <c r="N56" i="2"/>
  <c r="K56" i="2"/>
  <c r="S56" i="2" s="1"/>
  <c r="B56" i="2"/>
  <c r="R55" i="2"/>
  <c r="P55" i="2"/>
  <c r="N55" i="2"/>
  <c r="K55" i="2"/>
  <c r="S55" i="2" s="1"/>
  <c r="R54" i="2"/>
  <c r="P54" i="2"/>
  <c r="N54" i="2"/>
  <c r="K54" i="2"/>
  <c r="S54" i="2" s="1"/>
  <c r="R53" i="2"/>
  <c r="P53" i="2"/>
  <c r="N53" i="2"/>
  <c r="K53" i="2"/>
  <c r="S53" i="2" s="1"/>
  <c r="S52" i="2"/>
  <c r="R52" i="2"/>
  <c r="P52" i="2"/>
  <c r="N52" i="2"/>
  <c r="K52" i="2"/>
  <c r="R51" i="2"/>
  <c r="P51" i="2"/>
  <c r="N51" i="2"/>
  <c r="K51" i="2"/>
  <c r="R50" i="2"/>
  <c r="P50" i="2"/>
  <c r="N50" i="2"/>
  <c r="K50" i="2"/>
  <c r="R49" i="2"/>
  <c r="P49" i="2"/>
  <c r="N49" i="2"/>
  <c r="K49" i="2"/>
  <c r="S49" i="2" s="1"/>
  <c r="R48" i="2"/>
  <c r="P48" i="2"/>
  <c r="N48" i="2"/>
  <c r="K48" i="2"/>
  <c r="S48" i="2" s="1"/>
  <c r="R47" i="2"/>
  <c r="N47" i="2"/>
  <c r="K47" i="2"/>
  <c r="P45" i="2"/>
  <c r="N45" i="2"/>
  <c r="K45" i="2"/>
  <c r="P44" i="2"/>
  <c r="N44" i="2"/>
  <c r="K44" i="2"/>
  <c r="P43" i="2"/>
  <c r="N43" i="2"/>
  <c r="K43" i="2"/>
  <c r="P42" i="2"/>
  <c r="N42" i="2"/>
  <c r="K42" i="2"/>
  <c r="S42" i="2" s="1"/>
  <c r="P41" i="2"/>
  <c r="N41" i="2"/>
  <c r="K41" i="2"/>
  <c r="P40" i="2"/>
  <c r="N40" i="2"/>
  <c r="K40" i="2"/>
  <c r="P39" i="2"/>
  <c r="N39" i="2"/>
  <c r="K39" i="2"/>
  <c r="P38" i="2"/>
  <c r="N38" i="2"/>
  <c r="K38" i="2"/>
  <c r="P37" i="2"/>
  <c r="N37" i="2"/>
  <c r="K37" i="2"/>
  <c r="P36" i="2"/>
  <c r="N36" i="2"/>
  <c r="K36" i="2"/>
  <c r="P35" i="2"/>
  <c r="N35" i="2"/>
  <c r="K35" i="2"/>
  <c r="P34" i="2"/>
  <c r="N34" i="2"/>
  <c r="K34" i="2"/>
  <c r="S34" i="2" s="1"/>
  <c r="P33" i="2"/>
  <c r="N33" i="2"/>
  <c r="K33" i="2"/>
  <c r="P32" i="2"/>
  <c r="N32" i="2"/>
  <c r="K32" i="2"/>
  <c r="R29" i="2"/>
  <c r="P29" i="2"/>
  <c r="N29" i="2"/>
  <c r="K29" i="2"/>
  <c r="R28" i="2"/>
  <c r="P28" i="2"/>
  <c r="N28" i="2"/>
  <c r="K28" i="2"/>
  <c r="R27" i="2"/>
  <c r="P27" i="2"/>
  <c r="N27" i="2"/>
  <c r="K27" i="2"/>
  <c r="R25" i="2"/>
  <c r="P25" i="2"/>
  <c r="N25" i="2"/>
  <c r="K25" i="2"/>
  <c r="R24" i="2"/>
  <c r="P24" i="2"/>
  <c r="N24" i="2"/>
  <c r="K24" i="2"/>
  <c r="R23" i="2"/>
  <c r="P23" i="2"/>
  <c r="N23" i="2"/>
  <c r="K23" i="2"/>
  <c r="R22" i="2"/>
  <c r="P22" i="2"/>
  <c r="N22" i="2"/>
  <c r="K22" i="2"/>
  <c r="R21" i="2"/>
  <c r="P21" i="2"/>
  <c r="N21" i="2"/>
  <c r="K21" i="2"/>
  <c r="R20" i="2"/>
  <c r="P20" i="2"/>
  <c r="N20" i="2"/>
  <c r="K20" i="2"/>
  <c r="R19" i="2"/>
  <c r="P19" i="2"/>
  <c r="N19" i="2"/>
  <c r="K19" i="2"/>
  <c r="R18" i="2"/>
  <c r="P18" i="2"/>
  <c r="N18" i="2"/>
  <c r="K18" i="2"/>
  <c r="R17" i="2"/>
  <c r="P17" i="2"/>
  <c r="N17" i="2"/>
  <c r="K17" i="2"/>
  <c r="P16" i="2"/>
  <c r="N16" i="2"/>
  <c r="K16" i="2"/>
  <c r="B16" i="2"/>
  <c r="B63" i="2" s="1"/>
  <c r="R15" i="2"/>
  <c r="P15" i="2"/>
  <c r="N15" i="2"/>
  <c r="K15" i="2"/>
  <c r="R14" i="2"/>
  <c r="P14" i="2"/>
  <c r="N14" i="2"/>
  <c r="K14" i="2"/>
  <c r="S14" i="2" s="1"/>
  <c r="R13" i="2"/>
  <c r="P13" i="2"/>
  <c r="N13" i="2"/>
  <c r="K13" i="2"/>
  <c r="S13" i="2" s="1"/>
  <c r="H63" i="1"/>
  <c r="H61" i="1"/>
  <c r="G61" i="1"/>
  <c r="G63" i="1" s="1"/>
  <c r="F61" i="1"/>
  <c r="D61" i="1"/>
  <c r="R60" i="1"/>
  <c r="P60" i="1"/>
  <c r="N60" i="1"/>
  <c r="K60" i="1"/>
  <c r="S60" i="1" s="1"/>
  <c r="C60" i="1"/>
  <c r="R59" i="1"/>
  <c r="P59" i="1"/>
  <c r="N59" i="1"/>
  <c r="S59" i="1" s="1"/>
  <c r="K59" i="1"/>
  <c r="S58" i="1"/>
  <c r="R58" i="1"/>
  <c r="P58" i="1"/>
  <c r="N58" i="1"/>
  <c r="K58" i="1"/>
  <c r="R57" i="1"/>
  <c r="P57" i="1"/>
  <c r="N57" i="1"/>
  <c r="K57" i="1"/>
  <c r="S57" i="1" s="1"/>
  <c r="S56" i="1"/>
  <c r="R56" i="1"/>
  <c r="P56" i="1"/>
  <c r="N56" i="1"/>
  <c r="K56" i="1"/>
  <c r="R55" i="1"/>
  <c r="P55" i="1"/>
  <c r="N55" i="1"/>
  <c r="K55" i="1"/>
  <c r="S55" i="1" s="1"/>
  <c r="R54" i="1"/>
  <c r="P54" i="1"/>
  <c r="N54" i="1"/>
  <c r="K54" i="1"/>
  <c r="S54" i="1" s="1"/>
  <c r="B54" i="1"/>
  <c r="S53" i="1"/>
  <c r="R53" i="1"/>
  <c r="P53" i="1"/>
  <c r="N53" i="1"/>
  <c r="K53" i="1"/>
  <c r="R52" i="1"/>
  <c r="P52" i="1"/>
  <c r="N52" i="1"/>
  <c r="K52" i="1"/>
  <c r="S52" i="1" s="1"/>
  <c r="R51" i="1"/>
  <c r="P51" i="1"/>
  <c r="N51" i="1"/>
  <c r="K51" i="1"/>
  <c r="S51" i="1" s="1"/>
  <c r="S50" i="1"/>
  <c r="R50" i="1"/>
  <c r="P50" i="1"/>
  <c r="N50" i="1"/>
  <c r="K50" i="1"/>
  <c r="R49" i="1"/>
  <c r="P49" i="1"/>
  <c r="N49" i="1"/>
  <c r="K49" i="1"/>
  <c r="R48" i="1"/>
  <c r="P48" i="1"/>
  <c r="N48" i="1"/>
  <c r="S48" i="1" s="1"/>
  <c r="K48" i="1"/>
  <c r="S47" i="1"/>
  <c r="R47" i="1"/>
  <c r="P47" i="1"/>
  <c r="N47" i="1"/>
  <c r="K47" i="1"/>
  <c r="R46" i="1"/>
  <c r="P46" i="1"/>
  <c r="N46" i="1"/>
  <c r="K46" i="1"/>
  <c r="S46" i="1" s="1"/>
  <c r="S45" i="1"/>
  <c r="R45" i="1"/>
  <c r="N45" i="1"/>
  <c r="K45" i="1"/>
  <c r="P44" i="1"/>
  <c r="N44" i="1"/>
  <c r="K44" i="1"/>
  <c r="S43" i="1"/>
  <c r="P43" i="1"/>
  <c r="N43" i="1"/>
  <c r="K43" i="1"/>
  <c r="P42" i="1"/>
  <c r="N42" i="1"/>
  <c r="K42" i="1"/>
  <c r="P41" i="1"/>
  <c r="N41" i="1"/>
  <c r="S41" i="1" s="1"/>
  <c r="K41" i="1"/>
  <c r="P40" i="1"/>
  <c r="N40" i="1"/>
  <c r="K40" i="1"/>
  <c r="P39" i="1"/>
  <c r="N39" i="1"/>
  <c r="S39" i="1" s="1"/>
  <c r="K39" i="1"/>
  <c r="P38" i="1"/>
  <c r="N38" i="1"/>
  <c r="K38" i="1"/>
  <c r="S38" i="1" s="1"/>
  <c r="S37" i="1"/>
  <c r="P37" i="1"/>
  <c r="N37" i="1"/>
  <c r="K37" i="1"/>
  <c r="P36" i="1"/>
  <c r="N36" i="1"/>
  <c r="K36" i="1"/>
  <c r="S35" i="1"/>
  <c r="P35" i="1"/>
  <c r="N35" i="1"/>
  <c r="K35" i="1"/>
  <c r="P34" i="1"/>
  <c r="N34" i="1"/>
  <c r="K34" i="1"/>
  <c r="P33" i="1"/>
  <c r="N33" i="1"/>
  <c r="S33" i="1" s="1"/>
  <c r="K33" i="1"/>
  <c r="P32" i="1"/>
  <c r="N32" i="1"/>
  <c r="K32" i="1"/>
  <c r="P31" i="1"/>
  <c r="N31" i="1"/>
  <c r="S31" i="1" s="1"/>
  <c r="K31" i="1"/>
  <c r="R30" i="1"/>
  <c r="P30" i="1"/>
  <c r="N30" i="1"/>
  <c r="K30" i="1"/>
  <c r="S30" i="1" s="1"/>
  <c r="S29" i="1"/>
  <c r="R29" i="1"/>
  <c r="P29" i="1"/>
  <c r="N29" i="1"/>
  <c r="K29" i="1"/>
  <c r="R28" i="1"/>
  <c r="P28" i="1"/>
  <c r="N28" i="1"/>
  <c r="K28" i="1"/>
  <c r="R27" i="1"/>
  <c r="P27" i="1"/>
  <c r="N27" i="1"/>
  <c r="K27" i="1"/>
  <c r="R26" i="1"/>
  <c r="P26" i="1"/>
  <c r="N26" i="1"/>
  <c r="S26" i="1" s="1"/>
  <c r="K26" i="1"/>
  <c r="R25" i="1"/>
  <c r="P25" i="1"/>
  <c r="N25" i="1"/>
  <c r="K25" i="1"/>
  <c r="R24" i="1"/>
  <c r="P24" i="1"/>
  <c r="N24" i="1"/>
  <c r="K24" i="1"/>
  <c r="R23" i="1"/>
  <c r="P23" i="1"/>
  <c r="N23" i="1"/>
  <c r="K23" i="1"/>
  <c r="R22" i="1"/>
  <c r="P22" i="1"/>
  <c r="N22" i="1"/>
  <c r="K22" i="1"/>
  <c r="S21" i="1"/>
  <c r="R21" i="1"/>
  <c r="P21" i="1"/>
  <c r="N21" i="1"/>
  <c r="K21" i="1"/>
  <c r="R20" i="1"/>
  <c r="P20" i="1"/>
  <c r="N20" i="1"/>
  <c r="K20" i="1"/>
  <c r="R19" i="1"/>
  <c r="P19" i="1"/>
  <c r="N19" i="1"/>
  <c r="K19" i="1"/>
  <c r="S19" i="1" s="1"/>
  <c r="R18" i="1"/>
  <c r="P18" i="1"/>
  <c r="N18" i="1"/>
  <c r="S18" i="1" s="1"/>
  <c r="K18" i="1"/>
  <c r="R17" i="1"/>
  <c r="P17" i="1"/>
  <c r="N17" i="1"/>
  <c r="K17" i="1"/>
  <c r="P16" i="1"/>
  <c r="N16" i="1"/>
  <c r="J16" i="1"/>
  <c r="R16" i="1" s="1"/>
  <c r="B16" i="1"/>
  <c r="B61" i="1" s="1"/>
  <c r="R15" i="1"/>
  <c r="P15" i="1"/>
  <c r="N15" i="1"/>
  <c r="S15" i="1" s="1"/>
  <c r="K15" i="1"/>
  <c r="S14" i="1"/>
  <c r="R14" i="1"/>
  <c r="R61" i="1" s="1"/>
  <c r="R63" i="1" s="1"/>
  <c r="P14" i="1"/>
  <c r="N14" i="1"/>
  <c r="K14" i="1"/>
  <c r="R13" i="1"/>
  <c r="P13" i="1"/>
  <c r="N13" i="1"/>
  <c r="K13" i="1"/>
  <c r="S13" i="1" s="1"/>
  <c r="S50" i="2" l="1"/>
  <c r="S36" i="2"/>
  <c r="S44" i="2"/>
  <c r="S61" i="2"/>
  <c r="S15" i="2"/>
  <c r="S17" i="2"/>
  <c r="S19" i="2"/>
  <c r="S21" i="2"/>
  <c r="S25" i="2"/>
  <c r="S28" i="2"/>
  <c r="S23" i="2"/>
  <c r="S51" i="2"/>
  <c r="S39" i="2"/>
  <c r="N64" i="2"/>
  <c r="S37" i="2"/>
  <c r="S45" i="2"/>
  <c r="S18" i="2"/>
  <c r="S32" i="2"/>
  <c r="S40" i="2"/>
  <c r="S20" i="2"/>
  <c r="S35" i="2"/>
  <c r="S43" i="2"/>
  <c r="S22" i="2"/>
  <c r="S38" i="2"/>
  <c r="S47" i="2"/>
  <c r="S24" i="2"/>
  <c r="S27" i="2"/>
  <c r="N63" i="2"/>
  <c r="N65" i="2" s="1"/>
  <c r="S29" i="2"/>
  <c r="S33" i="2"/>
  <c r="S41" i="2"/>
  <c r="P63" i="2"/>
  <c r="P65" i="2" s="1"/>
  <c r="J63" i="2"/>
  <c r="K63" i="2"/>
  <c r="R16" i="2"/>
  <c r="S16" i="2" s="1"/>
  <c r="N62" i="1"/>
  <c r="S27" i="1"/>
  <c r="S42" i="1"/>
  <c r="S23" i="1"/>
  <c r="S40" i="1"/>
  <c r="S20" i="1"/>
  <c r="S22" i="1"/>
  <c r="S24" i="1"/>
  <c r="S36" i="1"/>
  <c r="N61" i="1"/>
  <c r="N63" i="1" s="1"/>
  <c r="S34" i="1"/>
  <c r="S49" i="1"/>
  <c r="P61" i="1"/>
  <c r="P63" i="1" s="1"/>
  <c r="S17" i="1"/>
  <c r="S28" i="1"/>
  <c r="S32" i="1"/>
  <c r="S25" i="1"/>
  <c r="S44" i="1"/>
  <c r="P65" i="1"/>
  <c r="R62" i="1"/>
  <c r="K16" i="1"/>
  <c r="S16" i="1" s="1"/>
  <c r="P62" i="1"/>
  <c r="J61" i="1"/>
  <c r="K61" i="1"/>
  <c r="R63" i="2" l="1"/>
  <c r="R65" i="2" s="1"/>
  <c r="S63" i="2"/>
  <c r="P67" i="2"/>
  <c r="P64" i="2"/>
  <c r="S61" i="1"/>
  <c r="R64" i="2" l="1"/>
</calcChain>
</file>

<file path=xl/sharedStrings.xml><?xml version="1.0" encoding="utf-8"?>
<sst xmlns="http://schemas.openxmlformats.org/spreadsheetml/2006/main" count="246" uniqueCount="88">
  <si>
    <t>DEPRECIATION   SCHEDULE</t>
  </si>
  <si>
    <t>FOR USE BY TAXPAYERS  NOT ENGAGED IN BOTH PRIMARY PRODUCTION AND OTHER BUSINESS ACTIVITIES</t>
  </si>
  <si>
    <t>RETURN OF</t>
  </si>
  <si>
    <t xml:space="preserve">Mase Property Investments Pty Ltd                                                                                          ATF S &amp; A Whitaker Superannuation Fund </t>
  </si>
  <si>
    <t>YEAR  TO</t>
  </si>
  <si>
    <t>FILE NUMBER(S)</t>
  </si>
  <si>
    <t>992 825 606</t>
  </si>
  <si>
    <t xml:space="preserve"> 4b Elizabeth Cr, Valley View SA 5093</t>
  </si>
  <si>
    <t>UNIT</t>
  </si>
  <si>
    <t>DISPOSALS  ETC ( Sect 59)</t>
  </si>
  <si>
    <t>ADDITIONS</t>
  </si>
  <si>
    <t xml:space="preserve"> </t>
  </si>
  <si>
    <t>DEPRECIATION</t>
  </si>
  <si>
    <t>Total</t>
  </si>
  <si>
    <t>Section</t>
  </si>
  <si>
    <t>Prime</t>
  </si>
  <si>
    <t>Diminishing</t>
  </si>
  <si>
    <t>Closing</t>
  </si>
  <si>
    <t xml:space="preserve">Original </t>
  </si>
  <si>
    <t>Prop'n</t>
  </si>
  <si>
    <t>Opening</t>
  </si>
  <si>
    <t>Consider-</t>
  </si>
  <si>
    <t>Adjustment</t>
  </si>
  <si>
    <t>Date</t>
  </si>
  <si>
    <t>Cost</t>
  </si>
  <si>
    <t>Value for</t>
  </si>
  <si>
    <t>Rate</t>
  </si>
  <si>
    <t>57AE &amp;</t>
  </si>
  <si>
    <t>Value</t>
  </si>
  <si>
    <t>Written</t>
  </si>
  <si>
    <t>Description of each unit</t>
  </si>
  <si>
    <t>Pte Use %</t>
  </si>
  <si>
    <t>WDV</t>
  </si>
  <si>
    <t>ation</t>
  </si>
  <si>
    <t>Assessable</t>
  </si>
  <si>
    <t>Deductible</t>
  </si>
  <si>
    <t>Depreciation</t>
  </si>
  <si>
    <t>%</t>
  </si>
  <si>
    <t>57AH</t>
  </si>
  <si>
    <t>Method</t>
  </si>
  <si>
    <t>Down Value</t>
  </si>
  <si>
    <t xml:space="preserve">Property </t>
  </si>
  <si>
    <t>Purchase Price (22/05/17)</t>
  </si>
  <si>
    <r>
      <t>Valuation Reserve</t>
    </r>
    <r>
      <rPr>
        <sz val="8"/>
        <color indexed="12"/>
        <rFont val="Times New Roman"/>
        <family val="1"/>
      </rPr>
      <t xml:space="preserve"> (30/06/19)</t>
    </r>
  </si>
  <si>
    <t>Stamp Duty (20/06/17)</t>
  </si>
  <si>
    <t>Carrington Conveyancers Pty Ltd - Legal Fees (20/06/17)</t>
  </si>
  <si>
    <t>Surnurbanite - Finders Fee (11/04/17)</t>
  </si>
  <si>
    <t>Valuation Fee (24/05/17)</t>
  </si>
  <si>
    <t>Land Titles Office (12/06/17)</t>
  </si>
  <si>
    <t>Transfer Registration Fee (20/06/17)</t>
  </si>
  <si>
    <t>Surnurbanite - Commission Fee (11/04/17)</t>
  </si>
  <si>
    <t>Surnurbanite - Pest &amp; Building Report (08/06/17)</t>
  </si>
  <si>
    <t>Packer - Wardrobe 50% Deposit (09/06/17)</t>
  </si>
  <si>
    <t>Packer - Wardrobe 50% Balance (28/06/17)</t>
  </si>
  <si>
    <t>The Good Guys - Rinnar Invertor Split (15/06/17)</t>
  </si>
  <si>
    <t xml:space="preserve">As per Duo Tax Quantity Surveyor </t>
  </si>
  <si>
    <t>Flooring - Floating Timber (23/06/17)</t>
  </si>
  <si>
    <t>Air-Conditioning - Packaged (23/06/17)</t>
  </si>
  <si>
    <t>Bathroom Accessories (23/06/17)</t>
  </si>
  <si>
    <t>Dishwasher - Type A (23/06/17)</t>
  </si>
  <si>
    <t>Blinds (23/06/17)</t>
  </si>
  <si>
    <t>Rangehood - Type A (23/06/17)</t>
  </si>
  <si>
    <t>Cooktop - Type A (23/06/17)</t>
  </si>
  <si>
    <t>Oven - Type A (23/06/17)</t>
  </si>
  <si>
    <t>Light Fittings (23/06/17)</t>
  </si>
  <si>
    <t>Tallboy &amp; Wardrobes (23/06/17)</t>
  </si>
  <si>
    <t>Garden Shed (23/06/17)</t>
  </si>
  <si>
    <t>Garage Electric - Single Motor (23/06/17)</t>
  </si>
  <si>
    <t>Garage Electric - Remote (23/06/17)</t>
  </si>
  <si>
    <t>Curtains / Shutters (23/06/17)</t>
  </si>
  <si>
    <t>Division 43 Capital Works (23/06/17)</t>
  </si>
  <si>
    <t>Borrowing Cost</t>
  </si>
  <si>
    <t>Liberty - Valuation Fee (25/05/17)</t>
  </si>
  <si>
    <t>Liberty - Application Fee (29/05/17)</t>
  </si>
  <si>
    <t>Liverty - Application Processing Fee (19/06/17)</t>
  </si>
  <si>
    <t>Liberty - Property Search Fee (19/06/17)</t>
  </si>
  <si>
    <t>Liberty - Fees (20/06/17)</t>
  </si>
  <si>
    <t>Liberty - Mortgage Registration Fee (19/06/17)</t>
  </si>
  <si>
    <t xml:space="preserve">Liberty - Mortage Registration Fee Refund (17/07/17) </t>
  </si>
  <si>
    <t xml:space="preserve">Quantity Surveyor </t>
  </si>
  <si>
    <t>Duo Tax Quantity Surveyors - Depreciation Report (20/07/17)</t>
  </si>
  <si>
    <t>Totals</t>
  </si>
  <si>
    <t xml:space="preserve">  Deduct for Private Use</t>
  </si>
  <si>
    <t>Deduct for Private Use</t>
  </si>
  <si>
    <t xml:space="preserve">    NET  ADJUSTMENT</t>
  </si>
  <si>
    <t>NET DEPRECIATION</t>
  </si>
  <si>
    <t>X</t>
  </si>
  <si>
    <t>Signature - Shane Whitaker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</si>
</sst>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\-yy;@"/>
    <numFmt numFmtId="165" formatCode="_(* #,##0_);_(* \(#,##0\);_(* &quot;-&quot;??_);_(@_)"/>
    <numFmt numFmtId="166" formatCode="_(* #,##0.00_);_(* \(#,##0.00\);_(* &quot;-&quot;??_);_(@_)"/>
  </numFmts>
  <fonts count="21" x14ac:knownFonts="1">
    <font>
      <sz val="10"/>
      <name val="Arial"/>
    </font>
    <font>
      <sz val="10"/>
      <name val="Arial"/>
    </font>
    <font>
      <b/>
      <sz val="1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  <font>
      <i/>
      <sz val="9"/>
      <color rgb="FF0000FF"/>
      <name val="Times New Roman"/>
      <family val="1"/>
    </font>
    <font>
      <b/>
      <sz val="9"/>
      <color indexed="16"/>
      <name val="Times New Roman"/>
      <family val="1"/>
    </font>
    <font>
      <sz val="8"/>
      <color indexed="16"/>
      <name val="Times New Roman"/>
      <family val="1"/>
    </font>
    <font>
      <b/>
      <u/>
      <sz val="8"/>
      <name val="Times New Roman"/>
      <family val="1"/>
    </font>
    <font>
      <sz val="10"/>
      <color rgb="FFFF0000"/>
      <name val="Times New Roman"/>
      <family val="1"/>
    </font>
    <font>
      <sz val="8"/>
      <color indexed="12"/>
      <name val="Times New Roman"/>
      <family val="1"/>
    </font>
    <font>
      <sz val="8"/>
      <color rgb="FF0000FF"/>
      <name val="Times New Roman"/>
      <family val="1"/>
    </font>
    <font>
      <b/>
      <i/>
      <u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mediumGray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5" fillId="2" borderId="0" xfId="0" applyFont="1" applyFill="1"/>
    <xf numFmtId="164" fontId="7" fillId="3" borderId="3" xfId="0" applyNumberFormat="1" applyFont="1" applyFill="1" applyBorder="1"/>
    <xf numFmtId="0" fontId="0" fillId="2" borderId="0" xfId="0" applyFill="1"/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8" fillId="2" borderId="0" xfId="0" applyFont="1" applyFill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9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2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1" fillId="3" borderId="15" xfId="0" applyFont="1" applyFill="1" applyBorder="1"/>
    <xf numFmtId="3" fontId="5" fillId="3" borderId="16" xfId="0" applyNumberFormat="1" applyFont="1" applyFill="1" applyBorder="1"/>
    <xf numFmtId="9" fontId="5" fillId="3" borderId="16" xfId="0" applyNumberFormat="1" applyFont="1" applyFill="1" applyBorder="1" applyAlignment="1">
      <alignment horizontal="center"/>
    </xf>
    <xf numFmtId="0" fontId="5" fillId="3" borderId="16" xfId="0" applyFont="1" applyFill="1" applyBorder="1"/>
    <xf numFmtId="3" fontId="5" fillId="2" borderId="16" xfId="0" applyNumberFormat="1" applyFont="1" applyFill="1" applyBorder="1"/>
    <xf numFmtId="164" fontId="5" fillId="3" borderId="0" xfId="0" applyNumberFormat="1" applyFont="1" applyFill="1"/>
    <xf numFmtId="165" fontId="5" fillId="2" borderId="16" xfId="1" applyNumberFormat="1" applyFont="1" applyFill="1" applyBorder="1"/>
    <xf numFmtId="165" fontId="5" fillId="3" borderId="16" xfId="1" applyNumberFormat="1" applyFont="1" applyFill="1" applyBorder="1"/>
    <xf numFmtId="165" fontId="5" fillId="2" borderId="16" xfId="1" applyNumberFormat="1" applyFont="1" applyFill="1" applyBorder="1" applyAlignment="1">
      <alignment horizontal="center"/>
    </xf>
    <xf numFmtId="165" fontId="5" fillId="2" borderId="16" xfId="1" applyNumberFormat="1" applyFont="1" applyFill="1" applyBorder="1" applyAlignment="1">
      <alignment horizontal="right"/>
    </xf>
    <xf numFmtId="166" fontId="5" fillId="2" borderId="19" xfId="1" applyNumberFormat="1" applyFont="1" applyFill="1" applyBorder="1" applyAlignment="1">
      <alignment horizontal="right"/>
    </xf>
    <xf numFmtId="165" fontId="5" fillId="2" borderId="0" xfId="1" applyNumberFormat="1" applyFont="1" applyFill="1"/>
    <xf numFmtId="4" fontId="5" fillId="3" borderId="16" xfId="0" applyNumberFormat="1" applyFont="1" applyFill="1" applyBorder="1"/>
    <xf numFmtId="9" fontId="5" fillId="2" borderId="16" xfId="0" applyNumberFormat="1" applyFont="1" applyFill="1" applyBorder="1" applyAlignment="1">
      <alignment horizontal="center"/>
    </xf>
    <xf numFmtId="14" fontId="5" fillId="3" borderId="16" xfId="0" applyNumberFormat="1" applyFont="1" applyFill="1" applyBorder="1"/>
    <xf numFmtId="10" fontId="5" fillId="3" borderId="16" xfId="2" applyNumberFormat="1" applyFont="1" applyFill="1" applyBorder="1"/>
    <xf numFmtId="166" fontId="5" fillId="2" borderId="16" xfId="1" applyNumberFormat="1" applyFont="1" applyFill="1" applyBorder="1" applyAlignment="1">
      <alignment horizontal="right"/>
    </xf>
    <xf numFmtId="166" fontId="5" fillId="2" borderId="16" xfId="1" applyNumberFormat="1" applyFont="1" applyFill="1" applyBorder="1" applyAlignment="1">
      <alignment horizontal="center"/>
    </xf>
    <xf numFmtId="0" fontId="5" fillId="3" borderId="15" xfId="0" applyFont="1" applyFill="1" applyBorder="1"/>
    <xf numFmtId="166" fontId="5" fillId="2" borderId="16" xfId="1" applyNumberFormat="1" applyFont="1" applyFill="1" applyBorder="1"/>
    <xf numFmtId="43" fontId="3" fillId="2" borderId="0" xfId="0" applyNumberFormat="1" applyFont="1" applyFill="1"/>
    <xf numFmtId="0" fontId="12" fillId="2" borderId="0" xfId="0" applyFont="1" applyFill="1"/>
    <xf numFmtId="164" fontId="14" fillId="3" borderId="0" xfId="0" applyNumberFormat="1" applyFont="1" applyFill="1"/>
    <xf numFmtId="0" fontId="15" fillId="3" borderId="15" xfId="0" applyFont="1" applyFill="1" applyBorder="1"/>
    <xf numFmtId="166" fontId="16" fillId="2" borderId="16" xfId="1" applyNumberFormat="1" applyFont="1" applyFill="1" applyBorder="1" applyAlignment="1">
      <alignment horizontal="right"/>
    </xf>
    <xf numFmtId="4" fontId="17" fillId="3" borderId="16" xfId="0" applyNumberFormat="1" applyFont="1" applyFill="1" applyBorder="1"/>
    <xf numFmtId="166" fontId="3" fillId="2" borderId="0" xfId="0" applyNumberFormat="1" applyFont="1" applyFill="1"/>
    <xf numFmtId="0" fontId="5" fillId="3" borderId="15" xfId="0" quotePrefix="1" applyFont="1" applyFill="1" applyBorder="1"/>
    <xf numFmtId="165" fontId="18" fillId="2" borderId="0" xfId="1" applyNumberFormat="1" applyFont="1" applyFill="1"/>
    <xf numFmtId="166" fontId="16" fillId="2" borderId="16" xfId="1" applyNumberFormat="1" applyFont="1" applyFill="1" applyBorder="1"/>
    <xf numFmtId="0" fontId="5" fillId="3" borderId="25" xfId="0" applyFont="1" applyFill="1" applyBorder="1"/>
    <xf numFmtId="3" fontId="5" fillId="3" borderId="22" xfId="0" applyNumberFormat="1" applyFont="1" applyFill="1" applyBorder="1"/>
    <xf numFmtId="9" fontId="5" fillId="2" borderId="22" xfId="0" applyNumberFormat="1" applyFont="1" applyFill="1" applyBorder="1" applyAlignment="1">
      <alignment horizontal="center"/>
    </xf>
    <xf numFmtId="0" fontId="5" fillId="3" borderId="22" xfId="0" applyFont="1" applyFill="1" applyBorder="1"/>
    <xf numFmtId="3" fontId="5" fillId="2" borderId="22" xfId="0" applyNumberFormat="1" applyFont="1" applyFill="1" applyBorder="1"/>
    <xf numFmtId="164" fontId="5" fillId="3" borderId="9" xfId="0" applyNumberFormat="1" applyFont="1" applyFill="1" applyBorder="1"/>
    <xf numFmtId="165" fontId="5" fillId="2" borderId="22" xfId="1" applyNumberFormat="1" applyFont="1" applyFill="1" applyBorder="1"/>
    <xf numFmtId="165" fontId="5" fillId="3" borderId="22" xfId="1" applyNumberFormat="1" applyFont="1" applyFill="1" applyBorder="1" applyAlignment="1">
      <alignment horizontal="center"/>
    </xf>
    <xf numFmtId="165" fontId="5" fillId="2" borderId="22" xfId="1" applyNumberFormat="1" applyFont="1" applyFill="1" applyBorder="1" applyAlignment="1">
      <alignment horizontal="center"/>
    </xf>
    <xf numFmtId="165" fontId="5" fillId="2" borderId="22" xfId="1" applyNumberFormat="1" applyFont="1" applyFill="1" applyBorder="1" applyAlignment="1">
      <alignment horizontal="right"/>
    </xf>
    <xf numFmtId="4" fontId="5" fillId="2" borderId="0" xfId="0" applyNumberFormat="1" applyFont="1" applyFill="1"/>
    <xf numFmtId="4" fontId="5" fillId="2" borderId="26" xfId="0" applyNumberFormat="1" applyFont="1" applyFill="1" applyBorder="1"/>
    <xf numFmtId="0" fontId="5" fillId="4" borderId="27" xfId="0" applyFont="1" applyFill="1" applyBorder="1"/>
    <xf numFmtId="3" fontId="5" fillId="2" borderId="28" xfId="0" applyNumberFormat="1" applyFont="1" applyFill="1" applyBorder="1"/>
    <xf numFmtId="0" fontId="5" fillId="4" borderId="28" xfId="0" applyFont="1" applyFill="1" applyBorder="1"/>
    <xf numFmtId="4" fontId="5" fillId="2" borderId="28" xfId="0" applyNumberFormat="1" applyFont="1" applyFill="1" applyBorder="1"/>
    <xf numFmtId="165" fontId="5" fillId="2" borderId="28" xfId="1" applyNumberFormat="1" applyFont="1" applyFill="1" applyBorder="1"/>
    <xf numFmtId="165" fontId="5" fillId="4" borderId="29" xfId="1" applyNumberFormat="1" applyFont="1" applyFill="1" applyBorder="1" applyAlignment="1">
      <alignment horizontal="center"/>
    </xf>
    <xf numFmtId="165" fontId="5" fillId="4" borderId="27" xfId="1" applyNumberFormat="1" applyFont="1" applyFill="1" applyBorder="1" applyAlignment="1">
      <alignment horizontal="center"/>
    </xf>
    <xf numFmtId="165" fontId="5" fillId="2" borderId="30" xfId="1" applyNumberFormat="1" applyFont="1" applyFill="1" applyBorder="1"/>
    <xf numFmtId="165" fontId="5" fillId="2" borderId="27" xfId="1" applyNumberFormat="1" applyFont="1" applyFill="1" applyBorder="1"/>
    <xf numFmtId="166" fontId="5" fillId="2" borderId="28" xfId="1" applyNumberFormat="1" applyFont="1" applyFill="1" applyBorder="1"/>
    <xf numFmtId="166" fontId="5" fillId="2" borderId="31" xfId="1" applyNumberFormat="1" applyFont="1" applyFill="1" applyBorder="1"/>
    <xf numFmtId="166" fontId="5" fillId="2" borderId="0" xfId="1" applyNumberFormat="1" applyFont="1" applyFill="1"/>
    <xf numFmtId="3" fontId="5" fillId="2" borderId="0" xfId="0" applyNumberFormat="1" applyFont="1" applyFill="1"/>
    <xf numFmtId="0" fontId="5" fillId="4" borderId="26" xfId="0" applyFont="1" applyFill="1" applyBorder="1"/>
    <xf numFmtId="3" fontId="5" fillId="2" borderId="32" xfId="0" applyNumberFormat="1" applyFont="1" applyFill="1" applyBorder="1"/>
    <xf numFmtId="165" fontId="5" fillId="2" borderId="0" xfId="1" applyNumberFormat="1" applyFont="1" applyFill="1" applyAlignment="1">
      <alignment horizontal="center"/>
    </xf>
    <xf numFmtId="165" fontId="5" fillId="2" borderId="33" xfId="1" applyNumberFormat="1" applyFont="1" applyFill="1" applyBorder="1" applyAlignment="1">
      <alignment horizontal="right"/>
    </xf>
    <xf numFmtId="165" fontId="5" fillId="2" borderId="27" xfId="1" applyNumberFormat="1" applyFont="1" applyFill="1" applyBorder="1" applyAlignment="1">
      <alignment horizontal="right"/>
    </xf>
    <xf numFmtId="165" fontId="5" fillId="2" borderId="30" xfId="1" applyNumberFormat="1" applyFont="1" applyFill="1" applyBorder="1" applyAlignment="1">
      <alignment horizontal="right"/>
    </xf>
    <xf numFmtId="165" fontId="5" fillId="2" borderId="32" xfId="1" applyNumberFormat="1" applyFont="1" applyFill="1" applyBorder="1" applyAlignment="1">
      <alignment horizontal="right"/>
    </xf>
    <xf numFmtId="3" fontId="5" fillId="2" borderId="26" xfId="0" applyNumberFormat="1" applyFont="1" applyFill="1" applyBorder="1"/>
    <xf numFmtId="166" fontId="5" fillId="2" borderId="29" xfId="1" applyNumberFormat="1" applyFont="1" applyFill="1" applyBorder="1" applyAlignment="1">
      <alignment horizontal="right"/>
    </xf>
    <xf numFmtId="166" fontId="5" fillId="2" borderId="32" xfId="1" applyNumberFormat="1" applyFont="1" applyFill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165" fontId="5" fillId="2" borderId="29" xfId="1" applyNumberFormat="1" applyFont="1" applyFill="1" applyBorder="1" applyAlignment="1">
      <alignment horizontal="right"/>
    </xf>
    <xf numFmtId="166" fontId="6" fillId="2" borderId="29" xfId="1" applyNumberFormat="1" applyFont="1" applyFill="1" applyBorder="1" applyAlignment="1">
      <alignment horizontal="right"/>
    </xf>
    <xf numFmtId="165" fontId="6" fillId="2" borderId="29" xfId="1" applyNumberFormat="1" applyFont="1" applyFill="1" applyBorder="1" applyAlignment="1">
      <alignment horizontal="right"/>
    </xf>
    <xf numFmtId="165" fontId="6" fillId="2" borderId="0" xfId="1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0" fillId="2" borderId="34" xfId="0" applyFont="1" applyFill="1" applyBorder="1" applyAlignment="1">
      <alignment horizontal="left"/>
    </xf>
    <xf numFmtId="0" fontId="19" fillId="2" borderId="34" xfId="0" applyFont="1" applyFill="1" applyBorder="1" applyAlignment="1">
      <alignment horizontal="left"/>
    </xf>
    <xf numFmtId="4" fontId="5" fillId="2" borderId="16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'%20FOLDERS/S/S%20&amp;%20A%20Whitaker%20Superannuation%20Fund/ITR%20(By%20Year)/2019/S%20&amp;%20A%20Whitaker%20Superannuation%20Fund_2019%20Accou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TMT of Fin.Position"/>
      <sheetName val="STMT of Operations"/>
      <sheetName val="Property"/>
      <sheetName val="DEPN"/>
      <sheetName val="NOTES"/>
      <sheetName val="NOTES_A"/>
      <sheetName val="NOTES_B"/>
      <sheetName val="NOTES_C"/>
      <sheetName val="Trustee Declaration"/>
      <sheetName val="AUDIT REPORT"/>
      <sheetName val="TAXABLE INCOME"/>
      <sheetName val="MINUTES -MEMBERS"/>
      <sheetName val="Invest Strategy"/>
      <sheetName val="Section 290-170 NOTICE"/>
      <sheetName val="MEMBER STMT-Amanda"/>
      <sheetName val="MEMBER STMT-Shane"/>
      <sheetName val="MEMBER STMT-Member#3"/>
      <sheetName val="MEMBER STMT -Member #4"/>
      <sheetName val="Summary Report-Members"/>
      <sheetName val="ASSET_PURCH_SALE"/>
      <sheetName val="SHARES_INT"/>
      <sheetName val="Cash Book ANZ 80492"/>
      <sheetName val="Cash Book Liberty #22495"/>
      <sheetName val="Cash Book Gen Life #20010699"/>
      <sheetName val="Cash Book Gen Life #20010700"/>
      <sheetName val="Cash Book Gen Life #20015540"/>
      <sheetName val="Cash Book Gen Life #20015541"/>
      <sheetName val="Crystalisation Segment-Shane"/>
      <sheetName val="Crystalisation Segment-Amanda"/>
      <sheetName val="Crystalisation Segment-Member#3"/>
      <sheetName val="Crystalisation Segment-Member#4"/>
      <sheetName val="Permanent Note"/>
      <sheetName val=" Settlement REC's"/>
      <sheetName val="Trial Balance"/>
      <sheetName val="Contribution Caps"/>
      <sheetName val="Salary Sacrifice Summary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H32">
            <v>-65418.252739725984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CF4E-7C24-442B-97E0-44BF51CC5E88}">
  <dimension ref="A1:EK546"/>
  <sheetViews>
    <sheetView tabSelected="1" topLeftCell="A28" zoomScale="110" zoomScaleNormal="110" workbookViewId="0">
      <selection activeCell="R37" sqref="R37"/>
    </sheetView>
  </sheetViews>
  <sheetFormatPr defaultColWidth="9.109375" defaultRowHeight="13.2" x14ac:dyDescent="0.25"/>
  <cols>
    <col min="1" max="1" width="50.44140625" style="3" bestFit="1" customWidth="1"/>
    <col min="2" max="2" width="8.6640625" style="3" customWidth="1"/>
    <col min="3" max="3" width="7.33203125" style="3" customWidth="1"/>
    <col min="4" max="4" width="8.6640625" style="3" customWidth="1"/>
    <col min="5" max="5" width="10.109375" style="3" customWidth="1"/>
    <col min="6" max="8" width="8.6640625" style="3" customWidth="1"/>
    <col min="9" max="9" width="8.44140625" style="3" customWidth="1"/>
    <col min="10" max="10" width="9.5546875" style="3" customWidth="1"/>
    <col min="11" max="11" width="10.88671875" style="3" customWidth="1"/>
    <col min="12" max="12" width="7" style="2" bestFit="1" customWidth="1"/>
    <col min="13" max="13" width="2.109375" style="2" customWidth="1"/>
    <col min="14" max="14" width="8.6640625" style="2" customWidth="1"/>
    <col min="15" max="15" width="1.88671875" style="2" customWidth="1"/>
    <col min="16" max="16" width="10.109375" style="2" customWidth="1"/>
    <col min="17" max="17" width="2" style="2" customWidth="1"/>
    <col min="18" max="18" width="8.6640625" style="2" customWidth="1"/>
    <col min="19" max="19" width="11.109375" style="2" bestFit="1" customWidth="1"/>
    <col min="20" max="20" width="9.88671875" style="3" bestFit="1" customWidth="1"/>
    <col min="21" max="256" width="9.109375" style="3"/>
    <col min="257" max="257" width="50.44140625" style="3" bestFit="1" customWidth="1"/>
    <col min="258" max="258" width="8.6640625" style="3" customWidth="1"/>
    <col min="259" max="259" width="7.33203125" style="3" customWidth="1"/>
    <col min="260" max="260" width="8.6640625" style="3" customWidth="1"/>
    <col min="261" max="261" width="10.109375" style="3" customWidth="1"/>
    <col min="262" max="264" width="8.6640625" style="3" customWidth="1"/>
    <col min="265" max="265" width="8.44140625" style="3" customWidth="1"/>
    <col min="266" max="266" width="9.5546875" style="3" customWidth="1"/>
    <col min="267" max="267" width="10.88671875" style="3" customWidth="1"/>
    <col min="268" max="268" width="7" style="3" bestFit="1" customWidth="1"/>
    <col min="269" max="269" width="2.109375" style="3" customWidth="1"/>
    <col min="270" max="270" width="8.6640625" style="3" customWidth="1"/>
    <col min="271" max="271" width="1.88671875" style="3" customWidth="1"/>
    <col min="272" max="272" width="10.109375" style="3" customWidth="1"/>
    <col min="273" max="273" width="2" style="3" customWidth="1"/>
    <col min="274" max="274" width="8.6640625" style="3" customWidth="1"/>
    <col min="275" max="275" width="11.109375" style="3" bestFit="1" customWidth="1"/>
    <col min="276" max="276" width="9.88671875" style="3" bestFit="1" customWidth="1"/>
    <col min="277" max="512" width="9.109375" style="3"/>
    <col min="513" max="513" width="50.44140625" style="3" bestFit="1" customWidth="1"/>
    <col min="514" max="514" width="8.6640625" style="3" customWidth="1"/>
    <col min="515" max="515" width="7.33203125" style="3" customWidth="1"/>
    <col min="516" max="516" width="8.6640625" style="3" customWidth="1"/>
    <col min="517" max="517" width="10.109375" style="3" customWidth="1"/>
    <col min="518" max="520" width="8.6640625" style="3" customWidth="1"/>
    <col min="521" max="521" width="8.44140625" style="3" customWidth="1"/>
    <col min="522" max="522" width="9.5546875" style="3" customWidth="1"/>
    <col min="523" max="523" width="10.88671875" style="3" customWidth="1"/>
    <col min="524" max="524" width="7" style="3" bestFit="1" customWidth="1"/>
    <col min="525" max="525" width="2.109375" style="3" customWidth="1"/>
    <col min="526" max="526" width="8.6640625" style="3" customWidth="1"/>
    <col min="527" max="527" width="1.88671875" style="3" customWidth="1"/>
    <col min="528" max="528" width="10.109375" style="3" customWidth="1"/>
    <col min="529" max="529" width="2" style="3" customWidth="1"/>
    <col min="530" max="530" width="8.6640625" style="3" customWidth="1"/>
    <col min="531" max="531" width="11.109375" style="3" bestFit="1" customWidth="1"/>
    <col min="532" max="532" width="9.88671875" style="3" bestFit="1" customWidth="1"/>
    <col min="533" max="768" width="9.109375" style="3"/>
    <col min="769" max="769" width="50.44140625" style="3" bestFit="1" customWidth="1"/>
    <col min="770" max="770" width="8.6640625" style="3" customWidth="1"/>
    <col min="771" max="771" width="7.33203125" style="3" customWidth="1"/>
    <col min="772" max="772" width="8.6640625" style="3" customWidth="1"/>
    <col min="773" max="773" width="10.109375" style="3" customWidth="1"/>
    <col min="774" max="776" width="8.6640625" style="3" customWidth="1"/>
    <col min="777" max="777" width="8.44140625" style="3" customWidth="1"/>
    <col min="778" max="778" width="9.5546875" style="3" customWidth="1"/>
    <col min="779" max="779" width="10.88671875" style="3" customWidth="1"/>
    <col min="780" max="780" width="7" style="3" bestFit="1" customWidth="1"/>
    <col min="781" max="781" width="2.109375" style="3" customWidth="1"/>
    <col min="782" max="782" width="8.6640625" style="3" customWidth="1"/>
    <col min="783" max="783" width="1.88671875" style="3" customWidth="1"/>
    <col min="784" max="784" width="10.109375" style="3" customWidth="1"/>
    <col min="785" max="785" width="2" style="3" customWidth="1"/>
    <col min="786" max="786" width="8.6640625" style="3" customWidth="1"/>
    <col min="787" max="787" width="11.109375" style="3" bestFit="1" customWidth="1"/>
    <col min="788" max="788" width="9.88671875" style="3" bestFit="1" customWidth="1"/>
    <col min="789" max="1024" width="9.109375" style="3"/>
    <col min="1025" max="1025" width="50.44140625" style="3" bestFit="1" customWidth="1"/>
    <col min="1026" max="1026" width="8.6640625" style="3" customWidth="1"/>
    <col min="1027" max="1027" width="7.33203125" style="3" customWidth="1"/>
    <col min="1028" max="1028" width="8.6640625" style="3" customWidth="1"/>
    <col min="1029" max="1029" width="10.109375" style="3" customWidth="1"/>
    <col min="1030" max="1032" width="8.6640625" style="3" customWidth="1"/>
    <col min="1033" max="1033" width="8.44140625" style="3" customWidth="1"/>
    <col min="1034" max="1034" width="9.5546875" style="3" customWidth="1"/>
    <col min="1035" max="1035" width="10.88671875" style="3" customWidth="1"/>
    <col min="1036" max="1036" width="7" style="3" bestFit="1" customWidth="1"/>
    <col min="1037" max="1037" width="2.109375" style="3" customWidth="1"/>
    <col min="1038" max="1038" width="8.6640625" style="3" customWidth="1"/>
    <col min="1039" max="1039" width="1.88671875" style="3" customWidth="1"/>
    <col min="1040" max="1040" width="10.109375" style="3" customWidth="1"/>
    <col min="1041" max="1041" width="2" style="3" customWidth="1"/>
    <col min="1042" max="1042" width="8.6640625" style="3" customWidth="1"/>
    <col min="1043" max="1043" width="11.109375" style="3" bestFit="1" customWidth="1"/>
    <col min="1044" max="1044" width="9.88671875" style="3" bestFit="1" customWidth="1"/>
    <col min="1045" max="1280" width="9.109375" style="3"/>
    <col min="1281" max="1281" width="50.44140625" style="3" bestFit="1" customWidth="1"/>
    <col min="1282" max="1282" width="8.6640625" style="3" customWidth="1"/>
    <col min="1283" max="1283" width="7.33203125" style="3" customWidth="1"/>
    <col min="1284" max="1284" width="8.6640625" style="3" customWidth="1"/>
    <col min="1285" max="1285" width="10.109375" style="3" customWidth="1"/>
    <col min="1286" max="1288" width="8.6640625" style="3" customWidth="1"/>
    <col min="1289" max="1289" width="8.44140625" style="3" customWidth="1"/>
    <col min="1290" max="1290" width="9.5546875" style="3" customWidth="1"/>
    <col min="1291" max="1291" width="10.88671875" style="3" customWidth="1"/>
    <col min="1292" max="1292" width="7" style="3" bestFit="1" customWidth="1"/>
    <col min="1293" max="1293" width="2.109375" style="3" customWidth="1"/>
    <col min="1294" max="1294" width="8.6640625" style="3" customWidth="1"/>
    <col min="1295" max="1295" width="1.88671875" style="3" customWidth="1"/>
    <col min="1296" max="1296" width="10.109375" style="3" customWidth="1"/>
    <col min="1297" max="1297" width="2" style="3" customWidth="1"/>
    <col min="1298" max="1298" width="8.6640625" style="3" customWidth="1"/>
    <col min="1299" max="1299" width="11.109375" style="3" bestFit="1" customWidth="1"/>
    <col min="1300" max="1300" width="9.88671875" style="3" bestFit="1" customWidth="1"/>
    <col min="1301" max="1536" width="9.109375" style="3"/>
    <col min="1537" max="1537" width="50.44140625" style="3" bestFit="1" customWidth="1"/>
    <col min="1538" max="1538" width="8.6640625" style="3" customWidth="1"/>
    <col min="1539" max="1539" width="7.33203125" style="3" customWidth="1"/>
    <col min="1540" max="1540" width="8.6640625" style="3" customWidth="1"/>
    <col min="1541" max="1541" width="10.109375" style="3" customWidth="1"/>
    <col min="1542" max="1544" width="8.6640625" style="3" customWidth="1"/>
    <col min="1545" max="1545" width="8.44140625" style="3" customWidth="1"/>
    <col min="1546" max="1546" width="9.5546875" style="3" customWidth="1"/>
    <col min="1547" max="1547" width="10.88671875" style="3" customWidth="1"/>
    <col min="1548" max="1548" width="7" style="3" bestFit="1" customWidth="1"/>
    <col min="1549" max="1549" width="2.109375" style="3" customWidth="1"/>
    <col min="1550" max="1550" width="8.6640625" style="3" customWidth="1"/>
    <col min="1551" max="1551" width="1.88671875" style="3" customWidth="1"/>
    <col min="1552" max="1552" width="10.109375" style="3" customWidth="1"/>
    <col min="1553" max="1553" width="2" style="3" customWidth="1"/>
    <col min="1554" max="1554" width="8.6640625" style="3" customWidth="1"/>
    <col min="1555" max="1555" width="11.109375" style="3" bestFit="1" customWidth="1"/>
    <col min="1556" max="1556" width="9.88671875" style="3" bestFit="1" customWidth="1"/>
    <col min="1557" max="1792" width="9.109375" style="3"/>
    <col min="1793" max="1793" width="50.44140625" style="3" bestFit="1" customWidth="1"/>
    <col min="1794" max="1794" width="8.6640625" style="3" customWidth="1"/>
    <col min="1795" max="1795" width="7.33203125" style="3" customWidth="1"/>
    <col min="1796" max="1796" width="8.6640625" style="3" customWidth="1"/>
    <col min="1797" max="1797" width="10.109375" style="3" customWidth="1"/>
    <col min="1798" max="1800" width="8.6640625" style="3" customWidth="1"/>
    <col min="1801" max="1801" width="8.44140625" style="3" customWidth="1"/>
    <col min="1802" max="1802" width="9.5546875" style="3" customWidth="1"/>
    <col min="1803" max="1803" width="10.88671875" style="3" customWidth="1"/>
    <col min="1804" max="1804" width="7" style="3" bestFit="1" customWidth="1"/>
    <col min="1805" max="1805" width="2.109375" style="3" customWidth="1"/>
    <col min="1806" max="1806" width="8.6640625" style="3" customWidth="1"/>
    <col min="1807" max="1807" width="1.88671875" style="3" customWidth="1"/>
    <col min="1808" max="1808" width="10.109375" style="3" customWidth="1"/>
    <col min="1809" max="1809" width="2" style="3" customWidth="1"/>
    <col min="1810" max="1810" width="8.6640625" style="3" customWidth="1"/>
    <col min="1811" max="1811" width="11.109375" style="3" bestFit="1" customWidth="1"/>
    <col min="1812" max="1812" width="9.88671875" style="3" bestFit="1" customWidth="1"/>
    <col min="1813" max="2048" width="9.109375" style="3"/>
    <col min="2049" max="2049" width="50.44140625" style="3" bestFit="1" customWidth="1"/>
    <col min="2050" max="2050" width="8.6640625" style="3" customWidth="1"/>
    <col min="2051" max="2051" width="7.33203125" style="3" customWidth="1"/>
    <col min="2052" max="2052" width="8.6640625" style="3" customWidth="1"/>
    <col min="2053" max="2053" width="10.109375" style="3" customWidth="1"/>
    <col min="2054" max="2056" width="8.6640625" style="3" customWidth="1"/>
    <col min="2057" max="2057" width="8.44140625" style="3" customWidth="1"/>
    <col min="2058" max="2058" width="9.5546875" style="3" customWidth="1"/>
    <col min="2059" max="2059" width="10.88671875" style="3" customWidth="1"/>
    <col min="2060" max="2060" width="7" style="3" bestFit="1" customWidth="1"/>
    <col min="2061" max="2061" width="2.109375" style="3" customWidth="1"/>
    <col min="2062" max="2062" width="8.6640625" style="3" customWidth="1"/>
    <col min="2063" max="2063" width="1.88671875" style="3" customWidth="1"/>
    <col min="2064" max="2064" width="10.109375" style="3" customWidth="1"/>
    <col min="2065" max="2065" width="2" style="3" customWidth="1"/>
    <col min="2066" max="2066" width="8.6640625" style="3" customWidth="1"/>
    <col min="2067" max="2067" width="11.109375" style="3" bestFit="1" customWidth="1"/>
    <col min="2068" max="2068" width="9.88671875" style="3" bestFit="1" customWidth="1"/>
    <col min="2069" max="2304" width="9.109375" style="3"/>
    <col min="2305" max="2305" width="50.44140625" style="3" bestFit="1" customWidth="1"/>
    <col min="2306" max="2306" width="8.6640625" style="3" customWidth="1"/>
    <col min="2307" max="2307" width="7.33203125" style="3" customWidth="1"/>
    <col min="2308" max="2308" width="8.6640625" style="3" customWidth="1"/>
    <col min="2309" max="2309" width="10.109375" style="3" customWidth="1"/>
    <col min="2310" max="2312" width="8.6640625" style="3" customWidth="1"/>
    <col min="2313" max="2313" width="8.44140625" style="3" customWidth="1"/>
    <col min="2314" max="2314" width="9.5546875" style="3" customWidth="1"/>
    <col min="2315" max="2315" width="10.88671875" style="3" customWidth="1"/>
    <col min="2316" max="2316" width="7" style="3" bestFit="1" customWidth="1"/>
    <col min="2317" max="2317" width="2.109375" style="3" customWidth="1"/>
    <col min="2318" max="2318" width="8.6640625" style="3" customWidth="1"/>
    <col min="2319" max="2319" width="1.88671875" style="3" customWidth="1"/>
    <col min="2320" max="2320" width="10.109375" style="3" customWidth="1"/>
    <col min="2321" max="2321" width="2" style="3" customWidth="1"/>
    <col min="2322" max="2322" width="8.6640625" style="3" customWidth="1"/>
    <col min="2323" max="2323" width="11.109375" style="3" bestFit="1" customWidth="1"/>
    <col min="2324" max="2324" width="9.88671875" style="3" bestFit="1" customWidth="1"/>
    <col min="2325" max="2560" width="9.109375" style="3"/>
    <col min="2561" max="2561" width="50.44140625" style="3" bestFit="1" customWidth="1"/>
    <col min="2562" max="2562" width="8.6640625" style="3" customWidth="1"/>
    <col min="2563" max="2563" width="7.33203125" style="3" customWidth="1"/>
    <col min="2564" max="2564" width="8.6640625" style="3" customWidth="1"/>
    <col min="2565" max="2565" width="10.109375" style="3" customWidth="1"/>
    <col min="2566" max="2568" width="8.6640625" style="3" customWidth="1"/>
    <col min="2569" max="2569" width="8.44140625" style="3" customWidth="1"/>
    <col min="2570" max="2570" width="9.5546875" style="3" customWidth="1"/>
    <col min="2571" max="2571" width="10.88671875" style="3" customWidth="1"/>
    <col min="2572" max="2572" width="7" style="3" bestFit="1" customWidth="1"/>
    <col min="2573" max="2573" width="2.109375" style="3" customWidth="1"/>
    <col min="2574" max="2574" width="8.6640625" style="3" customWidth="1"/>
    <col min="2575" max="2575" width="1.88671875" style="3" customWidth="1"/>
    <col min="2576" max="2576" width="10.109375" style="3" customWidth="1"/>
    <col min="2577" max="2577" width="2" style="3" customWidth="1"/>
    <col min="2578" max="2578" width="8.6640625" style="3" customWidth="1"/>
    <col min="2579" max="2579" width="11.109375" style="3" bestFit="1" customWidth="1"/>
    <col min="2580" max="2580" width="9.88671875" style="3" bestFit="1" customWidth="1"/>
    <col min="2581" max="2816" width="9.109375" style="3"/>
    <col min="2817" max="2817" width="50.44140625" style="3" bestFit="1" customWidth="1"/>
    <col min="2818" max="2818" width="8.6640625" style="3" customWidth="1"/>
    <col min="2819" max="2819" width="7.33203125" style="3" customWidth="1"/>
    <col min="2820" max="2820" width="8.6640625" style="3" customWidth="1"/>
    <col min="2821" max="2821" width="10.109375" style="3" customWidth="1"/>
    <col min="2822" max="2824" width="8.6640625" style="3" customWidth="1"/>
    <col min="2825" max="2825" width="8.44140625" style="3" customWidth="1"/>
    <col min="2826" max="2826" width="9.5546875" style="3" customWidth="1"/>
    <col min="2827" max="2827" width="10.88671875" style="3" customWidth="1"/>
    <col min="2828" max="2828" width="7" style="3" bestFit="1" customWidth="1"/>
    <col min="2829" max="2829" width="2.109375" style="3" customWidth="1"/>
    <col min="2830" max="2830" width="8.6640625" style="3" customWidth="1"/>
    <col min="2831" max="2831" width="1.88671875" style="3" customWidth="1"/>
    <col min="2832" max="2832" width="10.109375" style="3" customWidth="1"/>
    <col min="2833" max="2833" width="2" style="3" customWidth="1"/>
    <col min="2834" max="2834" width="8.6640625" style="3" customWidth="1"/>
    <col min="2835" max="2835" width="11.109375" style="3" bestFit="1" customWidth="1"/>
    <col min="2836" max="2836" width="9.88671875" style="3" bestFit="1" customWidth="1"/>
    <col min="2837" max="3072" width="9.109375" style="3"/>
    <col min="3073" max="3073" width="50.44140625" style="3" bestFit="1" customWidth="1"/>
    <col min="3074" max="3074" width="8.6640625" style="3" customWidth="1"/>
    <col min="3075" max="3075" width="7.33203125" style="3" customWidth="1"/>
    <col min="3076" max="3076" width="8.6640625" style="3" customWidth="1"/>
    <col min="3077" max="3077" width="10.109375" style="3" customWidth="1"/>
    <col min="3078" max="3080" width="8.6640625" style="3" customWidth="1"/>
    <col min="3081" max="3081" width="8.44140625" style="3" customWidth="1"/>
    <col min="3082" max="3082" width="9.5546875" style="3" customWidth="1"/>
    <col min="3083" max="3083" width="10.88671875" style="3" customWidth="1"/>
    <col min="3084" max="3084" width="7" style="3" bestFit="1" customWidth="1"/>
    <col min="3085" max="3085" width="2.109375" style="3" customWidth="1"/>
    <col min="3086" max="3086" width="8.6640625" style="3" customWidth="1"/>
    <col min="3087" max="3087" width="1.88671875" style="3" customWidth="1"/>
    <col min="3088" max="3088" width="10.109375" style="3" customWidth="1"/>
    <col min="3089" max="3089" width="2" style="3" customWidth="1"/>
    <col min="3090" max="3090" width="8.6640625" style="3" customWidth="1"/>
    <col min="3091" max="3091" width="11.109375" style="3" bestFit="1" customWidth="1"/>
    <col min="3092" max="3092" width="9.88671875" style="3" bestFit="1" customWidth="1"/>
    <col min="3093" max="3328" width="9.109375" style="3"/>
    <col min="3329" max="3329" width="50.44140625" style="3" bestFit="1" customWidth="1"/>
    <col min="3330" max="3330" width="8.6640625" style="3" customWidth="1"/>
    <col min="3331" max="3331" width="7.33203125" style="3" customWidth="1"/>
    <col min="3332" max="3332" width="8.6640625" style="3" customWidth="1"/>
    <col min="3333" max="3333" width="10.109375" style="3" customWidth="1"/>
    <col min="3334" max="3336" width="8.6640625" style="3" customWidth="1"/>
    <col min="3337" max="3337" width="8.44140625" style="3" customWidth="1"/>
    <col min="3338" max="3338" width="9.5546875" style="3" customWidth="1"/>
    <col min="3339" max="3339" width="10.88671875" style="3" customWidth="1"/>
    <col min="3340" max="3340" width="7" style="3" bestFit="1" customWidth="1"/>
    <col min="3341" max="3341" width="2.109375" style="3" customWidth="1"/>
    <col min="3342" max="3342" width="8.6640625" style="3" customWidth="1"/>
    <col min="3343" max="3343" width="1.88671875" style="3" customWidth="1"/>
    <col min="3344" max="3344" width="10.109375" style="3" customWidth="1"/>
    <col min="3345" max="3345" width="2" style="3" customWidth="1"/>
    <col min="3346" max="3346" width="8.6640625" style="3" customWidth="1"/>
    <col min="3347" max="3347" width="11.109375" style="3" bestFit="1" customWidth="1"/>
    <col min="3348" max="3348" width="9.88671875" style="3" bestFit="1" customWidth="1"/>
    <col min="3349" max="3584" width="9.109375" style="3"/>
    <col min="3585" max="3585" width="50.44140625" style="3" bestFit="1" customWidth="1"/>
    <col min="3586" max="3586" width="8.6640625" style="3" customWidth="1"/>
    <col min="3587" max="3587" width="7.33203125" style="3" customWidth="1"/>
    <col min="3588" max="3588" width="8.6640625" style="3" customWidth="1"/>
    <col min="3589" max="3589" width="10.109375" style="3" customWidth="1"/>
    <col min="3590" max="3592" width="8.6640625" style="3" customWidth="1"/>
    <col min="3593" max="3593" width="8.44140625" style="3" customWidth="1"/>
    <col min="3594" max="3594" width="9.5546875" style="3" customWidth="1"/>
    <col min="3595" max="3595" width="10.88671875" style="3" customWidth="1"/>
    <col min="3596" max="3596" width="7" style="3" bestFit="1" customWidth="1"/>
    <col min="3597" max="3597" width="2.109375" style="3" customWidth="1"/>
    <col min="3598" max="3598" width="8.6640625" style="3" customWidth="1"/>
    <col min="3599" max="3599" width="1.88671875" style="3" customWidth="1"/>
    <col min="3600" max="3600" width="10.109375" style="3" customWidth="1"/>
    <col min="3601" max="3601" width="2" style="3" customWidth="1"/>
    <col min="3602" max="3602" width="8.6640625" style="3" customWidth="1"/>
    <col min="3603" max="3603" width="11.109375" style="3" bestFit="1" customWidth="1"/>
    <col min="3604" max="3604" width="9.88671875" style="3" bestFit="1" customWidth="1"/>
    <col min="3605" max="3840" width="9.109375" style="3"/>
    <col min="3841" max="3841" width="50.44140625" style="3" bestFit="1" customWidth="1"/>
    <col min="3842" max="3842" width="8.6640625" style="3" customWidth="1"/>
    <col min="3843" max="3843" width="7.33203125" style="3" customWidth="1"/>
    <col min="3844" max="3844" width="8.6640625" style="3" customWidth="1"/>
    <col min="3845" max="3845" width="10.109375" style="3" customWidth="1"/>
    <col min="3846" max="3848" width="8.6640625" style="3" customWidth="1"/>
    <col min="3849" max="3849" width="8.44140625" style="3" customWidth="1"/>
    <col min="3850" max="3850" width="9.5546875" style="3" customWidth="1"/>
    <col min="3851" max="3851" width="10.88671875" style="3" customWidth="1"/>
    <col min="3852" max="3852" width="7" style="3" bestFit="1" customWidth="1"/>
    <col min="3853" max="3853" width="2.109375" style="3" customWidth="1"/>
    <col min="3854" max="3854" width="8.6640625" style="3" customWidth="1"/>
    <col min="3855" max="3855" width="1.88671875" style="3" customWidth="1"/>
    <col min="3856" max="3856" width="10.109375" style="3" customWidth="1"/>
    <col min="3857" max="3857" width="2" style="3" customWidth="1"/>
    <col min="3858" max="3858" width="8.6640625" style="3" customWidth="1"/>
    <col min="3859" max="3859" width="11.109375" style="3" bestFit="1" customWidth="1"/>
    <col min="3860" max="3860" width="9.88671875" style="3" bestFit="1" customWidth="1"/>
    <col min="3861" max="4096" width="9.109375" style="3"/>
    <col min="4097" max="4097" width="50.44140625" style="3" bestFit="1" customWidth="1"/>
    <col min="4098" max="4098" width="8.6640625" style="3" customWidth="1"/>
    <col min="4099" max="4099" width="7.33203125" style="3" customWidth="1"/>
    <col min="4100" max="4100" width="8.6640625" style="3" customWidth="1"/>
    <col min="4101" max="4101" width="10.109375" style="3" customWidth="1"/>
    <col min="4102" max="4104" width="8.6640625" style="3" customWidth="1"/>
    <col min="4105" max="4105" width="8.44140625" style="3" customWidth="1"/>
    <col min="4106" max="4106" width="9.5546875" style="3" customWidth="1"/>
    <col min="4107" max="4107" width="10.88671875" style="3" customWidth="1"/>
    <col min="4108" max="4108" width="7" style="3" bestFit="1" customWidth="1"/>
    <col min="4109" max="4109" width="2.109375" style="3" customWidth="1"/>
    <col min="4110" max="4110" width="8.6640625" style="3" customWidth="1"/>
    <col min="4111" max="4111" width="1.88671875" style="3" customWidth="1"/>
    <col min="4112" max="4112" width="10.109375" style="3" customWidth="1"/>
    <col min="4113" max="4113" width="2" style="3" customWidth="1"/>
    <col min="4114" max="4114" width="8.6640625" style="3" customWidth="1"/>
    <col min="4115" max="4115" width="11.109375" style="3" bestFit="1" customWidth="1"/>
    <col min="4116" max="4116" width="9.88671875" style="3" bestFit="1" customWidth="1"/>
    <col min="4117" max="4352" width="9.109375" style="3"/>
    <col min="4353" max="4353" width="50.44140625" style="3" bestFit="1" customWidth="1"/>
    <col min="4354" max="4354" width="8.6640625" style="3" customWidth="1"/>
    <col min="4355" max="4355" width="7.33203125" style="3" customWidth="1"/>
    <col min="4356" max="4356" width="8.6640625" style="3" customWidth="1"/>
    <col min="4357" max="4357" width="10.109375" style="3" customWidth="1"/>
    <col min="4358" max="4360" width="8.6640625" style="3" customWidth="1"/>
    <col min="4361" max="4361" width="8.44140625" style="3" customWidth="1"/>
    <col min="4362" max="4362" width="9.5546875" style="3" customWidth="1"/>
    <col min="4363" max="4363" width="10.88671875" style="3" customWidth="1"/>
    <col min="4364" max="4364" width="7" style="3" bestFit="1" customWidth="1"/>
    <col min="4365" max="4365" width="2.109375" style="3" customWidth="1"/>
    <col min="4366" max="4366" width="8.6640625" style="3" customWidth="1"/>
    <col min="4367" max="4367" width="1.88671875" style="3" customWidth="1"/>
    <col min="4368" max="4368" width="10.109375" style="3" customWidth="1"/>
    <col min="4369" max="4369" width="2" style="3" customWidth="1"/>
    <col min="4370" max="4370" width="8.6640625" style="3" customWidth="1"/>
    <col min="4371" max="4371" width="11.109375" style="3" bestFit="1" customWidth="1"/>
    <col min="4372" max="4372" width="9.88671875" style="3" bestFit="1" customWidth="1"/>
    <col min="4373" max="4608" width="9.109375" style="3"/>
    <col min="4609" max="4609" width="50.44140625" style="3" bestFit="1" customWidth="1"/>
    <col min="4610" max="4610" width="8.6640625" style="3" customWidth="1"/>
    <col min="4611" max="4611" width="7.33203125" style="3" customWidth="1"/>
    <col min="4612" max="4612" width="8.6640625" style="3" customWidth="1"/>
    <col min="4613" max="4613" width="10.109375" style="3" customWidth="1"/>
    <col min="4614" max="4616" width="8.6640625" style="3" customWidth="1"/>
    <col min="4617" max="4617" width="8.44140625" style="3" customWidth="1"/>
    <col min="4618" max="4618" width="9.5546875" style="3" customWidth="1"/>
    <col min="4619" max="4619" width="10.88671875" style="3" customWidth="1"/>
    <col min="4620" max="4620" width="7" style="3" bestFit="1" customWidth="1"/>
    <col min="4621" max="4621" width="2.109375" style="3" customWidth="1"/>
    <col min="4622" max="4622" width="8.6640625" style="3" customWidth="1"/>
    <col min="4623" max="4623" width="1.88671875" style="3" customWidth="1"/>
    <col min="4624" max="4624" width="10.109375" style="3" customWidth="1"/>
    <col min="4625" max="4625" width="2" style="3" customWidth="1"/>
    <col min="4626" max="4626" width="8.6640625" style="3" customWidth="1"/>
    <col min="4627" max="4627" width="11.109375" style="3" bestFit="1" customWidth="1"/>
    <col min="4628" max="4628" width="9.88671875" style="3" bestFit="1" customWidth="1"/>
    <col min="4629" max="4864" width="9.109375" style="3"/>
    <col min="4865" max="4865" width="50.44140625" style="3" bestFit="1" customWidth="1"/>
    <col min="4866" max="4866" width="8.6640625" style="3" customWidth="1"/>
    <col min="4867" max="4867" width="7.33203125" style="3" customWidth="1"/>
    <col min="4868" max="4868" width="8.6640625" style="3" customWidth="1"/>
    <col min="4869" max="4869" width="10.109375" style="3" customWidth="1"/>
    <col min="4870" max="4872" width="8.6640625" style="3" customWidth="1"/>
    <col min="4873" max="4873" width="8.44140625" style="3" customWidth="1"/>
    <col min="4874" max="4874" width="9.5546875" style="3" customWidth="1"/>
    <col min="4875" max="4875" width="10.88671875" style="3" customWidth="1"/>
    <col min="4876" max="4876" width="7" style="3" bestFit="1" customWidth="1"/>
    <col min="4877" max="4877" width="2.109375" style="3" customWidth="1"/>
    <col min="4878" max="4878" width="8.6640625" style="3" customWidth="1"/>
    <col min="4879" max="4879" width="1.88671875" style="3" customWidth="1"/>
    <col min="4880" max="4880" width="10.109375" style="3" customWidth="1"/>
    <col min="4881" max="4881" width="2" style="3" customWidth="1"/>
    <col min="4882" max="4882" width="8.6640625" style="3" customWidth="1"/>
    <col min="4883" max="4883" width="11.109375" style="3" bestFit="1" customWidth="1"/>
    <col min="4884" max="4884" width="9.88671875" style="3" bestFit="1" customWidth="1"/>
    <col min="4885" max="5120" width="9.109375" style="3"/>
    <col min="5121" max="5121" width="50.44140625" style="3" bestFit="1" customWidth="1"/>
    <col min="5122" max="5122" width="8.6640625" style="3" customWidth="1"/>
    <col min="5123" max="5123" width="7.33203125" style="3" customWidth="1"/>
    <col min="5124" max="5124" width="8.6640625" style="3" customWidth="1"/>
    <col min="5125" max="5125" width="10.109375" style="3" customWidth="1"/>
    <col min="5126" max="5128" width="8.6640625" style="3" customWidth="1"/>
    <col min="5129" max="5129" width="8.44140625" style="3" customWidth="1"/>
    <col min="5130" max="5130" width="9.5546875" style="3" customWidth="1"/>
    <col min="5131" max="5131" width="10.88671875" style="3" customWidth="1"/>
    <col min="5132" max="5132" width="7" style="3" bestFit="1" customWidth="1"/>
    <col min="5133" max="5133" width="2.109375" style="3" customWidth="1"/>
    <col min="5134" max="5134" width="8.6640625" style="3" customWidth="1"/>
    <col min="5135" max="5135" width="1.88671875" style="3" customWidth="1"/>
    <col min="5136" max="5136" width="10.109375" style="3" customWidth="1"/>
    <col min="5137" max="5137" width="2" style="3" customWidth="1"/>
    <col min="5138" max="5138" width="8.6640625" style="3" customWidth="1"/>
    <col min="5139" max="5139" width="11.109375" style="3" bestFit="1" customWidth="1"/>
    <col min="5140" max="5140" width="9.88671875" style="3" bestFit="1" customWidth="1"/>
    <col min="5141" max="5376" width="9.109375" style="3"/>
    <col min="5377" max="5377" width="50.44140625" style="3" bestFit="1" customWidth="1"/>
    <col min="5378" max="5378" width="8.6640625" style="3" customWidth="1"/>
    <col min="5379" max="5379" width="7.33203125" style="3" customWidth="1"/>
    <col min="5380" max="5380" width="8.6640625" style="3" customWidth="1"/>
    <col min="5381" max="5381" width="10.109375" style="3" customWidth="1"/>
    <col min="5382" max="5384" width="8.6640625" style="3" customWidth="1"/>
    <col min="5385" max="5385" width="8.44140625" style="3" customWidth="1"/>
    <col min="5386" max="5386" width="9.5546875" style="3" customWidth="1"/>
    <col min="5387" max="5387" width="10.88671875" style="3" customWidth="1"/>
    <col min="5388" max="5388" width="7" style="3" bestFit="1" customWidth="1"/>
    <col min="5389" max="5389" width="2.109375" style="3" customWidth="1"/>
    <col min="5390" max="5390" width="8.6640625" style="3" customWidth="1"/>
    <col min="5391" max="5391" width="1.88671875" style="3" customWidth="1"/>
    <col min="5392" max="5392" width="10.109375" style="3" customWidth="1"/>
    <col min="5393" max="5393" width="2" style="3" customWidth="1"/>
    <col min="5394" max="5394" width="8.6640625" style="3" customWidth="1"/>
    <col min="5395" max="5395" width="11.109375" style="3" bestFit="1" customWidth="1"/>
    <col min="5396" max="5396" width="9.88671875" style="3" bestFit="1" customWidth="1"/>
    <col min="5397" max="5632" width="9.109375" style="3"/>
    <col min="5633" max="5633" width="50.44140625" style="3" bestFit="1" customWidth="1"/>
    <col min="5634" max="5634" width="8.6640625" style="3" customWidth="1"/>
    <col min="5635" max="5635" width="7.33203125" style="3" customWidth="1"/>
    <col min="5636" max="5636" width="8.6640625" style="3" customWidth="1"/>
    <col min="5637" max="5637" width="10.109375" style="3" customWidth="1"/>
    <col min="5638" max="5640" width="8.6640625" style="3" customWidth="1"/>
    <col min="5641" max="5641" width="8.44140625" style="3" customWidth="1"/>
    <col min="5642" max="5642" width="9.5546875" style="3" customWidth="1"/>
    <col min="5643" max="5643" width="10.88671875" style="3" customWidth="1"/>
    <col min="5644" max="5644" width="7" style="3" bestFit="1" customWidth="1"/>
    <col min="5645" max="5645" width="2.109375" style="3" customWidth="1"/>
    <col min="5646" max="5646" width="8.6640625" style="3" customWidth="1"/>
    <col min="5647" max="5647" width="1.88671875" style="3" customWidth="1"/>
    <col min="5648" max="5648" width="10.109375" style="3" customWidth="1"/>
    <col min="5649" max="5649" width="2" style="3" customWidth="1"/>
    <col min="5650" max="5650" width="8.6640625" style="3" customWidth="1"/>
    <col min="5651" max="5651" width="11.109375" style="3" bestFit="1" customWidth="1"/>
    <col min="5652" max="5652" width="9.88671875" style="3" bestFit="1" customWidth="1"/>
    <col min="5653" max="5888" width="9.109375" style="3"/>
    <col min="5889" max="5889" width="50.44140625" style="3" bestFit="1" customWidth="1"/>
    <col min="5890" max="5890" width="8.6640625" style="3" customWidth="1"/>
    <col min="5891" max="5891" width="7.33203125" style="3" customWidth="1"/>
    <col min="5892" max="5892" width="8.6640625" style="3" customWidth="1"/>
    <col min="5893" max="5893" width="10.109375" style="3" customWidth="1"/>
    <col min="5894" max="5896" width="8.6640625" style="3" customWidth="1"/>
    <col min="5897" max="5897" width="8.44140625" style="3" customWidth="1"/>
    <col min="5898" max="5898" width="9.5546875" style="3" customWidth="1"/>
    <col min="5899" max="5899" width="10.88671875" style="3" customWidth="1"/>
    <col min="5900" max="5900" width="7" style="3" bestFit="1" customWidth="1"/>
    <col min="5901" max="5901" width="2.109375" style="3" customWidth="1"/>
    <col min="5902" max="5902" width="8.6640625" style="3" customWidth="1"/>
    <col min="5903" max="5903" width="1.88671875" style="3" customWidth="1"/>
    <col min="5904" max="5904" width="10.109375" style="3" customWidth="1"/>
    <col min="5905" max="5905" width="2" style="3" customWidth="1"/>
    <col min="5906" max="5906" width="8.6640625" style="3" customWidth="1"/>
    <col min="5907" max="5907" width="11.109375" style="3" bestFit="1" customWidth="1"/>
    <col min="5908" max="5908" width="9.88671875" style="3" bestFit="1" customWidth="1"/>
    <col min="5909" max="6144" width="9.109375" style="3"/>
    <col min="6145" max="6145" width="50.44140625" style="3" bestFit="1" customWidth="1"/>
    <col min="6146" max="6146" width="8.6640625" style="3" customWidth="1"/>
    <col min="6147" max="6147" width="7.33203125" style="3" customWidth="1"/>
    <col min="6148" max="6148" width="8.6640625" style="3" customWidth="1"/>
    <col min="6149" max="6149" width="10.109375" style="3" customWidth="1"/>
    <col min="6150" max="6152" width="8.6640625" style="3" customWidth="1"/>
    <col min="6153" max="6153" width="8.44140625" style="3" customWidth="1"/>
    <col min="6154" max="6154" width="9.5546875" style="3" customWidth="1"/>
    <col min="6155" max="6155" width="10.88671875" style="3" customWidth="1"/>
    <col min="6156" max="6156" width="7" style="3" bestFit="1" customWidth="1"/>
    <col min="6157" max="6157" width="2.109375" style="3" customWidth="1"/>
    <col min="6158" max="6158" width="8.6640625" style="3" customWidth="1"/>
    <col min="6159" max="6159" width="1.88671875" style="3" customWidth="1"/>
    <col min="6160" max="6160" width="10.109375" style="3" customWidth="1"/>
    <col min="6161" max="6161" width="2" style="3" customWidth="1"/>
    <col min="6162" max="6162" width="8.6640625" style="3" customWidth="1"/>
    <col min="6163" max="6163" width="11.109375" style="3" bestFit="1" customWidth="1"/>
    <col min="6164" max="6164" width="9.88671875" style="3" bestFit="1" customWidth="1"/>
    <col min="6165" max="6400" width="9.109375" style="3"/>
    <col min="6401" max="6401" width="50.44140625" style="3" bestFit="1" customWidth="1"/>
    <col min="6402" max="6402" width="8.6640625" style="3" customWidth="1"/>
    <col min="6403" max="6403" width="7.33203125" style="3" customWidth="1"/>
    <col min="6404" max="6404" width="8.6640625" style="3" customWidth="1"/>
    <col min="6405" max="6405" width="10.109375" style="3" customWidth="1"/>
    <col min="6406" max="6408" width="8.6640625" style="3" customWidth="1"/>
    <col min="6409" max="6409" width="8.44140625" style="3" customWidth="1"/>
    <col min="6410" max="6410" width="9.5546875" style="3" customWidth="1"/>
    <col min="6411" max="6411" width="10.88671875" style="3" customWidth="1"/>
    <col min="6412" max="6412" width="7" style="3" bestFit="1" customWidth="1"/>
    <col min="6413" max="6413" width="2.109375" style="3" customWidth="1"/>
    <col min="6414" max="6414" width="8.6640625" style="3" customWidth="1"/>
    <col min="6415" max="6415" width="1.88671875" style="3" customWidth="1"/>
    <col min="6416" max="6416" width="10.109375" style="3" customWidth="1"/>
    <col min="6417" max="6417" width="2" style="3" customWidth="1"/>
    <col min="6418" max="6418" width="8.6640625" style="3" customWidth="1"/>
    <col min="6419" max="6419" width="11.109375" style="3" bestFit="1" customWidth="1"/>
    <col min="6420" max="6420" width="9.88671875" style="3" bestFit="1" customWidth="1"/>
    <col min="6421" max="6656" width="9.109375" style="3"/>
    <col min="6657" max="6657" width="50.44140625" style="3" bestFit="1" customWidth="1"/>
    <col min="6658" max="6658" width="8.6640625" style="3" customWidth="1"/>
    <col min="6659" max="6659" width="7.33203125" style="3" customWidth="1"/>
    <col min="6660" max="6660" width="8.6640625" style="3" customWidth="1"/>
    <col min="6661" max="6661" width="10.109375" style="3" customWidth="1"/>
    <col min="6662" max="6664" width="8.6640625" style="3" customWidth="1"/>
    <col min="6665" max="6665" width="8.44140625" style="3" customWidth="1"/>
    <col min="6666" max="6666" width="9.5546875" style="3" customWidth="1"/>
    <col min="6667" max="6667" width="10.88671875" style="3" customWidth="1"/>
    <col min="6668" max="6668" width="7" style="3" bestFit="1" customWidth="1"/>
    <col min="6669" max="6669" width="2.109375" style="3" customWidth="1"/>
    <col min="6670" max="6670" width="8.6640625" style="3" customWidth="1"/>
    <col min="6671" max="6671" width="1.88671875" style="3" customWidth="1"/>
    <col min="6672" max="6672" width="10.109375" style="3" customWidth="1"/>
    <col min="6673" max="6673" width="2" style="3" customWidth="1"/>
    <col min="6674" max="6674" width="8.6640625" style="3" customWidth="1"/>
    <col min="6675" max="6675" width="11.109375" style="3" bestFit="1" customWidth="1"/>
    <col min="6676" max="6676" width="9.88671875" style="3" bestFit="1" customWidth="1"/>
    <col min="6677" max="6912" width="9.109375" style="3"/>
    <col min="6913" max="6913" width="50.44140625" style="3" bestFit="1" customWidth="1"/>
    <col min="6914" max="6914" width="8.6640625" style="3" customWidth="1"/>
    <col min="6915" max="6915" width="7.33203125" style="3" customWidth="1"/>
    <col min="6916" max="6916" width="8.6640625" style="3" customWidth="1"/>
    <col min="6917" max="6917" width="10.109375" style="3" customWidth="1"/>
    <col min="6918" max="6920" width="8.6640625" style="3" customWidth="1"/>
    <col min="6921" max="6921" width="8.44140625" style="3" customWidth="1"/>
    <col min="6922" max="6922" width="9.5546875" style="3" customWidth="1"/>
    <col min="6923" max="6923" width="10.88671875" style="3" customWidth="1"/>
    <col min="6924" max="6924" width="7" style="3" bestFit="1" customWidth="1"/>
    <col min="6925" max="6925" width="2.109375" style="3" customWidth="1"/>
    <col min="6926" max="6926" width="8.6640625" style="3" customWidth="1"/>
    <col min="6927" max="6927" width="1.88671875" style="3" customWidth="1"/>
    <col min="6928" max="6928" width="10.109375" style="3" customWidth="1"/>
    <col min="6929" max="6929" width="2" style="3" customWidth="1"/>
    <col min="6930" max="6930" width="8.6640625" style="3" customWidth="1"/>
    <col min="6931" max="6931" width="11.109375" style="3" bestFit="1" customWidth="1"/>
    <col min="6932" max="6932" width="9.88671875" style="3" bestFit="1" customWidth="1"/>
    <col min="6933" max="7168" width="9.109375" style="3"/>
    <col min="7169" max="7169" width="50.44140625" style="3" bestFit="1" customWidth="1"/>
    <col min="7170" max="7170" width="8.6640625" style="3" customWidth="1"/>
    <col min="7171" max="7171" width="7.33203125" style="3" customWidth="1"/>
    <col min="7172" max="7172" width="8.6640625" style="3" customWidth="1"/>
    <col min="7173" max="7173" width="10.109375" style="3" customWidth="1"/>
    <col min="7174" max="7176" width="8.6640625" style="3" customWidth="1"/>
    <col min="7177" max="7177" width="8.44140625" style="3" customWidth="1"/>
    <col min="7178" max="7178" width="9.5546875" style="3" customWidth="1"/>
    <col min="7179" max="7179" width="10.88671875" style="3" customWidth="1"/>
    <col min="7180" max="7180" width="7" style="3" bestFit="1" customWidth="1"/>
    <col min="7181" max="7181" width="2.109375" style="3" customWidth="1"/>
    <col min="7182" max="7182" width="8.6640625" style="3" customWidth="1"/>
    <col min="7183" max="7183" width="1.88671875" style="3" customWidth="1"/>
    <col min="7184" max="7184" width="10.109375" style="3" customWidth="1"/>
    <col min="7185" max="7185" width="2" style="3" customWidth="1"/>
    <col min="7186" max="7186" width="8.6640625" style="3" customWidth="1"/>
    <col min="7187" max="7187" width="11.109375" style="3" bestFit="1" customWidth="1"/>
    <col min="7188" max="7188" width="9.88671875" style="3" bestFit="1" customWidth="1"/>
    <col min="7189" max="7424" width="9.109375" style="3"/>
    <col min="7425" max="7425" width="50.44140625" style="3" bestFit="1" customWidth="1"/>
    <col min="7426" max="7426" width="8.6640625" style="3" customWidth="1"/>
    <col min="7427" max="7427" width="7.33203125" style="3" customWidth="1"/>
    <col min="7428" max="7428" width="8.6640625" style="3" customWidth="1"/>
    <col min="7429" max="7429" width="10.109375" style="3" customWidth="1"/>
    <col min="7430" max="7432" width="8.6640625" style="3" customWidth="1"/>
    <col min="7433" max="7433" width="8.44140625" style="3" customWidth="1"/>
    <col min="7434" max="7434" width="9.5546875" style="3" customWidth="1"/>
    <col min="7435" max="7435" width="10.88671875" style="3" customWidth="1"/>
    <col min="7436" max="7436" width="7" style="3" bestFit="1" customWidth="1"/>
    <col min="7437" max="7437" width="2.109375" style="3" customWidth="1"/>
    <col min="7438" max="7438" width="8.6640625" style="3" customWidth="1"/>
    <col min="7439" max="7439" width="1.88671875" style="3" customWidth="1"/>
    <col min="7440" max="7440" width="10.109375" style="3" customWidth="1"/>
    <col min="7441" max="7441" width="2" style="3" customWidth="1"/>
    <col min="7442" max="7442" width="8.6640625" style="3" customWidth="1"/>
    <col min="7443" max="7443" width="11.109375" style="3" bestFit="1" customWidth="1"/>
    <col min="7444" max="7444" width="9.88671875" style="3" bestFit="1" customWidth="1"/>
    <col min="7445" max="7680" width="9.109375" style="3"/>
    <col min="7681" max="7681" width="50.44140625" style="3" bestFit="1" customWidth="1"/>
    <col min="7682" max="7682" width="8.6640625" style="3" customWidth="1"/>
    <col min="7683" max="7683" width="7.33203125" style="3" customWidth="1"/>
    <col min="7684" max="7684" width="8.6640625" style="3" customWidth="1"/>
    <col min="7685" max="7685" width="10.109375" style="3" customWidth="1"/>
    <col min="7686" max="7688" width="8.6640625" style="3" customWidth="1"/>
    <col min="7689" max="7689" width="8.44140625" style="3" customWidth="1"/>
    <col min="7690" max="7690" width="9.5546875" style="3" customWidth="1"/>
    <col min="7691" max="7691" width="10.88671875" style="3" customWidth="1"/>
    <col min="7692" max="7692" width="7" style="3" bestFit="1" customWidth="1"/>
    <col min="7693" max="7693" width="2.109375" style="3" customWidth="1"/>
    <col min="7694" max="7694" width="8.6640625" style="3" customWidth="1"/>
    <col min="7695" max="7695" width="1.88671875" style="3" customWidth="1"/>
    <col min="7696" max="7696" width="10.109375" style="3" customWidth="1"/>
    <col min="7697" max="7697" width="2" style="3" customWidth="1"/>
    <col min="7698" max="7698" width="8.6640625" style="3" customWidth="1"/>
    <col min="7699" max="7699" width="11.109375" style="3" bestFit="1" customWidth="1"/>
    <col min="7700" max="7700" width="9.88671875" style="3" bestFit="1" customWidth="1"/>
    <col min="7701" max="7936" width="9.109375" style="3"/>
    <col min="7937" max="7937" width="50.44140625" style="3" bestFit="1" customWidth="1"/>
    <col min="7938" max="7938" width="8.6640625" style="3" customWidth="1"/>
    <col min="7939" max="7939" width="7.33203125" style="3" customWidth="1"/>
    <col min="7940" max="7940" width="8.6640625" style="3" customWidth="1"/>
    <col min="7941" max="7941" width="10.109375" style="3" customWidth="1"/>
    <col min="7942" max="7944" width="8.6640625" style="3" customWidth="1"/>
    <col min="7945" max="7945" width="8.44140625" style="3" customWidth="1"/>
    <col min="7946" max="7946" width="9.5546875" style="3" customWidth="1"/>
    <col min="7947" max="7947" width="10.88671875" style="3" customWidth="1"/>
    <col min="7948" max="7948" width="7" style="3" bestFit="1" customWidth="1"/>
    <col min="7949" max="7949" width="2.109375" style="3" customWidth="1"/>
    <col min="7950" max="7950" width="8.6640625" style="3" customWidth="1"/>
    <col min="7951" max="7951" width="1.88671875" style="3" customWidth="1"/>
    <col min="7952" max="7952" width="10.109375" style="3" customWidth="1"/>
    <col min="7953" max="7953" width="2" style="3" customWidth="1"/>
    <col min="7954" max="7954" width="8.6640625" style="3" customWidth="1"/>
    <col min="7955" max="7955" width="11.109375" style="3" bestFit="1" customWidth="1"/>
    <col min="7956" max="7956" width="9.88671875" style="3" bestFit="1" customWidth="1"/>
    <col min="7957" max="8192" width="9.109375" style="3"/>
    <col min="8193" max="8193" width="50.44140625" style="3" bestFit="1" customWidth="1"/>
    <col min="8194" max="8194" width="8.6640625" style="3" customWidth="1"/>
    <col min="8195" max="8195" width="7.33203125" style="3" customWidth="1"/>
    <col min="8196" max="8196" width="8.6640625" style="3" customWidth="1"/>
    <col min="8197" max="8197" width="10.109375" style="3" customWidth="1"/>
    <col min="8198" max="8200" width="8.6640625" style="3" customWidth="1"/>
    <col min="8201" max="8201" width="8.44140625" style="3" customWidth="1"/>
    <col min="8202" max="8202" width="9.5546875" style="3" customWidth="1"/>
    <col min="8203" max="8203" width="10.88671875" style="3" customWidth="1"/>
    <col min="8204" max="8204" width="7" style="3" bestFit="1" customWidth="1"/>
    <col min="8205" max="8205" width="2.109375" style="3" customWidth="1"/>
    <col min="8206" max="8206" width="8.6640625" style="3" customWidth="1"/>
    <col min="8207" max="8207" width="1.88671875" style="3" customWidth="1"/>
    <col min="8208" max="8208" width="10.109375" style="3" customWidth="1"/>
    <col min="8209" max="8209" width="2" style="3" customWidth="1"/>
    <col min="8210" max="8210" width="8.6640625" style="3" customWidth="1"/>
    <col min="8211" max="8211" width="11.109375" style="3" bestFit="1" customWidth="1"/>
    <col min="8212" max="8212" width="9.88671875" style="3" bestFit="1" customWidth="1"/>
    <col min="8213" max="8448" width="9.109375" style="3"/>
    <col min="8449" max="8449" width="50.44140625" style="3" bestFit="1" customWidth="1"/>
    <col min="8450" max="8450" width="8.6640625" style="3" customWidth="1"/>
    <col min="8451" max="8451" width="7.33203125" style="3" customWidth="1"/>
    <col min="8452" max="8452" width="8.6640625" style="3" customWidth="1"/>
    <col min="8453" max="8453" width="10.109375" style="3" customWidth="1"/>
    <col min="8454" max="8456" width="8.6640625" style="3" customWidth="1"/>
    <col min="8457" max="8457" width="8.44140625" style="3" customWidth="1"/>
    <col min="8458" max="8458" width="9.5546875" style="3" customWidth="1"/>
    <col min="8459" max="8459" width="10.88671875" style="3" customWidth="1"/>
    <col min="8460" max="8460" width="7" style="3" bestFit="1" customWidth="1"/>
    <col min="8461" max="8461" width="2.109375" style="3" customWidth="1"/>
    <col min="8462" max="8462" width="8.6640625" style="3" customWidth="1"/>
    <col min="8463" max="8463" width="1.88671875" style="3" customWidth="1"/>
    <col min="8464" max="8464" width="10.109375" style="3" customWidth="1"/>
    <col min="8465" max="8465" width="2" style="3" customWidth="1"/>
    <col min="8466" max="8466" width="8.6640625" style="3" customWidth="1"/>
    <col min="8467" max="8467" width="11.109375" style="3" bestFit="1" customWidth="1"/>
    <col min="8468" max="8468" width="9.88671875" style="3" bestFit="1" customWidth="1"/>
    <col min="8469" max="8704" width="9.109375" style="3"/>
    <col min="8705" max="8705" width="50.44140625" style="3" bestFit="1" customWidth="1"/>
    <col min="8706" max="8706" width="8.6640625" style="3" customWidth="1"/>
    <col min="8707" max="8707" width="7.33203125" style="3" customWidth="1"/>
    <col min="8708" max="8708" width="8.6640625" style="3" customWidth="1"/>
    <col min="8709" max="8709" width="10.109375" style="3" customWidth="1"/>
    <col min="8710" max="8712" width="8.6640625" style="3" customWidth="1"/>
    <col min="8713" max="8713" width="8.44140625" style="3" customWidth="1"/>
    <col min="8714" max="8714" width="9.5546875" style="3" customWidth="1"/>
    <col min="8715" max="8715" width="10.88671875" style="3" customWidth="1"/>
    <col min="8716" max="8716" width="7" style="3" bestFit="1" customWidth="1"/>
    <col min="8717" max="8717" width="2.109375" style="3" customWidth="1"/>
    <col min="8718" max="8718" width="8.6640625" style="3" customWidth="1"/>
    <col min="8719" max="8719" width="1.88671875" style="3" customWidth="1"/>
    <col min="8720" max="8720" width="10.109375" style="3" customWidth="1"/>
    <col min="8721" max="8721" width="2" style="3" customWidth="1"/>
    <col min="8722" max="8722" width="8.6640625" style="3" customWidth="1"/>
    <col min="8723" max="8723" width="11.109375" style="3" bestFit="1" customWidth="1"/>
    <col min="8724" max="8724" width="9.88671875" style="3" bestFit="1" customWidth="1"/>
    <col min="8725" max="8960" width="9.109375" style="3"/>
    <col min="8961" max="8961" width="50.44140625" style="3" bestFit="1" customWidth="1"/>
    <col min="8962" max="8962" width="8.6640625" style="3" customWidth="1"/>
    <col min="8963" max="8963" width="7.33203125" style="3" customWidth="1"/>
    <col min="8964" max="8964" width="8.6640625" style="3" customWidth="1"/>
    <col min="8965" max="8965" width="10.109375" style="3" customWidth="1"/>
    <col min="8966" max="8968" width="8.6640625" style="3" customWidth="1"/>
    <col min="8969" max="8969" width="8.44140625" style="3" customWidth="1"/>
    <col min="8970" max="8970" width="9.5546875" style="3" customWidth="1"/>
    <col min="8971" max="8971" width="10.88671875" style="3" customWidth="1"/>
    <col min="8972" max="8972" width="7" style="3" bestFit="1" customWidth="1"/>
    <col min="8973" max="8973" width="2.109375" style="3" customWidth="1"/>
    <col min="8974" max="8974" width="8.6640625" style="3" customWidth="1"/>
    <col min="8975" max="8975" width="1.88671875" style="3" customWidth="1"/>
    <col min="8976" max="8976" width="10.109375" style="3" customWidth="1"/>
    <col min="8977" max="8977" width="2" style="3" customWidth="1"/>
    <col min="8978" max="8978" width="8.6640625" style="3" customWidth="1"/>
    <col min="8979" max="8979" width="11.109375" style="3" bestFit="1" customWidth="1"/>
    <col min="8980" max="8980" width="9.88671875" style="3" bestFit="1" customWidth="1"/>
    <col min="8981" max="9216" width="9.109375" style="3"/>
    <col min="9217" max="9217" width="50.44140625" style="3" bestFit="1" customWidth="1"/>
    <col min="9218" max="9218" width="8.6640625" style="3" customWidth="1"/>
    <col min="9219" max="9219" width="7.33203125" style="3" customWidth="1"/>
    <col min="9220" max="9220" width="8.6640625" style="3" customWidth="1"/>
    <col min="9221" max="9221" width="10.109375" style="3" customWidth="1"/>
    <col min="9222" max="9224" width="8.6640625" style="3" customWidth="1"/>
    <col min="9225" max="9225" width="8.44140625" style="3" customWidth="1"/>
    <col min="9226" max="9226" width="9.5546875" style="3" customWidth="1"/>
    <col min="9227" max="9227" width="10.88671875" style="3" customWidth="1"/>
    <col min="9228" max="9228" width="7" style="3" bestFit="1" customWidth="1"/>
    <col min="9229" max="9229" width="2.109375" style="3" customWidth="1"/>
    <col min="9230" max="9230" width="8.6640625" style="3" customWidth="1"/>
    <col min="9231" max="9231" width="1.88671875" style="3" customWidth="1"/>
    <col min="9232" max="9232" width="10.109375" style="3" customWidth="1"/>
    <col min="9233" max="9233" width="2" style="3" customWidth="1"/>
    <col min="9234" max="9234" width="8.6640625" style="3" customWidth="1"/>
    <col min="9235" max="9235" width="11.109375" style="3" bestFit="1" customWidth="1"/>
    <col min="9236" max="9236" width="9.88671875" style="3" bestFit="1" customWidth="1"/>
    <col min="9237" max="9472" width="9.109375" style="3"/>
    <col min="9473" max="9473" width="50.44140625" style="3" bestFit="1" customWidth="1"/>
    <col min="9474" max="9474" width="8.6640625" style="3" customWidth="1"/>
    <col min="9475" max="9475" width="7.33203125" style="3" customWidth="1"/>
    <col min="9476" max="9476" width="8.6640625" style="3" customWidth="1"/>
    <col min="9477" max="9477" width="10.109375" style="3" customWidth="1"/>
    <col min="9478" max="9480" width="8.6640625" style="3" customWidth="1"/>
    <col min="9481" max="9481" width="8.44140625" style="3" customWidth="1"/>
    <col min="9482" max="9482" width="9.5546875" style="3" customWidth="1"/>
    <col min="9483" max="9483" width="10.88671875" style="3" customWidth="1"/>
    <col min="9484" max="9484" width="7" style="3" bestFit="1" customWidth="1"/>
    <col min="9485" max="9485" width="2.109375" style="3" customWidth="1"/>
    <col min="9486" max="9486" width="8.6640625" style="3" customWidth="1"/>
    <col min="9487" max="9487" width="1.88671875" style="3" customWidth="1"/>
    <col min="9488" max="9488" width="10.109375" style="3" customWidth="1"/>
    <col min="9489" max="9489" width="2" style="3" customWidth="1"/>
    <col min="9490" max="9490" width="8.6640625" style="3" customWidth="1"/>
    <col min="9491" max="9491" width="11.109375" style="3" bestFit="1" customWidth="1"/>
    <col min="9492" max="9492" width="9.88671875" style="3" bestFit="1" customWidth="1"/>
    <col min="9493" max="9728" width="9.109375" style="3"/>
    <col min="9729" max="9729" width="50.44140625" style="3" bestFit="1" customWidth="1"/>
    <col min="9730" max="9730" width="8.6640625" style="3" customWidth="1"/>
    <col min="9731" max="9731" width="7.33203125" style="3" customWidth="1"/>
    <col min="9732" max="9732" width="8.6640625" style="3" customWidth="1"/>
    <col min="9733" max="9733" width="10.109375" style="3" customWidth="1"/>
    <col min="9734" max="9736" width="8.6640625" style="3" customWidth="1"/>
    <col min="9737" max="9737" width="8.44140625" style="3" customWidth="1"/>
    <col min="9738" max="9738" width="9.5546875" style="3" customWidth="1"/>
    <col min="9739" max="9739" width="10.88671875" style="3" customWidth="1"/>
    <col min="9740" max="9740" width="7" style="3" bestFit="1" customWidth="1"/>
    <col min="9741" max="9741" width="2.109375" style="3" customWidth="1"/>
    <col min="9742" max="9742" width="8.6640625" style="3" customWidth="1"/>
    <col min="9743" max="9743" width="1.88671875" style="3" customWidth="1"/>
    <col min="9744" max="9744" width="10.109375" style="3" customWidth="1"/>
    <col min="9745" max="9745" width="2" style="3" customWidth="1"/>
    <col min="9746" max="9746" width="8.6640625" style="3" customWidth="1"/>
    <col min="9747" max="9747" width="11.109375" style="3" bestFit="1" customWidth="1"/>
    <col min="9748" max="9748" width="9.88671875" style="3" bestFit="1" customWidth="1"/>
    <col min="9749" max="9984" width="9.109375" style="3"/>
    <col min="9985" max="9985" width="50.44140625" style="3" bestFit="1" customWidth="1"/>
    <col min="9986" max="9986" width="8.6640625" style="3" customWidth="1"/>
    <col min="9987" max="9987" width="7.33203125" style="3" customWidth="1"/>
    <col min="9988" max="9988" width="8.6640625" style="3" customWidth="1"/>
    <col min="9989" max="9989" width="10.109375" style="3" customWidth="1"/>
    <col min="9990" max="9992" width="8.6640625" style="3" customWidth="1"/>
    <col min="9993" max="9993" width="8.44140625" style="3" customWidth="1"/>
    <col min="9994" max="9994" width="9.5546875" style="3" customWidth="1"/>
    <col min="9995" max="9995" width="10.88671875" style="3" customWidth="1"/>
    <col min="9996" max="9996" width="7" style="3" bestFit="1" customWidth="1"/>
    <col min="9997" max="9997" width="2.109375" style="3" customWidth="1"/>
    <col min="9998" max="9998" width="8.6640625" style="3" customWidth="1"/>
    <col min="9999" max="9999" width="1.88671875" style="3" customWidth="1"/>
    <col min="10000" max="10000" width="10.109375" style="3" customWidth="1"/>
    <col min="10001" max="10001" width="2" style="3" customWidth="1"/>
    <col min="10002" max="10002" width="8.6640625" style="3" customWidth="1"/>
    <col min="10003" max="10003" width="11.109375" style="3" bestFit="1" customWidth="1"/>
    <col min="10004" max="10004" width="9.88671875" style="3" bestFit="1" customWidth="1"/>
    <col min="10005" max="10240" width="9.109375" style="3"/>
    <col min="10241" max="10241" width="50.44140625" style="3" bestFit="1" customWidth="1"/>
    <col min="10242" max="10242" width="8.6640625" style="3" customWidth="1"/>
    <col min="10243" max="10243" width="7.33203125" style="3" customWidth="1"/>
    <col min="10244" max="10244" width="8.6640625" style="3" customWidth="1"/>
    <col min="10245" max="10245" width="10.109375" style="3" customWidth="1"/>
    <col min="10246" max="10248" width="8.6640625" style="3" customWidth="1"/>
    <col min="10249" max="10249" width="8.44140625" style="3" customWidth="1"/>
    <col min="10250" max="10250" width="9.5546875" style="3" customWidth="1"/>
    <col min="10251" max="10251" width="10.88671875" style="3" customWidth="1"/>
    <col min="10252" max="10252" width="7" style="3" bestFit="1" customWidth="1"/>
    <col min="10253" max="10253" width="2.109375" style="3" customWidth="1"/>
    <col min="10254" max="10254" width="8.6640625" style="3" customWidth="1"/>
    <col min="10255" max="10255" width="1.88671875" style="3" customWidth="1"/>
    <col min="10256" max="10256" width="10.109375" style="3" customWidth="1"/>
    <col min="10257" max="10257" width="2" style="3" customWidth="1"/>
    <col min="10258" max="10258" width="8.6640625" style="3" customWidth="1"/>
    <col min="10259" max="10259" width="11.109375" style="3" bestFit="1" customWidth="1"/>
    <col min="10260" max="10260" width="9.88671875" style="3" bestFit="1" customWidth="1"/>
    <col min="10261" max="10496" width="9.109375" style="3"/>
    <col min="10497" max="10497" width="50.44140625" style="3" bestFit="1" customWidth="1"/>
    <col min="10498" max="10498" width="8.6640625" style="3" customWidth="1"/>
    <col min="10499" max="10499" width="7.33203125" style="3" customWidth="1"/>
    <col min="10500" max="10500" width="8.6640625" style="3" customWidth="1"/>
    <col min="10501" max="10501" width="10.109375" style="3" customWidth="1"/>
    <col min="10502" max="10504" width="8.6640625" style="3" customWidth="1"/>
    <col min="10505" max="10505" width="8.44140625" style="3" customWidth="1"/>
    <col min="10506" max="10506" width="9.5546875" style="3" customWidth="1"/>
    <col min="10507" max="10507" width="10.88671875" style="3" customWidth="1"/>
    <col min="10508" max="10508" width="7" style="3" bestFit="1" customWidth="1"/>
    <col min="10509" max="10509" width="2.109375" style="3" customWidth="1"/>
    <col min="10510" max="10510" width="8.6640625" style="3" customWidth="1"/>
    <col min="10511" max="10511" width="1.88671875" style="3" customWidth="1"/>
    <col min="10512" max="10512" width="10.109375" style="3" customWidth="1"/>
    <col min="10513" max="10513" width="2" style="3" customWidth="1"/>
    <col min="10514" max="10514" width="8.6640625" style="3" customWidth="1"/>
    <col min="10515" max="10515" width="11.109375" style="3" bestFit="1" customWidth="1"/>
    <col min="10516" max="10516" width="9.88671875" style="3" bestFit="1" customWidth="1"/>
    <col min="10517" max="10752" width="9.109375" style="3"/>
    <col min="10753" max="10753" width="50.44140625" style="3" bestFit="1" customWidth="1"/>
    <col min="10754" max="10754" width="8.6640625" style="3" customWidth="1"/>
    <col min="10755" max="10755" width="7.33203125" style="3" customWidth="1"/>
    <col min="10756" max="10756" width="8.6640625" style="3" customWidth="1"/>
    <col min="10757" max="10757" width="10.109375" style="3" customWidth="1"/>
    <col min="10758" max="10760" width="8.6640625" style="3" customWidth="1"/>
    <col min="10761" max="10761" width="8.44140625" style="3" customWidth="1"/>
    <col min="10762" max="10762" width="9.5546875" style="3" customWidth="1"/>
    <col min="10763" max="10763" width="10.88671875" style="3" customWidth="1"/>
    <col min="10764" max="10764" width="7" style="3" bestFit="1" customWidth="1"/>
    <col min="10765" max="10765" width="2.109375" style="3" customWidth="1"/>
    <col min="10766" max="10766" width="8.6640625" style="3" customWidth="1"/>
    <col min="10767" max="10767" width="1.88671875" style="3" customWidth="1"/>
    <col min="10768" max="10768" width="10.109375" style="3" customWidth="1"/>
    <col min="10769" max="10769" width="2" style="3" customWidth="1"/>
    <col min="10770" max="10770" width="8.6640625" style="3" customWidth="1"/>
    <col min="10771" max="10771" width="11.109375" style="3" bestFit="1" customWidth="1"/>
    <col min="10772" max="10772" width="9.88671875" style="3" bestFit="1" customWidth="1"/>
    <col min="10773" max="11008" width="9.109375" style="3"/>
    <col min="11009" max="11009" width="50.44140625" style="3" bestFit="1" customWidth="1"/>
    <col min="11010" max="11010" width="8.6640625" style="3" customWidth="1"/>
    <col min="11011" max="11011" width="7.33203125" style="3" customWidth="1"/>
    <col min="11012" max="11012" width="8.6640625" style="3" customWidth="1"/>
    <col min="11013" max="11013" width="10.109375" style="3" customWidth="1"/>
    <col min="11014" max="11016" width="8.6640625" style="3" customWidth="1"/>
    <col min="11017" max="11017" width="8.44140625" style="3" customWidth="1"/>
    <col min="11018" max="11018" width="9.5546875" style="3" customWidth="1"/>
    <col min="11019" max="11019" width="10.88671875" style="3" customWidth="1"/>
    <col min="11020" max="11020" width="7" style="3" bestFit="1" customWidth="1"/>
    <col min="11021" max="11021" width="2.109375" style="3" customWidth="1"/>
    <col min="11022" max="11022" width="8.6640625" style="3" customWidth="1"/>
    <col min="11023" max="11023" width="1.88671875" style="3" customWidth="1"/>
    <col min="11024" max="11024" width="10.109375" style="3" customWidth="1"/>
    <col min="11025" max="11025" width="2" style="3" customWidth="1"/>
    <col min="11026" max="11026" width="8.6640625" style="3" customWidth="1"/>
    <col min="11027" max="11027" width="11.109375" style="3" bestFit="1" customWidth="1"/>
    <col min="11028" max="11028" width="9.88671875" style="3" bestFit="1" customWidth="1"/>
    <col min="11029" max="11264" width="9.109375" style="3"/>
    <col min="11265" max="11265" width="50.44140625" style="3" bestFit="1" customWidth="1"/>
    <col min="11266" max="11266" width="8.6640625" style="3" customWidth="1"/>
    <col min="11267" max="11267" width="7.33203125" style="3" customWidth="1"/>
    <col min="11268" max="11268" width="8.6640625" style="3" customWidth="1"/>
    <col min="11269" max="11269" width="10.109375" style="3" customWidth="1"/>
    <col min="11270" max="11272" width="8.6640625" style="3" customWidth="1"/>
    <col min="11273" max="11273" width="8.44140625" style="3" customWidth="1"/>
    <col min="11274" max="11274" width="9.5546875" style="3" customWidth="1"/>
    <col min="11275" max="11275" width="10.88671875" style="3" customWidth="1"/>
    <col min="11276" max="11276" width="7" style="3" bestFit="1" customWidth="1"/>
    <col min="11277" max="11277" width="2.109375" style="3" customWidth="1"/>
    <col min="11278" max="11278" width="8.6640625" style="3" customWidth="1"/>
    <col min="11279" max="11279" width="1.88671875" style="3" customWidth="1"/>
    <col min="11280" max="11280" width="10.109375" style="3" customWidth="1"/>
    <col min="11281" max="11281" width="2" style="3" customWidth="1"/>
    <col min="11282" max="11282" width="8.6640625" style="3" customWidth="1"/>
    <col min="11283" max="11283" width="11.109375" style="3" bestFit="1" customWidth="1"/>
    <col min="11284" max="11284" width="9.88671875" style="3" bestFit="1" customWidth="1"/>
    <col min="11285" max="11520" width="9.109375" style="3"/>
    <col min="11521" max="11521" width="50.44140625" style="3" bestFit="1" customWidth="1"/>
    <col min="11522" max="11522" width="8.6640625" style="3" customWidth="1"/>
    <col min="11523" max="11523" width="7.33203125" style="3" customWidth="1"/>
    <col min="11524" max="11524" width="8.6640625" style="3" customWidth="1"/>
    <col min="11525" max="11525" width="10.109375" style="3" customWidth="1"/>
    <col min="11526" max="11528" width="8.6640625" style="3" customWidth="1"/>
    <col min="11529" max="11529" width="8.44140625" style="3" customWidth="1"/>
    <col min="11530" max="11530" width="9.5546875" style="3" customWidth="1"/>
    <col min="11531" max="11531" width="10.88671875" style="3" customWidth="1"/>
    <col min="11532" max="11532" width="7" style="3" bestFit="1" customWidth="1"/>
    <col min="11533" max="11533" width="2.109375" style="3" customWidth="1"/>
    <col min="11534" max="11534" width="8.6640625" style="3" customWidth="1"/>
    <col min="11535" max="11535" width="1.88671875" style="3" customWidth="1"/>
    <col min="11536" max="11536" width="10.109375" style="3" customWidth="1"/>
    <col min="11537" max="11537" width="2" style="3" customWidth="1"/>
    <col min="11538" max="11538" width="8.6640625" style="3" customWidth="1"/>
    <col min="11539" max="11539" width="11.109375" style="3" bestFit="1" customWidth="1"/>
    <col min="11540" max="11540" width="9.88671875" style="3" bestFit="1" customWidth="1"/>
    <col min="11541" max="11776" width="9.109375" style="3"/>
    <col min="11777" max="11777" width="50.44140625" style="3" bestFit="1" customWidth="1"/>
    <col min="11778" max="11778" width="8.6640625" style="3" customWidth="1"/>
    <col min="11779" max="11779" width="7.33203125" style="3" customWidth="1"/>
    <col min="11780" max="11780" width="8.6640625" style="3" customWidth="1"/>
    <col min="11781" max="11781" width="10.109375" style="3" customWidth="1"/>
    <col min="11782" max="11784" width="8.6640625" style="3" customWidth="1"/>
    <col min="11785" max="11785" width="8.44140625" style="3" customWidth="1"/>
    <col min="11786" max="11786" width="9.5546875" style="3" customWidth="1"/>
    <col min="11787" max="11787" width="10.88671875" style="3" customWidth="1"/>
    <col min="11788" max="11788" width="7" style="3" bestFit="1" customWidth="1"/>
    <col min="11789" max="11789" width="2.109375" style="3" customWidth="1"/>
    <col min="11790" max="11790" width="8.6640625" style="3" customWidth="1"/>
    <col min="11791" max="11791" width="1.88671875" style="3" customWidth="1"/>
    <col min="11792" max="11792" width="10.109375" style="3" customWidth="1"/>
    <col min="11793" max="11793" width="2" style="3" customWidth="1"/>
    <col min="11794" max="11794" width="8.6640625" style="3" customWidth="1"/>
    <col min="11795" max="11795" width="11.109375" style="3" bestFit="1" customWidth="1"/>
    <col min="11796" max="11796" width="9.88671875" style="3" bestFit="1" customWidth="1"/>
    <col min="11797" max="12032" width="9.109375" style="3"/>
    <col min="12033" max="12033" width="50.44140625" style="3" bestFit="1" customWidth="1"/>
    <col min="12034" max="12034" width="8.6640625" style="3" customWidth="1"/>
    <col min="12035" max="12035" width="7.33203125" style="3" customWidth="1"/>
    <col min="12036" max="12036" width="8.6640625" style="3" customWidth="1"/>
    <col min="12037" max="12037" width="10.109375" style="3" customWidth="1"/>
    <col min="12038" max="12040" width="8.6640625" style="3" customWidth="1"/>
    <col min="12041" max="12041" width="8.44140625" style="3" customWidth="1"/>
    <col min="12042" max="12042" width="9.5546875" style="3" customWidth="1"/>
    <col min="12043" max="12043" width="10.88671875" style="3" customWidth="1"/>
    <col min="12044" max="12044" width="7" style="3" bestFit="1" customWidth="1"/>
    <col min="12045" max="12045" width="2.109375" style="3" customWidth="1"/>
    <col min="12046" max="12046" width="8.6640625" style="3" customWidth="1"/>
    <col min="12047" max="12047" width="1.88671875" style="3" customWidth="1"/>
    <col min="12048" max="12048" width="10.109375" style="3" customWidth="1"/>
    <col min="12049" max="12049" width="2" style="3" customWidth="1"/>
    <col min="12050" max="12050" width="8.6640625" style="3" customWidth="1"/>
    <col min="12051" max="12051" width="11.109375" style="3" bestFit="1" customWidth="1"/>
    <col min="12052" max="12052" width="9.88671875" style="3" bestFit="1" customWidth="1"/>
    <col min="12053" max="12288" width="9.109375" style="3"/>
    <col min="12289" max="12289" width="50.44140625" style="3" bestFit="1" customWidth="1"/>
    <col min="12290" max="12290" width="8.6640625" style="3" customWidth="1"/>
    <col min="12291" max="12291" width="7.33203125" style="3" customWidth="1"/>
    <col min="12292" max="12292" width="8.6640625" style="3" customWidth="1"/>
    <col min="12293" max="12293" width="10.109375" style="3" customWidth="1"/>
    <col min="12294" max="12296" width="8.6640625" style="3" customWidth="1"/>
    <col min="12297" max="12297" width="8.44140625" style="3" customWidth="1"/>
    <col min="12298" max="12298" width="9.5546875" style="3" customWidth="1"/>
    <col min="12299" max="12299" width="10.88671875" style="3" customWidth="1"/>
    <col min="12300" max="12300" width="7" style="3" bestFit="1" customWidth="1"/>
    <col min="12301" max="12301" width="2.109375" style="3" customWidth="1"/>
    <col min="12302" max="12302" width="8.6640625" style="3" customWidth="1"/>
    <col min="12303" max="12303" width="1.88671875" style="3" customWidth="1"/>
    <col min="12304" max="12304" width="10.109375" style="3" customWidth="1"/>
    <col min="12305" max="12305" width="2" style="3" customWidth="1"/>
    <col min="12306" max="12306" width="8.6640625" style="3" customWidth="1"/>
    <col min="12307" max="12307" width="11.109375" style="3" bestFit="1" customWidth="1"/>
    <col min="12308" max="12308" width="9.88671875" style="3" bestFit="1" customWidth="1"/>
    <col min="12309" max="12544" width="9.109375" style="3"/>
    <col min="12545" max="12545" width="50.44140625" style="3" bestFit="1" customWidth="1"/>
    <col min="12546" max="12546" width="8.6640625" style="3" customWidth="1"/>
    <col min="12547" max="12547" width="7.33203125" style="3" customWidth="1"/>
    <col min="12548" max="12548" width="8.6640625" style="3" customWidth="1"/>
    <col min="12549" max="12549" width="10.109375" style="3" customWidth="1"/>
    <col min="12550" max="12552" width="8.6640625" style="3" customWidth="1"/>
    <col min="12553" max="12553" width="8.44140625" style="3" customWidth="1"/>
    <col min="12554" max="12554" width="9.5546875" style="3" customWidth="1"/>
    <col min="12555" max="12555" width="10.88671875" style="3" customWidth="1"/>
    <col min="12556" max="12556" width="7" style="3" bestFit="1" customWidth="1"/>
    <col min="12557" max="12557" width="2.109375" style="3" customWidth="1"/>
    <col min="12558" max="12558" width="8.6640625" style="3" customWidth="1"/>
    <col min="12559" max="12559" width="1.88671875" style="3" customWidth="1"/>
    <col min="12560" max="12560" width="10.109375" style="3" customWidth="1"/>
    <col min="12561" max="12561" width="2" style="3" customWidth="1"/>
    <col min="12562" max="12562" width="8.6640625" style="3" customWidth="1"/>
    <col min="12563" max="12563" width="11.109375" style="3" bestFit="1" customWidth="1"/>
    <col min="12564" max="12564" width="9.88671875" style="3" bestFit="1" customWidth="1"/>
    <col min="12565" max="12800" width="9.109375" style="3"/>
    <col min="12801" max="12801" width="50.44140625" style="3" bestFit="1" customWidth="1"/>
    <col min="12802" max="12802" width="8.6640625" style="3" customWidth="1"/>
    <col min="12803" max="12803" width="7.33203125" style="3" customWidth="1"/>
    <col min="12804" max="12804" width="8.6640625" style="3" customWidth="1"/>
    <col min="12805" max="12805" width="10.109375" style="3" customWidth="1"/>
    <col min="12806" max="12808" width="8.6640625" style="3" customWidth="1"/>
    <col min="12809" max="12809" width="8.44140625" style="3" customWidth="1"/>
    <col min="12810" max="12810" width="9.5546875" style="3" customWidth="1"/>
    <col min="12811" max="12811" width="10.88671875" style="3" customWidth="1"/>
    <col min="12812" max="12812" width="7" style="3" bestFit="1" customWidth="1"/>
    <col min="12813" max="12813" width="2.109375" style="3" customWidth="1"/>
    <col min="12814" max="12814" width="8.6640625" style="3" customWidth="1"/>
    <col min="12815" max="12815" width="1.88671875" style="3" customWidth="1"/>
    <col min="12816" max="12816" width="10.109375" style="3" customWidth="1"/>
    <col min="12817" max="12817" width="2" style="3" customWidth="1"/>
    <col min="12818" max="12818" width="8.6640625" style="3" customWidth="1"/>
    <col min="12819" max="12819" width="11.109375" style="3" bestFit="1" customWidth="1"/>
    <col min="12820" max="12820" width="9.88671875" style="3" bestFit="1" customWidth="1"/>
    <col min="12821" max="13056" width="9.109375" style="3"/>
    <col min="13057" max="13057" width="50.44140625" style="3" bestFit="1" customWidth="1"/>
    <col min="13058" max="13058" width="8.6640625" style="3" customWidth="1"/>
    <col min="13059" max="13059" width="7.33203125" style="3" customWidth="1"/>
    <col min="13060" max="13060" width="8.6640625" style="3" customWidth="1"/>
    <col min="13061" max="13061" width="10.109375" style="3" customWidth="1"/>
    <col min="13062" max="13064" width="8.6640625" style="3" customWidth="1"/>
    <col min="13065" max="13065" width="8.44140625" style="3" customWidth="1"/>
    <col min="13066" max="13066" width="9.5546875" style="3" customWidth="1"/>
    <col min="13067" max="13067" width="10.88671875" style="3" customWidth="1"/>
    <col min="13068" max="13068" width="7" style="3" bestFit="1" customWidth="1"/>
    <col min="13069" max="13069" width="2.109375" style="3" customWidth="1"/>
    <col min="13070" max="13070" width="8.6640625" style="3" customWidth="1"/>
    <col min="13071" max="13071" width="1.88671875" style="3" customWidth="1"/>
    <col min="13072" max="13072" width="10.109375" style="3" customWidth="1"/>
    <col min="13073" max="13073" width="2" style="3" customWidth="1"/>
    <col min="13074" max="13074" width="8.6640625" style="3" customWidth="1"/>
    <col min="13075" max="13075" width="11.109375" style="3" bestFit="1" customWidth="1"/>
    <col min="13076" max="13076" width="9.88671875" style="3" bestFit="1" customWidth="1"/>
    <col min="13077" max="13312" width="9.109375" style="3"/>
    <col min="13313" max="13313" width="50.44140625" style="3" bestFit="1" customWidth="1"/>
    <col min="13314" max="13314" width="8.6640625" style="3" customWidth="1"/>
    <col min="13315" max="13315" width="7.33203125" style="3" customWidth="1"/>
    <col min="13316" max="13316" width="8.6640625" style="3" customWidth="1"/>
    <col min="13317" max="13317" width="10.109375" style="3" customWidth="1"/>
    <col min="13318" max="13320" width="8.6640625" style="3" customWidth="1"/>
    <col min="13321" max="13321" width="8.44140625" style="3" customWidth="1"/>
    <col min="13322" max="13322" width="9.5546875" style="3" customWidth="1"/>
    <col min="13323" max="13323" width="10.88671875" style="3" customWidth="1"/>
    <col min="13324" max="13324" width="7" style="3" bestFit="1" customWidth="1"/>
    <col min="13325" max="13325" width="2.109375" style="3" customWidth="1"/>
    <col min="13326" max="13326" width="8.6640625" style="3" customWidth="1"/>
    <col min="13327" max="13327" width="1.88671875" style="3" customWidth="1"/>
    <col min="13328" max="13328" width="10.109375" style="3" customWidth="1"/>
    <col min="13329" max="13329" width="2" style="3" customWidth="1"/>
    <col min="13330" max="13330" width="8.6640625" style="3" customWidth="1"/>
    <col min="13331" max="13331" width="11.109375" style="3" bestFit="1" customWidth="1"/>
    <col min="13332" max="13332" width="9.88671875" style="3" bestFit="1" customWidth="1"/>
    <col min="13333" max="13568" width="9.109375" style="3"/>
    <col min="13569" max="13569" width="50.44140625" style="3" bestFit="1" customWidth="1"/>
    <col min="13570" max="13570" width="8.6640625" style="3" customWidth="1"/>
    <col min="13571" max="13571" width="7.33203125" style="3" customWidth="1"/>
    <col min="13572" max="13572" width="8.6640625" style="3" customWidth="1"/>
    <col min="13573" max="13573" width="10.109375" style="3" customWidth="1"/>
    <col min="13574" max="13576" width="8.6640625" style="3" customWidth="1"/>
    <col min="13577" max="13577" width="8.44140625" style="3" customWidth="1"/>
    <col min="13578" max="13578" width="9.5546875" style="3" customWidth="1"/>
    <col min="13579" max="13579" width="10.88671875" style="3" customWidth="1"/>
    <col min="13580" max="13580" width="7" style="3" bestFit="1" customWidth="1"/>
    <col min="13581" max="13581" width="2.109375" style="3" customWidth="1"/>
    <col min="13582" max="13582" width="8.6640625" style="3" customWidth="1"/>
    <col min="13583" max="13583" width="1.88671875" style="3" customWidth="1"/>
    <col min="13584" max="13584" width="10.109375" style="3" customWidth="1"/>
    <col min="13585" max="13585" width="2" style="3" customWidth="1"/>
    <col min="13586" max="13586" width="8.6640625" style="3" customWidth="1"/>
    <col min="13587" max="13587" width="11.109375" style="3" bestFit="1" customWidth="1"/>
    <col min="13588" max="13588" width="9.88671875" style="3" bestFit="1" customWidth="1"/>
    <col min="13589" max="13824" width="9.109375" style="3"/>
    <col min="13825" max="13825" width="50.44140625" style="3" bestFit="1" customWidth="1"/>
    <col min="13826" max="13826" width="8.6640625" style="3" customWidth="1"/>
    <col min="13827" max="13827" width="7.33203125" style="3" customWidth="1"/>
    <col min="13828" max="13828" width="8.6640625" style="3" customWidth="1"/>
    <col min="13829" max="13829" width="10.109375" style="3" customWidth="1"/>
    <col min="13830" max="13832" width="8.6640625" style="3" customWidth="1"/>
    <col min="13833" max="13833" width="8.44140625" style="3" customWidth="1"/>
    <col min="13834" max="13834" width="9.5546875" style="3" customWidth="1"/>
    <col min="13835" max="13835" width="10.88671875" style="3" customWidth="1"/>
    <col min="13836" max="13836" width="7" style="3" bestFit="1" customWidth="1"/>
    <col min="13837" max="13837" width="2.109375" style="3" customWidth="1"/>
    <col min="13838" max="13838" width="8.6640625" style="3" customWidth="1"/>
    <col min="13839" max="13839" width="1.88671875" style="3" customWidth="1"/>
    <col min="13840" max="13840" width="10.109375" style="3" customWidth="1"/>
    <col min="13841" max="13841" width="2" style="3" customWidth="1"/>
    <col min="13842" max="13842" width="8.6640625" style="3" customWidth="1"/>
    <col min="13843" max="13843" width="11.109375" style="3" bestFit="1" customWidth="1"/>
    <col min="13844" max="13844" width="9.88671875" style="3" bestFit="1" customWidth="1"/>
    <col min="13845" max="14080" width="9.109375" style="3"/>
    <col min="14081" max="14081" width="50.44140625" style="3" bestFit="1" customWidth="1"/>
    <col min="14082" max="14082" width="8.6640625" style="3" customWidth="1"/>
    <col min="14083" max="14083" width="7.33203125" style="3" customWidth="1"/>
    <col min="14084" max="14084" width="8.6640625" style="3" customWidth="1"/>
    <col min="14085" max="14085" width="10.109375" style="3" customWidth="1"/>
    <col min="14086" max="14088" width="8.6640625" style="3" customWidth="1"/>
    <col min="14089" max="14089" width="8.44140625" style="3" customWidth="1"/>
    <col min="14090" max="14090" width="9.5546875" style="3" customWidth="1"/>
    <col min="14091" max="14091" width="10.88671875" style="3" customWidth="1"/>
    <col min="14092" max="14092" width="7" style="3" bestFit="1" customWidth="1"/>
    <col min="14093" max="14093" width="2.109375" style="3" customWidth="1"/>
    <col min="14094" max="14094" width="8.6640625" style="3" customWidth="1"/>
    <col min="14095" max="14095" width="1.88671875" style="3" customWidth="1"/>
    <col min="14096" max="14096" width="10.109375" style="3" customWidth="1"/>
    <col min="14097" max="14097" width="2" style="3" customWidth="1"/>
    <col min="14098" max="14098" width="8.6640625" style="3" customWidth="1"/>
    <col min="14099" max="14099" width="11.109375" style="3" bestFit="1" customWidth="1"/>
    <col min="14100" max="14100" width="9.88671875" style="3" bestFit="1" customWidth="1"/>
    <col min="14101" max="14336" width="9.109375" style="3"/>
    <col min="14337" max="14337" width="50.44140625" style="3" bestFit="1" customWidth="1"/>
    <col min="14338" max="14338" width="8.6640625" style="3" customWidth="1"/>
    <col min="14339" max="14339" width="7.33203125" style="3" customWidth="1"/>
    <col min="14340" max="14340" width="8.6640625" style="3" customWidth="1"/>
    <col min="14341" max="14341" width="10.109375" style="3" customWidth="1"/>
    <col min="14342" max="14344" width="8.6640625" style="3" customWidth="1"/>
    <col min="14345" max="14345" width="8.44140625" style="3" customWidth="1"/>
    <col min="14346" max="14346" width="9.5546875" style="3" customWidth="1"/>
    <col min="14347" max="14347" width="10.88671875" style="3" customWidth="1"/>
    <col min="14348" max="14348" width="7" style="3" bestFit="1" customWidth="1"/>
    <col min="14349" max="14349" width="2.109375" style="3" customWidth="1"/>
    <col min="14350" max="14350" width="8.6640625" style="3" customWidth="1"/>
    <col min="14351" max="14351" width="1.88671875" style="3" customWidth="1"/>
    <col min="14352" max="14352" width="10.109375" style="3" customWidth="1"/>
    <col min="14353" max="14353" width="2" style="3" customWidth="1"/>
    <col min="14354" max="14354" width="8.6640625" style="3" customWidth="1"/>
    <col min="14355" max="14355" width="11.109375" style="3" bestFit="1" customWidth="1"/>
    <col min="14356" max="14356" width="9.88671875" style="3" bestFit="1" customWidth="1"/>
    <col min="14357" max="14592" width="9.109375" style="3"/>
    <col min="14593" max="14593" width="50.44140625" style="3" bestFit="1" customWidth="1"/>
    <col min="14594" max="14594" width="8.6640625" style="3" customWidth="1"/>
    <col min="14595" max="14595" width="7.33203125" style="3" customWidth="1"/>
    <col min="14596" max="14596" width="8.6640625" style="3" customWidth="1"/>
    <col min="14597" max="14597" width="10.109375" style="3" customWidth="1"/>
    <col min="14598" max="14600" width="8.6640625" style="3" customWidth="1"/>
    <col min="14601" max="14601" width="8.44140625" style="3" customWidth="1"/>
    <col min="14602" max="14602" width="9.5546875" style="3" customWidth="1"/>
    <col min="14603" max="14603" width="10.88671875" style="3" customWidth="1"/>
    <col min="14604" max="14604" width="7" style="3" bestFit="1" customWidth="1"/>
    <col min="14605" max="14605" width="2.109375" style="3" customWidth="1"/>
    <col min="14606" max="14606" width="8.6640625" style="3" customWidth="1"/>
    <col min="14607" max="14607" width="1.88671875" style="3" customWidth="1"/>
    <col min="14608" max="14608" width="10.109375" style="3" customWidth="1"/>
    <col min="14609" max="14609" width="2" style="3" customWidth="1"/>
    <col min="14610" max="14610" width="8.6640625" style="3" customWidth="1"/>
    <col min="14611" max="14611" width="11.109375" style="3" bestFit="1" customWidth="1"/>
    <col min="14612" max="14612" width="9.88671875" style="3" bestFit="1" customWidth="1"/>
    <col min="14613" max="14848" width="9.109375" style="3"/>
    <col min="14849" max="14849" width="50.44140625" style="3" bestFit="1" customWidth="1"/>
    <col min="14850" max="14850" width="8.6640625" style="3" customWidth="1"/>
    <col min="14851" max="14851" width="7.33203125" style="3" customWidth="1"/>
    <col min="14852" max="14852" width="8.6640625" style="3" customWidth="1"/>
    <col min="14853" max="14853" width="10.109375" style="3" customWidth="1"/>
    <col min="14854" max="14856" width="8.6640625" style="3" customWidth="1"/>
    <col min="14857" max="14857" width="8.44140625" style="3" customWidth="1"/>
    <col min="14858" max="14858" width="9.5546875" style="3" customWidth="1"/>
    <col min="14859" max="14859" width="10.88671875" style="3" customWidth="1"/>
    <col min="14860" max="14860" width="7" style="3" bestFit="1" customWidth="1"/>
    <col min="14861" max="14861" width="2.109375" style="3" customWidth="1"/>
    <col min="14862" max="14862" width="8.6640625" style="3" customWidth="1"/>
    <col min="14863" max="14863" width="1.88671875" style="3" customWidth="1"/>
    <col min="14864" max="14864" width="10.109375" style="3" customWidth="1"/>
    <col min="14865" max="14865" width="2" style="3" customWidth="1"/>
    <col min="14866" max="14866" width="8.6640625" style="3" customWidth="1"/>
    <col min="14867" max="14867" width="11.109375" style="3" bestFit="1" customWidth="1"/>
    <col min="14868" max="14868" width="9.88671875" style="3" bestFit="1" customWidth="1"/>
    <col min="14869" max="15104" width="9.109375" style="3"/>
    <col min="15105" max="15105" width="50.44140625" style="3" bestFit="1" customWidth="1"/>
    <col min="15106" max="15106" width="8.6640625" style="3" customWidth="1"/>
    <col min="15107" max="15107" width="7.33203125" style="3" customWidth="1"/>
    <col min="15108" max="15108" width="8.6640625" style="3" customWidth="1"/>
    <col min="15109" max="15109" width="10.109375" style="3" customWidth="1"/>
    <col min="15110" max="15112" width="8.6640625" style="3" customWidth="1"/>
    <col min="15113" max="15113" width="8.44140625" style="3" customWidth="1"/>
    <col min="15114" max="15114" width="9.5546875" style="3" customWidth="1"/>
    <col min="15115" max="15115" width="10.88671875" style="3" customWidth="1"/>
    <col min="15116" max="15116" width="7" style="3" bestFit="1" customWidth="1"/>
    <col min="15117" max="15117" width="2.109375" style="3" customWidth="1"/>
    <col min="15118" max="15118" width="8.6640625" style="3" customWidth="1"/>
    <col min="15119" max="15119" width="1.88671875" style="3" customWidth="1"/>
    <col min="15120" max="15120" width="10.109375" style="3" customWidth="1"/>
    <col min="15121" max="15121" width="2" style="3" customWidth="1"/>
    <col min="15122" max="15122" width="8.6640625" style="3" customWidth="1"/>
    <col min="15123" max="15123" width="11.109375" style="3" bestFit="1" customWidth="1"/>
    <col min="15124" max="15124" width="9.88671875" style="3" bestFit="1" customWidth="1"/>
    <col min="15125" max="15360" width="9.109375" style="3"/>
    <col min="15361" max="15361" width="50.44140625" style="3" bestFit="1" customWidth="1"/>
    <col min="15362" max="15362" width="8.6640625" style="3" customWidth="1"/>
    <col min="15363" max="15363" width="7.33203125" style="3" customWidth="1"/>
    <col min="15364" max="15364" width="8.6640625" style="3" customWidth="1"/>
    <col min="15365" max="15365" width="10.109375" style="3" customWidth="1"/>
    <col min="15366" max="15368" width="8.6640625" style="3" customWidth="1"/>
    <col min="15369" max="15369" width="8.44140625" style="3" customWidth="1"/>
    <col min="15370" max="15370" width="9.5546875" style="3" customWidth="1"/>
    <col min="15371" max="15371" width="10.88671875" style="3" customWidth="1"/>
    <col min="15372" max="15372" width="7" style="3" bestFit="1" customWidth="1"/>
    <col min="15373" max="15373" width="2.109375" style="3" customWidth="1"/>
    <col min="15374" max="15374" width="8.6640625" style="3" customWidth="1"/>
    <col min="15375" max="15375" width="1.88671875" style="3" customWidth="1"/>
    <col min="15376" max="15376" width="10.109375" style="3" customWidth="1"/>
    <col min="15377" max="15377" width="2" style="3" customWidth="1"/>
    <col min="15378" max="15378" width="8.6640625" style="3" customWidth="1"/>
    <col min="15379" max="15379" width="11.109375" style="3" bestFit="1" customWidth="1"/>
    <col min="15380" max="15380" width="9.88671875" style="3" bestFit="1" customWidth="1"/>
    <col min="15381" max="15616" width="9.109375" style="3"/>
    <col min="15617" max="15617" width="50.44140625" style="3" bestFit="1" customWidth="1"/>
    <col min="15618" max="15618" width="8.6640625" style="3" customWidth="1"/>
    <col min="15619" max="15619" width="7.33203125" style="3" customWidth="1"/>
    <col min="15620" max="15620" width="8.6640625" style="3" customWidth="1"/>
    <col min="15621" max="15621" width="10.109375" style="3" customWidth="1"/>
    <col min="15622" max="15624" width="8.6640625" style="3" customWidth="1"/>
    <col min="15625" max="15625" width="8.44140625" style="3" customWidth="1"/>
    <col min="15626" max="15626" width="9.5546875" style="3" customWidth="1"/>
    <col min="15627" max="15627" width="10.88671875" style="3" customWidth="1"/>
    <col min="15628" max="15628" width="7" style="3" bestFit="1" customWidth="1"/>
    <col min="15629" max="15629" width="2.109375" style="3" customWidth="1"/>
    <col min="15630" max="15630" width="8.6640625" style="3" customWidth="1"/>
    <col min="15631" max="15631" width="1.88671875" style="3" customWidth="1"/>
    <col min="15632" max="15632" width="10.109375" style="3" customWidth="1"/>
    <col min="15633" max="15633" width="2" style="3" customWidth="1"/>
    <col min="15634" max="15634" width="8.6640625" style="3" customWidth="1"/>
    <col min="15635" max="15635" width="11.109375" style="3" bestFit="1" customWidth="1"/>
    <col min="15636" max="15636" width="9.88671875" style="3" bestFit="1" customWidth="1"/>
    <col min="15637" max="15872" width="9.109375" style="3"/>
    <col min="15873" max="15873" width="50.44140625" style="3" bestFit="1" customWidth="1"/>
    <col min="15874" max="15874" width="8.6640625" style="3" customWidth="1"/>
    <col min="15875" max="15875" width="7.33203125" style="3" customWidth="1"/>
    <col min="15876" max="15876" width="8.6640625" style="3" customWidth="1"/>
    <col min="15877" max="15877" width="10.109375" style="3" customWidth="1"/>
    <col min="15878" max="15880" width="8.6640625" style="3" customWidth="1"/>
    <col min="15881" max="15881" width="8.44140625" style="3" customWidth="1"/>
    <col min="15882" max="15882" width="9.5546875" style="3" customWidth="1"/>
    <col min="15883" max="15883" width="10.88671875" style="3" customWidth="1"/>
    <col min="15884" max="15884" width="7" style="3" bestFit="1" customWidth="1"/>
    <col min="15885" max="15885" width="2.109375" style="3" customWidth="1"/>
    <col min="15886" max="15886" width="8.6640625" style="3" customWidth="1"/>
    <col min="15887" max="15887" width="1.88671875" style="3" customWidth="1"/>
    <col min="15888" max="15888" width="10.109375" style="3" customWidth="1"/>
    <col min="15889" max="15889" width="2" style="3" customWidth="1"/>
    <col min="15890" max="15890" width="8.6640625" style="3" customWidth="1"/>
    <col min="15891" max="15891" width="11.109375" style="3" bestFit="1" customWidth="1"/>
    <col min="15892" max="15892" width="9.88671875" style="3" bestFit="1" customWidth="1"/>
    <col min="15893" max="16128" width="9.109375" style="3"/>
    <col min="16129" max="16129" width="50.44140625" style="3" bestFit="1" customWidth="1"/>
    <col min="16130" max="16130" width="8.6640625" style="3" customWidth="1"/>
    <col min="16131" max="16131" width="7.33203125" style="3" customWidth="1"/>
    <col min="16132" max="16132" width="8.6640625" style="3" customWidth="1"/>
    <col min="16133" max="16133" width="10.109375" style="3" customWidth="1"/>
    <col min="16134" max="16136" width="8.6640625" style="3" customWidth="1"/>
    <col min="16137" max="16137" width="8.44140625" style="3" customWidth="1"/>
    <col min="16138" max="16138" width="9.5546875" style="3" customWidth="1"/>
    <col min="16139" max="16139" width="10.88671875" style="3" customWidth="1"/>
    <col min="16140" max="16140" width="7" style="3" bestFit="1" customWidth="1"/>
    <col min="16141" max="16141" width="2.109375" style="3" customWidth="1"/>
    <col min="16142" max="16142" width="8.6640625" style="3" customWidth="1"/>
    <col min="16143" max="16143" width="1.88671875" style="3" customWidth="1"/>
    <col min="16144" max="16144" width="10.109375" style="3" customWidth="1"/>
    <col min="16145" max="16145" width="2" style="3" customWidth="1"/>
    <col min="16146" max="16146" width="8.6640625" style="3" customWidth="1"/>
    <col min="16147" max="16147" width="11.109375" style="3" bestFit="1" customWidth="1"/>
    <col min="16148" max="16148" width="9.88671875" style="3" bestFit="1" customWidth="1"/>
    <col min="16149" max="16384" width="9.109375" style="3"/>
  </cols>
  <sheetData>
    <row r="1" spans="1:141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14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"/>
    </row>
    <row r="3" spans="1:14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4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41" x14ac:dyDescent="0.25">
      <c r="A5" s="7" t="s">
        <v>3</v>
      </c>
      <c r="B5" s="8"/>
      <c r="C5"/>
      <c r="D5" s="9" t="s">
        <v>4</v>
      </c>
      <c r="E5" s="10">
        <v>44012</v>
      </c>
      <c r="F5" s="11"/>
      <c r="G5" s="9" t="s">
        <v>5</v>
      </c>
      <c r="H5" s="9"/>
      <c r="I5" s="12" t="s">
        <v>6</v>
      </c>
      <c r="J5" s="13"/>
      <c r="K5" s="6"/>
      <c r="L5" s="3"/>
      <c r="M5" s="3"/>
      <c r="N5" s="3"/>
      <c r="O5" s="3"/>
      <c r="P5" s="3"/>
      <c r="Q5" s="3"/>
      <c r="R5" s="3"/>
      <c r="S5" s="3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x14ac:dyDescent="0.25">
      <c r="A6" s="14"/>
      <c r="B6" s="15"/>
      <c r="C6" s="9"/>
      <c r="D6" s="9"/>
      <c r="E6" s="9"/>
      <c r="F6" s="9"/>
      <c r="G6" s="9"/>
      <c r="H6" s="9"/>
      <c r="I6" s="16"/>
      <c r="J6" s="16"/>
      <c r="K6" s="9"/>
      <c r="L6" s="3"/>
      <c r="M6" s="3"/>
      <c r="N6" s="3"/>
      <c r="O6" s="3"/>
      <c r="P6" s="3"/>
      <c r="Q6" s="3"/>
      <c r="R6" s="3"/>
      <c r="S6" s="3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</row>
    <row r="7" spans="1:141" x14ac:dyDescent="0.25">
      <c r="A7" s="17" t="s">
        <v>7</v>
      </c>
      <c r="B7" s="11"/>
      <c r="C7" s="11"/>
      <c r="D7" s="11"/>
      <c r="E7" s="11"/>
      <c r="F7" s="11"/>
      <c r="G7" s="11"/>
      <c r="H7" s="9"/>
      <c r="I7" s="9"/>
      <c r="J7" s="9"/>
      <c r="K7" s="9"/>
      <c r="L7" s="6"/>
      <c r="M7" s="6"/>
      <c r="N7" s="6"/>
      <c r="O7" s="6"/>
      <c r="P7" s="6"/>
      <c r="Q7" s="6"/>
      <c r="R7" s="6"/>
      <c r="S7" s="6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</row>
    <row r="8" spans="1:141" ht="13.8" thickBo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9"/>
      <c r="L8" s="19"/>
      <c r="M8" s="19"/>
      <c r="N8" s="19"/>
      <c r="O8" s="19"/>
      <c r="P8" s="19"/>
      <c r="Q8" s="19"/>
      <c r="R8" s="19"/>
      <c r="S8" s="1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</row>
    <row r="9" spans="1:141" ht="20.25" customHeight="1" x14ac:dyDescent="0.25">
      <c r="A9" s="20" t="s">
        <v>8</v>
      </c>
      <c r="B9" s="21"/>
      <c r="C9" s="22"/>
      <c r="D9" s="23"/>
      <c r="E9" s="24" t="s">
        <v>9</v>
      </c>
      <c r="F9" s="24"/>
      <c r="G9" s="24"/>
      <c r="H9" s="22"/>
      <c r="I9" s="24" t="s">
        <v>10</v>
      </c>
      <c r="J9" s="22"/>
      <c r="K9" s="25" t="s">
        <v>11</v>
      </c>
      <c r="L9" s="25" t="s">
        <v>11</v>
      </c>
      <c r="M9" s="26" t="s">
        <v>11</v>
      </c>
      <c r="N9" s="24" t="s">
        <v>12</v>
      </c>
      <c r="O9" s="24"/>
      <c r="P9" s="21"/>
      <c r="Q9" s="21"/>
      <c r="R9" s="22"/>
      <c r="S9" s="27" t="s">
        <v>11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</row>
    <row r="10" spans="1:141" x14ac:dyDescent="0.25">
      <c r="A10" s="28"/>
      <c r="B10" s="29"/>
      <c r="C10" s="30"/>
      <c r="D10" s="29"/>
      <c r="E10" s="30"/>
      <c r="F10" s="30"/>
      <c r="G10" s="31"/>
      <c r="H10" s="32"/>
      <c r="I10" s="32"/>
      <c r="J10" s="32"/>
      <c r="K10" s="30" t="s">
        <v>13</v>
      </c>
      <c r="L10" s="30" t="s">
        <v>11</v>
      </c>
      <c r="M10" s="30" t="s">
        <v>11</v>
      </c>
      <c r="N10" s="30" t="s">
        <v>14</v>
      </c>
      <c r="O10" s="30" t="s">
        <v>11</v>
      </c>
      <c r="P10" s="30" t="s">
        <v>15</v>
      </c>
      <c r="Q10" s="30" t="s">
        <v>11</v>
      </c>
      <c r="R10" s="30" t="s">
        <v>16</v>
      </c>
      <c r="S10" s="33" t="s">
        <v>17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</row>
    <row r="11" spans="1:141" x14ac:dyDescent="0.25">
      <c r="A11" s="34"/>
      <c r="B11" s="30" t="s">
        <v>18</v>
      </c>
      <c r="C11" s="30" t="s">
        <v>19</v>
      </c>
      <c r="D11" s="30" t="s">
        <v>20</v>
      </c>
      <c r="E11" s="29"/>
      <c r="F11" s="30" t="s">
        <v>21</v>
      </c>
      <c r="G11" s="35" t="s">
        <v>22</v>
      </c>
      <c r="H11" s="36"/>
      <c r="I11" s="32" t="s">
        <v>23</v>
      </c>
      <c r="J11" s="32" t="s">
        <v>24</v>
      </c>
      <c r="K11" s="30" t="s">
        <v>25</v>
      </c>
      <c r="L11" s="30" t="s">
        <v>26</v>
      </c>
      <c r="M11" s="30" t="s">
        <v>11</v>
      </c>
      <c r="N11" s="30" t="s">
        <v>27</v>
      </c>
      <c r="O11" s="30" t="s">
        <v>11</v>
      </c>
      <c r="P11" s="30" t="s">
        <v>24</v>
      </c>
      <c r="Q11" s="30" t="s">
        <v>11</v>
      </c>
      <c r="R11" s="30" t="s">
        <v>28</v>
      </c>
      <c r="S11" s="33" t="s">
        <v>29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</row>
    <row r="12" spans="1:141" ht="13.8" thickBot="1" x14ac:dyDescent="0.3">
      <c r="A12" s="37" t="s">
        <v>30</v>
      </c>
      <c r="B12" s="38" t="s">
        <v>24</v>
      </c>
      <c r="C12" s="38" t="s">
        <v>31</v>
      </c>
      <c r="D12" s="38" t="s">
        <v>32</v>
      </c>
      <c r="E12" s="38" t="s">
        <v>23</v>
      </c>
      <c r="F12" s="38" t="s">
        <v>33</v>
      </c>
      <c r="G12" s="39" t="s">
        <v>34</v>
      </c>
      <c r="H12" s="39" t="s">
        <v>35</v>
      </c>
      <c r="I12" s="40" t="s">
        <v>11</v>
      </c>
      <c r="J12" s="40" t="s">
        <v>11</v>
      </c>
      <c r="K12" s="38" t="s">
        <v>36</v>
      </c>
      <c r="L12" s="38" t="s">
        <v>37</v>
      </c>
      <c r="M12" s="38" t="s">
        <v>11</v>
      </c>
      <c r="N12" s="38" t="s">
        <v>38</v>
      </c>
      <c r="O12" s="38" t="s">
        <v>11</v>
      </c>
      <c r="P12" s="38" t="s">
        <v>39</v>
      </c>
      <c r="Q12" s="38" t="s">
        <v>11</v>
      </c>
      <c r="R12" s="38" t="s">
        <v>39</v>
      </c>
      <c r="S12" s="41" t="s">
        <v>40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41" x14ac:dyDescent="0.25">
      <c r="A13" s="42"/>
      <c r="B13" s="43"/>
      <c r="C13" s="44"/>
      <c r="D13" s="43"/>
      <c r="E13" s="45"/>
      <c r="F13" s="43"/>
      <c r="G13" s="46"/>
      <c r="H13" s="46"/>
      <c r="I13" s="47"/>
      <c r="J13" s="43"/>
      <c r="K13" s="48">
        <f>IF(D13&gt;0,+(D13-F13-G13+H13+J13),+IF(J13&gt;0,J13,0))</f>
        <v>0</v>
      </c>
      <c r="L13" s="49"/>
      <c r="M13" s="50"/>
      <c r="N13" s="51">
        <f t="shared" ref="N13:N62" si="0">+IF(M13&gt;0,J13*L13*($E$5-I13)/365,  0)</f>
        <v>0</v>
      </c>
      <c r="O13" s="50"/>
      <c r="P13" s="51">
        <f t="shared" ref="P13:P61" si="1">+IF(O13&gt;0,J13*L13*($E$5-I13)/365+(B13*L13), 0)</f>
        <v>0</v>
      </c>
      <c r="Q13" s="50"/>
      <c r="R13" s="51">
        <f t="shared" ref="R13:R28" si="2">+IF(Q13&gt;0,(J13*L13*($E$5-I13)/365)+(D13*L13),0)</f>
        <v>0</v>
      </c>
      <c r="S13" s="52">
        <f t="shared" ref="S13:S28" si="3">IF(K13&gt;0,K13-N13-P13-R13,0)</f>
        <v>0</v>
      </c>
      <c r="V13" s="53"/>
      <c r="W13" s="53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</row>
    <row r="14" spans="1:141" x14ac:dyDescent="0.25">
      <c r="A14" s="42" t="s">
        <v>41</v>
      </c>
      <c r="B14" s="54"/>
      <c r="C14" s="55"/>
      <c r="D14" s="54"/>
      <c r="E14" s="56"/>
      <c r="F14" s="43"/>
      <c r="G14" s="46"/>
      <c r="H14" s="46"/>
      <c r="I14" s="47"/>
      <c r="J14" s="54"/>
      <c r="K14" s="48">
        <f t="shared" ref="K14:K57" si="4">IF(D14&gt;0,+(D14-F14-G14+H14+J14),+IF(J14&gt;0,J14,0))</f>
        <v>0</v>
      </c>
      <c r="L14" s="57"/>
      <c r="M14" s="50"/>
      <c r="N14" s="58">
        <f t="shared" si="0"/>
        <v>0</v>
      </c>
      <c r="O14" s="59">
        <v>3</v>
      </c>
      <c r="P14" s="58">
        <f t="shared" si="1"/>
        <v>0</v>
      </c>
      <c r="Q14" s="59"/>
      <c r="R14" s="58">
        <f t="shared" si="2"/>
        <v>0</v>
      </c>
      <c r="S14" s="52">
        <f t="shared" si="3"/>
        <v>0</v>
      </c>
      <c r="V14" s="53"/>
      <c r="W14" s="53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</row>
    <row r="15" spans="1:141" x14ac:dyDescent="0.25">
      <c r="A15" s="60" t="s">
        <v>42</v>
      </c>
      <c r="B15" s="54">
        <v>145777</v>
      </c>
      <c r="C15" s="55"/>
      <c r="D15" s="54">
        <v>145777</v>
      </c>
      <c r="E15" s="56"/>
      <c r="F15" s="43"/>
      <c r="G15" s="46"/>
      <c r="H15" s="46"/>
      <c r="I15" s="47"/>
      <c r="J15" s="54"/>
      <c r="K15" s="61">
        <f t="shared" si="4"/>
        <v>145777</v>
      </c>
      <c r="L15" s="57">
        <v>0</v>
      </c>
      <c r="M15" s="50"/>
      <c r="N15" s="58">
        <f t="shared" si="0"/>
        <v>0</v>
      </c>
      <c r="O15" s="59">
        <v>5</v>
      </c>
      <c r="P15" s="58">
        <f t="shared" si="1"/>
        <v>0</v>
      </c>
      <c r="Q15" s="59"/>
      <c r="R15" s="58">
        <f t="shared" si="2"/>
        <v>0</v>
      </c>
      <c r="S15" s="52">
        <f t="shared" si="3"/>
        <v>145777</v>
      </c>
      <c r="T15" s="62"/>
      <c r="U15" s="63"/>
      <c r="V15" s="53"/>
      <c r="W15" s="53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</row>
    <row r="16" spans="1:141" x14ac:dyDescent="0.25">
      <c r="A16" s="60" t="s">
        <v>43</v>
      </c>
      <c r="B16" s="54">
        <f>D16</f>
        <v>79.040000000000873</v>
      </c>
      <c r="C16" s="55"/>
      <c r="D16" s="54">
        <v>79.040000000000873</v>
      </c>
      <c r="E16" s="56"/>
      <c r="F16" s="43"/>
      <c r="G16" s="46"/>
      <c r="H16" s="46"/>
      <c r="I16" s="64"/>
      <c r="J16" s="54"/>
      <c r="K16" s="48">
        <f t="shared" si="4"/>
        <v>79.040000000000873</v>
      </c>
      <c r="L16" s="57">
        <v>0</v>
      </c>
      <c r="M16" s="50"/>
      <c r="N16" s="51">
        <f t="shared" si="0"/>
        <v>0</v>
      </c>
      <c r="O16" s="50"/>
      <c r="P16" s="51">
        <f t="shared" si="1"/>
        <v>0</v>
      </c>
      <c r="Q16" s="50">
        <v>1</v>
      </c>
      <c r="R16" s="51">
        <f t="shared" si="2"/>
        <v>0</v>
      </c>
      <c r="S16" s="52">
        <f t="shared" si="3"/>
        <v>79.040000000000873</v>
      </c>
      <c r="V16" s="53"/>
      <c r="W16" s="53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</row>
    <row r="17" spans="1:141" x14ac:dyDescent="0.25">
      <c r="A17" s="60" t="s">
        <v>44</v>
      </c>
      <c r="B17" s="54">
        <v>15880</v>
      </c>
      <c r="C17" s="55"/>
      <c r="D17" s="54">
        <v>15880</v>
      </c>
      <c r="E17" s="56"/>
      <c r="F17" s="43"/>
      <c r="G17" s="46"/>
      <c r="H17" s="46"/>
      <c r="I17" s="47"/>
      <c r="J17" s="54"/>
      <c r="K17" s="61">
        <f t="shared" si="4"/>
        <v>15880</v>
      </c>
      <c r="L17" s="57">
        <v>0</v>
      </c>
      <c r="M17" s="50"/>
      <c r="N17" s="51">
        <f t="shared" si="0"/>
        <v>0</v>
      </c>
      <c r="O17" s="50">
        <v>1</v>
      </c>
      <c r="P17" s="58">
        <f t="shared" si="1"/>
        <v>0</v>
      </c>
      <c r="Q17" s="50"/>
      <c r="R17" s="51">
        <f t="shared" si="2"/>
        <v>0</v>
      </c>
      <c r="S17" s="52">
        <f t="shared" si="3"/>
        <v>15880</v>
      </c>
      <c r="V17" s="53"/>
      <c r="W17" s="5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</row>
    <row r="18" spans="1:141" x14ac:dyDescent="0.25">
      <c r="A18" s="60" t="s">
        <v>45</v>
      </c>
      <c r="B18" s="54">
        <v>896.5</v>
      </c>
      <c r="C18" s="55"/>
      <c r="D18" s="54">
        <v>896.5</v>
      </c>
      <c r="E18" s="56"/>
      <c r="F18" s="43"/>
      <c r="G18" s="46"/>
      <c r="H18" s="46"/>
      <c r="I18" s="47"/>
      <c r="J18" s="54"/>
      <c r="K18" s="61">
        <f t="shared" si="4"/>
        <v>896.5</v>
      </c>
      <c r="L18" s="57">
        <v>0</v>
      </c>
      <c r="M18" s="50"/>
      <c r="N18" s="51">
        <f t="shared" si="0"/>
        <v>0</v>
      </c>
      <c r="O18" s="50">
        <v>1</v>
      </c>
      <c r="P18" s="58">
        <f t="shared" si="1"/>
        <v>0</v>
      </c>
      <c r="Q18" s="50"/>
      <c r="R18" s="51">
        <f t="shared" si="2"/>
        <v>0</v>
      </c>
      <c r="S18" s="52">
        <f t="shared" si="3"/>
        <v>896.5</v>
      </c>
      <c r="V18" s="53"/>
      <c r="W18" s="5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</row>
    <row r="19" spans="1:141" x14ac:dyDescent="0.25">
      <c r="A19" s="60" t="s">
        <v>46</v>
      </c>
      <c r="B19" s="54">
        <v>3000</v>
      </c>
      <c r="C19" s="55"/>
      <c r="D19" s="54">
        <v>3000</v>
      </c>
      <c r="E19" s="56"/>
      <c r="F19" s="43"/>
      <c r="G19" s="46"/>
      <c r="H19" s="46"/>
      <c r="I19" s="47"/>
      <c r="J19" s="54"/>
      <c r="K19" s="61">
        <f t="shared" si="4"/>
        <v>3000</v>
      </c>
      <c r="L19" s="57">
        <v>0</v>
      </c>
      <c r="M19" s="50"/>
      <c r="N19" s="51">
        <f t="shared" si="0"/>
        <v>0</v>
      </c>
      <c r="O19" s="50">
        <v>2</v>
      </c>
      <c r="P19" s="58">
        <f t="shared" si="1"/>
        <v>0</v>
      </c>
      <c r="Q19" s="50"/>
      <c r="R19" s="51">
        <f t="shared" si="2"/>
        <v>0</v>
      </c>
      <c r="S19" s="52">
        <f t="shared" si="3"/>
        <v>3000</v>
      </c>
      <c r="V19" s="53"/>
      <c r="W19" s="5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</row>
    <row r="20" spans="1:141" x14ac:dyDescent="0.25">
      <c r="A20" s="60" t="s">
        <v>47</v>
      </c>
      <c r="B20" s="54">
        <v>286</v>
      </c>
      <c r="C20" s="55"/>
      <c r="D20" s="54">
        <v>286</v>
      </c>
      <c r="E20" s="56"/>
      <c r="F20" s="43"/>
      <c r="G20" s="46"/>
      <c r="H20" s="46"/>
      <c r="I20" s="47"/>
      <c r="J20" s="54"/>
      <c r="K20" s="61">
        <f t="shared" si="4"/>
        <v>286</v>
      </c>
      <c r="L20" s="57">
        <v>0</v>
      </c>
      <c r="M20" s="50"/>
      <c r="N20" s="51">
        <f t="shared" si="0"/>
        <v>0</v>
      </c>
      <c r="O20" s="50">
        <v>3</v>
      </c>
      <c r="P20" s="58">
        <f t="shared" si="1"/>
        <v>0</v>
      </c>
      <c r="Q20" s="50"/>
      <c r="R20" s="51">
        <f t="shared" si="2"/>
        <v>0</v>
      </c>
      <c r="S20" s="52">
        <f t="shared" si="3"/>
        <v>286</v>
      </c>
      <c r="V20" s="53"/>
      <c r="W20" s="5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</row>
    <row r="21" spans="1:141" x14ac:dyDescent="0.25">
      <c r="A21" s="60" t="s">
        <v>48</v>
      </c>
      <c r="B21" s="54">
        <v>39</v>
      </c>
      <c r="C21" s="55"/>
      <c r="D21" s="54">
        <v>39</v>
      </c>
      <c r="E21" s="56"/>
      <c r="F21" s="43"/>
      <c r="G21" s="46"/>
      <c r="H21" s="46"/>
      <c r="I21" s="47"/>
      <c r="J21" s="54"/>
      <c r="K21" s="61">
        <f t="shared" si="4"/>
        <v>39</v>
      </c>
      <c r="L21" s="57">
        <v>0</v>
      </c>
      <c r="M21" s="50"/>
      <c r="N21" s="51">
        <f t="shared" si="0"/>
        <v>0</v>
      </c>
      <c r="O21" s="50">
        <v>4</v>
      </c>
      <c r="P21" s="58">
        <f t="shared" si="1"/>
        <v>0</v>
      </c>
      <c r="Q21" s="50"/>
      <c r="R21" s="51">
        <f t="shared" si="2"/>
        <v>0</v>
      </c>
      <c r="S21" s="52">
        <f t="shared" si="3"/>
        <v>39</v>
      </c>
      <c r="V21" s="53"/>
      <c r="W21" s="5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</row>
    <row r="22" spans="1:141" x14ac:dyDescent="0.25">
      <c r="A22" s="60" t="s">
        <v>48</v>
      </c>
      <c r="B22" s="54">
        <v>39</v>
      </c>
      <c r="C22" s="55"/>
      <c r="D22" s="54">
        <v>39</v>
      </c>
      <c r="E22" s="56"/>
      <c r="F22" s="43"/>
      <c r="G22" s="46"/>
      <c r="H22" s="46"/>
      <c r="I22" s="47"/>
      <c r="J22" s="54"/>
      <c r="K22" s="61">
        <f t="shared" si="4"/>
        <v>39</v>
      </c>
      <c r="L22" s="57">
        <v>0</v>
      </c>
      <c r="M22" s="50"/>
      <c r="N22" s="51">
        <f t="shared" si="0"/>
        <v>0</v>
      </c>
      <c r="O22" s="50">
        <v>5</v>
      </c>
      <c r="P22" s="58">
        <f t="shared" si="1"/>
        <v>0</v>
      </c>
      <c r="Q22" s="50"/>
      <c r="R22" s="51">
        <f t="shared" si="2"/>
        <v>0</v>
      </c>
      <c r="S22" s="52">
        <f t="shared" si="3"/>
        <v>39</v>
      </c>
      <c r="V22" s="53"/>
      <c r="W22" s="5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</row>
    <row r="23" spans="1:141" x14ac:dyDescent="0.25">
      <c r="A23" s="60" t="s">
        <v>49</v>
      </c>
      <c r="B23" s="54">
        <v>3033</v>
      </c>
      <c r="C23" s="55"/>
      <c r="D23" s="54">
        <v>3033</v>
      </c>
      <c r="E23" s="56"/>
      <c r="F23" s="43"/>
      <c r="G23" s="46"/>
      <c r="H23" s="46"/>
      <c r="I23" s="47"/>
      <c r="J23" s="54"/>
      <c r="K23" s="61">
        <f t="shared" si="4"/>
        <v>3033</v>
      </c>
      <c r="L23" s="57">
        <v>0</v>
      </c>
      <c r="M23" s="50"/>
      <c r="N23" s="51">
        <f>+IF(M23&gt;0,J23*L23*($E$5-I23)/365,  0)</f>
        <v>0</v>
      </c>
      <c r="O23" s="50">
        <v>5</v>
      </c>
      <c r="P23" s="58">
        <f>+IF(O23&gt;0,J23*L23*($E$5-I23)/365+(B23*L23), 0)</f>
        <v>0</v>
      </c>
      <c r="Q23" s="50"/>
      <c r="R23" s="51">
        <f>+IF(Q23&gt;0,(J23*L23*($E$5-I23)/365)+(D23*L23),0)</f>
        <v>0</v>
      </c>
      <c r="S23" s="52">
        <f>IF(K23&gt;0,K23-N23-P23-R23,0)</f>
        <v>3033</v>
      </c>
      <c r="V23" s="53"/>
      <c r="W23" s="5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4" spans="1:141" x14ac:dyDescent="0.25">
      <c r="A24" s="60" t="s">
        <v>50</v>
      </c>
      <c r="B24" s="54">
        <v>10800</v>
      </c>
      <c r="C24" s="55"/>
      <c r="D24" s="54">
        <v>10800</v>
      </c>
      <c r="E24" s="56"/>
      <c r="F24" s="43"/>
      <c r="G24" s="46"/>
      <c r="H24" s="46"/>
      <c r="I24" s="47"/>
      <c r="J24" s="54"/>
      <c r="K24" s="61">
        <f t="shared" si="4"/>
        <v>10800</v>
      </c>
      <c r="L24" s="57">
        <v>0</v>
      </c>
      <c r="M24" s="50"/>
      <c r="N24" s="51">
        <f t="shared" si="0"/>
        <v>0</v>
      </c>
      <c r="O24" s="50">
        <v>6</v>
      </c>
      <c r="P24" s="58">
        <f t="shared" si="1"/>
        <v>0</v>
      </c>
      <c r="Q24" s="50"/>
      <c r="R24" s="51">
        <f t="shared" si="2"/>
        <v>0</v>
      </c>
      <c r="S24" s="52">
        <f t="shared" si="3"/>
        <v>10800</v>
      </c>
      <c r="V24" s="53"/>
      <c r="W24" s="5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</row>
    <row r="25" spans="1:141" x14ac:dyDescent="0.25">
      <c r="A25" s="60" t="s">
        <v>51</v>
      </c>
      <c r="B25" s="54">
        <v>570</v>
      </c>
      <c r="C25" s="55"/>
      <c r="D25" s="54">
        <v>570</v>
      </c>
      <c r="E25" s="56"/>
      <c r="F25" s="43"/>
      <c r="G25" s="46"/>
      <c r="H25" s="46"/>
      <c r="I25" s="47"/>
      <c r="J25" s="54"/>
      <c r="K25" s="61">
        <f t="shared" si="4"/>
        <v>570</v>
      </c>
      <c r="L25" s="57">
        <v>0</v>
      </c>
      <c r="M25" s="50"/>
      <c r="N25" s="51">
        <f t="shared" si="0"/>
        <v>0</v>
      </c>
      <c r="O25" s="50">
        <v>7</v>
      </c>
      <c r="P25" s="58">
        <f t="shared" si="1"/>
        <v>0</v>
      </c>
      <c r="Q25" s="50"/>
      <c r="R25" s="51">
        <f t="shared" si="2"/>
        <v>0</v>
      </c>
      <c r="S25" s="52">
        <f t="shared" si="3"/>
        <v>570</v>
      </c>
      <c r="V25" s="53"/>
      <c r="W25" s="5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</row>
    <row r="26" spans="1:141" x14ac:dyDescent="0.25">
      <c r="A26" s="60"/>
      <c r="B26" s="54"/>
      <c r="C26" s="55"/>
      <c r="D26" s="54"/>
      <c r="E26" s="56"/>
      <c r="F26" s="43"/>
      <c r="G26" s="46"/>
      <c r="H26" s="46"/>
      <c r="I26" s="47"/>
      <c r="J26" s="54"/>
      <c r="K26" s="61"/>
      <c r="L26" s="57"/>
      <c r="M26" s="50"/>
      <c r="N26" s="51"/>
      <c r="O26" s="50"/>
      <c r="P26" s="58"/>
      <c r="Q26" s="50"/>
      <c r="R26" s="51"/>
      <c r="S26" s="52"/>
      <c r="V26" s="53"/>
      <c r="W26" s="5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</row>
    <row r="27" spans="1:141" x14ac:dyDescent="0.25">
      <c r="A27" s="60" t="s">
        <v>52</v>
      </c>
      <c r="B27" s="54">
        <v>810</v>
      </c>
      <c r="C27" s="55"/>
      <c r="D27" s="54">
        <v>656.1</v>
      </c>
      <c r="E27" s="56"/>
      <c r="F27" s="43"/>
      <c r="G27" s="46"/>
      <c r="H27" s="46"/>
      <c r="I27" s="47"/>
      <c r="J27" s="54"/>
      <c r="K27" s="61">
        <f t="shared" si="4"/>
        <v>656.1</v>
      </c>
      <c r="L27" s="57">
        <v>0.1</v>
      </c>
      <c r="M27" s="50"/>
      <c r="N27" s="51">
        <f t="shared" si="0"/>
        <v>0</v>
      </c>
      <c r="O27" s="50"/>
      <c r="P27" s="58">
        <f t="shared" si="1"/>
        <v>0</v>
      </c>
      <c r="Q27" s="50">
        <v>1</v>
      </c>
      <c r="R27" s="58">
        <f t="shared" si="2"/>
        <v>65.61</v>
      </c>
      <c r="S27" s="52">
        <f t="shared" si="3"/>
        <v>590.49</v>
      </c>
      <c r="V27" s="53"/>
      <c r="W27" s="5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</row>
    <row r="28" spans="1:141" x14ac:dyDescent="0.25">
      <c r="A28" s="60" t="s">
        <v>53</v>
      </c>
      <c r="B28" s="54">
        <v>810</v>
      </c>
      <c r="C28" s="55"/>
      <c r="D28" s="54">
        <v>656.1</v>
      </c>
      <c r="E28" s="56"/>
      <c r="F28" s="43"/>
      <c r="G28" s="46"/>
      <c r="H28" s="46"/>
      <c r="I28" s="47"/>
      <c r="J28" s="54"/>
      <c r="K28" s="61">
        <f t="shared" si="4"/>
        <v>656.1</v>
      </c>
      <c r="L28" s="57">
        <v>0.1</v>
      </c>
      <c r="M28" s="50"/>
      <c r="N28" s="51">
        <f t="shared" si="0"/>
        <v>0</v>
      </c>
      <c r="O28" s="50"/>
      <c r="P28" s="58">
        <f t="shared" si="1"/>
        <v>0</v>
      </c>
      <c r="Q28" s="50">
        <v>1</v>
      </c>
      <c r="R28" s="58">
        <f t="shared" si="2"/>
        <v>65.61</v>
      </c>
      <c r="S28" s="52">
        <f t="shared" si="3"/>
        <v>590.49</v>
      </c>
      <c r="V28" s="53"/>
      <c r="W28" s="5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</row>
    <row r="29" spans="1:141" x14ac:dyDescent="0.25">
      <c r="A29" s="60" t="s">
        <v>54</v>
      </c>
      <c r="B29" s="54">
        <v>1799</v>
      </c>
      <c r="C29" s="55"/>
      <c r="D29" s="54">
        <v>1457.52</v>
      </c>
      <c r="E29" s="56"/>
      <c r="F29" s="43"/>
      <c r="G29" s="46"/>
      <c r="H29" s="46"/>
      <c r="I29" s="47"/>
      <c r="J29" s="54"/>
      <c r="K29" s="61">
        <f t="shared" si="4"/>
        <v>1457.52</v>
      </c>
      <c r="L29" s="57">
        <v>0.1</v>
      </c>
      <c r="M29" s="50"/>
      <c r="N29" s="51">
        <f t="shared" si="0"/>
        <v>0</v>
      </c>
      <c r="O29" s="50"/>
      <c r="P29" s="58">
        <f t="shared" si="1"/>
        <v>0</v>
      </c>
      <c r="Q29" s="50">
        <v>1</v>
      </c>
      <c r="R29" s="58">
        <f>+IF(Q29&gt;0,(J29*L29*($E$5-I29)/365)+(D29*L29),0)</f>
        <v>145.75200000000001</v>
      </c>
      <c r="S29" s="52">
        <f>IF(K29&gt;0,K29-N29-P29-R29,0)</f>
        <v>1311.768</v>
      </c>
      <c r="V29" s="53"/>
      <c r="W29" s="5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</row>
    <row r="30" spans="1:141" x14ac:dyDescent="0.25">
      <c r="A30" s="60"/>
      <c r="B30" s="54"/>
      <c r="C30" s="55"/>
      <c r="D30" s="43"/>
      <c r="E30" s="56"/>
      <c r="F30" s="43"/>
      <c r="G30" s="46"/>
      <c r="H30" s="46"/>
      <c r="I30" s="47"/>
      <c r="J30" s="54"/>
      <c r="K30" s="61"/>
      <c r="L30" s="57"/>
      <c r="M30" s="50"/>
      <c r="N30" s="51"/>
      <c r="O30" s="50"/>
      <c r="P30" s="58"/>
      <c r="Q30" s="59"/>
      <c r="R30" s="58"/>
      <c r="S30" s="52"/>
      <c r="V30" s="53"/>
      <c r="W30" s="5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</row>
    <row r="31" spans="1:141" x14ac:dyDescent="0.25">
      <c r="A31" s="65" t="s">
        <v>55</v>
      </c>
      <c r="B31" s="54"/>
      <c r="C31" s="55"/>
      <c r="D31" s="54"/>
      <c r="E31" s="56"/>
      <c r="F31" s="43"/>
      <c r="G31" s="46"/>
      <c r="H31" s="46"/>
      <c r="I31" s="47"/>
      <c r="J31" s="54"/>
      <c r="K31" s="48"/>
      <c r="L31" s="57"/>
      <c r="M31" s="50"/>
      <c r="N31" s="51"/>
      <c r="O31" s="50"/>
      <c r="P31" s="58"/>
      <c r="Q31" s="50"/>
      <c r="R31" s="51"/>
      <c r="S31" s="52"/>
      <c r="V31" s="53"/>
      <c r="W31" s="5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</row>
    <row r="32" spans="1:141" x14ac:dyDescent="0.25">
      <c r="A32" s="60" t="s">
        <v>56</v>
      </c>
      <c r="B32" s="54">
        <v>13232</v>
      </c>
      <c r="C32" s="55"/>
      <c r="D32" s="54">
        <v>9695</v>
      </c>
      <c r="E32" s="56"/>
      <c r="F32" s="43"/>
      <c r="G32" s="46"/>
      <c r="H32" s="46"/>
      <c r="I32" s="47"/>
      <c r="J32" s="54"/>
      <c r="K32" s="116">
        <f t="shared" si="4"/>
        <v>9695</v>
      </c>
      <c r="L32" s="57">
        <v>0.14000000000000001</v>
      </c>
      <c r="M32" s="50"/>
      <c r="N32" s="58">
        <f t="shared" si="0"/>
        <v>0</v>
      </c>
      <c r="O32" s="59"/>
      <c r="P32" s="58">
        <f t="shared" si="1"/>
        <v>0</v>
      </c>
      <c r="Q32" s="59">
        <v>1</v>
      </c>
      <c r="R32" s="58">
        <v>1616</v>
      </c>
      <c r="S32" s="52">
        <f>IF(K32&gt;0,K32-N32-P32-R32,0)</f>
        <v>8079</v>
      </c>
      <c r="V32" s="53"/>
      <c r="W32" s="5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</row>
    <row r="33" spans="1:141" x14ac:dyDescent="0.25">
      <c r="A33" s="60" t="s">
        <v>57</v>
      </c>
      <c r="B33" s="54">
        <v>13732</v>
      </c>
      <c r="C33" s="55"/>
      <c r="D33" s="54">
        <v>10062</v>
      </c>
      <c r="E33" s="56"/>
      <c r="F33" s="43"/>
      <c r="G33" s="46"/>
      <c r="H33" s="46"/>
      <c r="I33" s="47"/>
      <c r="J33" s="54"/>
      <c r="K33" s="116">
        <f t="shared" si="4"/>
        <v>10062</v>
      </c>
      <c r="L33" s="57">
        <v>0.14000000000000001</v>
      </c>
      <c r="M33" s="50"/>
      <c r="N33" s="51">
        <f t="shared" si="0"/>
        <v>0</v>
      </c>
      <c r="O33" s="50"/>
      <c r="P33" s="51">
        <f t="shared" si="1"/>
        <v>0</v>
      </c>
      <c r="Q33" s="50">
        <v>1</v>
      </c>
      <c r="R33" s="58">
        <v>1677</v>
      </c>
      <c r="S33" s="52">
        <f t="shared" ref="S33:S61" si="5">IF(K33&gt;0,K33-N33-P33-R33,0)</f>
        <v>8385</v>
      </c>
      <c r="V33" s="53"/>
      <c r="W33" s="5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</row>
    <row r="34" spans="1:141" x14ac:dyDescent="0.25">
      <c r="A34" s="60" t="s">
        <v>58</v>
      </c>
      <c r="B34" s="54">
        <v>658</v>
      </c>
      <c r="C34" s="55"/>
      <c r="D34" s="67">
        <v>210</v>
      </c>
      <c r="E34" s="56"/>
      <c r="F34" s="43"/>
      <c r="G34" s="46"/>
      <c r="H34" s="46"/>
      <c r="I34" s="47"/>
      <c r="J34" s="54"/>
      <c r="K34" s="116">
        <f t="shared" si="4"/>
        <v>210</v>
      </c>
      <c r="L34" s="57">
        <v>0.19</v>
      </c>
      <c r="M34" s="50"/>
      <c r="N34" s="58">
        <f t="shared" si="0"/>
        <v>0</v>
      </c>
      <c r="O34" s="59"/>
      <c r="P34" s="58">
        <f t="shared" si="1"/>
        <v>0</v>
      </c>
      <c r="Q34" s="50">
        <v>1</v>
      </c>
      <c r="R34" s="58">
        <v>125</v>
      </c>
      <c r="S34" s="52">
        <f t="shared" si="5"/>
        <v>85</v>
      </c>
      <c r="T34" s="68"/>
      <c r="U34" s="63"/>
      <c r="V34" s="53"/>
      <c r="W34" s="5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</row>
    <row r="35" spans="1:141" x14ac:dyDescent="0.25">
      <c r="A35" s="60" t="s">
        <v>59</v>
      </c>
      <c r="B35" s="54">
        <v>1207</v>
      </c>
      <c r="C35" s="55"/>
      <c r="D35" s="54">
        <v>584</v>
      </c>
      <c r="E35" s="56"/>
      <c r="F35" s="43"/>
      <c r="G35" s="46"/>
      <c r="H35" s="46"/>
      <c r="I35" s="64"/>
      <c r="J35" s="54"/>
      <c r="K35" s="116">
        <f t="shared" si="4"/>
        <v>584</v>
      </c>
      <c r="L35" s="57">
        <v>0.22</v>
      </c>
      <c r="M35" s="50"/>
      <c r="N35" s="58">
        <f t="shared" si="0"/>
        <v>0</v>
      </c>
      <c r="O35" s="59"/>
      <c r="P35" s="58">
        <f t="shared" si="1"/>
        <v>0</v>
      </c>
      <c r="Q35" s="50">
        <v>1</v>
      </c>
      <c r="R35" s="58">
        <v>351</v>
      </c>
      <c r="S35" s="52">
        <f t="shared" si="5"/>
        <v>233</v>
      </c>
      <c r="V35" s="53"/>
      <c r="W35" s="5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</row>
    <row r="36" spans="1:141" x14ac:dyDescent="0.25">
      <c r="A36" s="60" t="s">
        <v>60</v>
      </c>
      <c r="B36" s="54">
        <v>1811</v>
      </c>
      <c r="C36" s="55"/>
      <c r="D36" s="54">
        <v>1090</v>
      </c>
      <c r="E36" s="56"/>
      <c r="F36" s="43"/>
      <c r="G36" s="46"/>
      <c r="H36" s="46"/>
      <c r="I36" s="47"/>
      <c r="J36" s="54"/>
      <c r="K36" s="116">
        <f t="shared" si="4"/>
        <v>1090</v>
      </c>
      <c r="L36" s="57">
        <v>0.22</v>
      </c>
      <c r="M36" s="50"/>
      <c r="N36" s="58">
        <f t="shared" si="0"/>
        <v>0</v>
      </c>
      <c r="O36" s="59"/>
      <c r="P36" s="58">
        <f t="shared" si="1"/>
        <v>0</v>
      </c>
      <c r="Q36" s="50">
        <v>1</v>
      </c>
      <c r="R36" s="58">
        <v>312</v>
      </c>
      <c r="S36" s="52">
        <f t="shared" si="5"/>
        <v>778</v>
      </c>
      <c r="V36" s="53"/>
      <c r="W36" s="5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</row>
    <row r="37" spans="1:141" x14ac:dyDescent="0.25">
      <c r="A37" s="60" t="s">
        <v>61</v>
      </c>
      <c r="B37" s="54">
        <v>1428</v>
      </c>
      <c r="C37" s="55"/>
      <c r="D37" s="54">
        <v>952</v>
      </c>
      <c r="E37" s="56"/>
      <c r="F37" s="43"/>
      <c r="G37" s="46"/>
      <c r="H37" s="46"/>
      <c r="I37" s="47"/>
      <c r="J37" s="54"/>
      <c r="K37" s="116">
        <f t="shared" si="4"/>
        <v>952</v>
      </c>
      <c r="L37" s="57">
        <v>0.18</v>
      </c>
      <c r="M37" s="50"/>
      <c r="N37" s="58">
        <f t="shared" si="0"/>
        <v>0</v>
      </c>
      <c r="O37" s="59"/>
      <c r="P37" s="58">
        <f t="shared" si="1"/>
        <v>0</v>
      </c>
      <c r="Q37" s="50">
        <v>1</v>
      </c>
      <c r="R37" s="58">
        <v>212</v>
      </c>
      <c r="S37" s="52">
        <f t="shared" si="5"/>
        <v>740</v>
      </c>
      <c r="V37" s="53"/>
      <c r="W37" s="5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</row>
    <row r="38" spans="1:141" x14ac:dyDescent="0.25">
      <c r="A38" s="69" t="s">
        <v>62</v>
      </c>
      <c r="B38" s="54">
        <v>1757</v>
      </c>
      <c r="C38" s="55"/>
      <c r="D38" s="54">
        <v>1173</v>
      </c>
      <c r="E38" s="56"/>
      <c r="F38" s="43"/>
      <c r="G38" s="46"/>
      <c r="H38" s="46"/>
      <c r="I38" s="47"/>
      <c r="J38" s="54"/>
      <c r="K38" s="116">
        <f t="shared" si="4"/>
        <v>1173</v>
      </c>
      <c r="L38" s="57">
        <v>0.18</v>
      </c>
      <c r="M38" s="50"/>
      <c r="N38" s="58">
        <f t="shared" si="0"/>
        <v>0</v>
      </c>
      <c r="O38" s="59"/>
      <c r="P38" s="58">
        <f t="shared" si="1"/>
        <v>0</v>
      </c>
      <c r="Q38" s="50">
        <v>1</v>
      </c>
      <c r="R38" s="58">
        <v>260</v>
      </c>
      <c r="S38" s="52">
        <f t="shared" si="5"/>
        <v>913</v>
      </c>
      <c r="V38" s="53"/>
      <c r="W38" s="5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</row>
    <row r="39" spans="1:141" x14ac:dyDescent="0.25">
      <c r="A39" s="60" t="s">
        <v>63</v>
      </c>
      <c r="B39" s="54">
        <v>1977</v>
      </c>
      <c r="C39" s="55"/>
      <c r="D39" s="54">
        <v>1319</v>
      </c>
      <c r="E39" s="56"/>
      <c r="F39" s="43"/>
      <c r="G39" s="46"/>
      <c r="H39" s="46"/>
      <c r="I39" s="47"/>
      <c r="J39" s="54"/>
      <c r="K39" s="116">
        <f t="shared" si="4"/>
        <v>1319</v>
      </c>
      <c r="L39" s="57">
        <v>0.18</v>
      </c>
      <c r="M39" s="50"/>
      <c r="N39" s="58">
        <f t="shared" si="0"/>
        <v>0</v>
      </c>
      <c r="O39" s="59"/>
      <c r="P39" s="58">
        <f t="shared" si="1"/>
        <v>0</v>
      </c>
      <c r="Q39" s="50">
        <v>1</v>
      </c>
      <c r="R39" s="58">
        <v>293</v>
      </c>
      <c r="S39" s="52">
        <f t="shared" si="5"/>
        <v>1026</v>
      </c>
      <c r="V39" s="53"/>
      <c r="W39" s="5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</row>
    <row r="40" spans="1:141" x14ac:dyDescent="0.25">
      <c r="A40" s="60" t="s">
        <v>64</v>
      </c>
      <c r="B40" s="54">
        <v>2964</v>
      </c>
      <c r="C40" s="55"/>
      <c r="D40" s="54">
        <v>1785</v>
      </c>
      <c r="E40" s="56"/>
      <c r="F40" s="43"/>
      <c r="G40" s="46"/>
      <c r="H40" s="46"/>
      <c r="I40" s="47"/>
      <c r="J40" s="54"/>
      <c r="K40" s="116">
        <f t="shared" si="4"/>
        <v>1785</v>
      </c>
      <c r="L40" s="57">
        <v>0.22</v>
      </c>
      <c r="M40" s="50"/>
      <c r="N40" s="58">
        <f t="shared" si="0"/>
        <v>0</v>
      </c>
      <c r="O40" s="59"/>
      <c r="P40" s="58">
        <f t="shared" si="1"/>
        <v>0</v>
      </c>
      <c r="Q40" s="50">
        <v>1</v>
      </c>
      <c r="R40" s="58">
        <v>510</v>
      </c>
      <c r="S40" s="52">
        <f t="shared" si="5"/>
        <v>1275</v>
      </c>
      <c r="V40" s="53"/>
      <c r="W40" s="5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</row>
    <row r="41" spans="1:141" x14ac:dyDescent="0.25">
      <c r="A41" s="60" t="s">
        <v>65</v>
      </c>
      <c r="B41" s="54">
        <v>2143</v>
      </c>
      <c r="C41" s="55"/>
      <c r="D41" s="54">
        <v>1483</v>
      </c>
      <c r="E41" s="56"/>
      <c r="F41" s="43"/>
      <c r="G41" s="46"/>
      <c r="H41" s="46"/>
      <c r="I41" s="47"/>
      <c r="J41" s="54"/>
      <c r="K41" s="116">
        <f t="shared" si="4"/>
        <v>1483</v>
      </c>
      <c r="L41" s="57">
        <v>0.17</v>
      </c>
      <c r="M41" s="50"/>
      <c r="N41" s="58">
        <f t="shared" si="0"/>
        <v>0</v>
      </c>
      <c r="O41" s="59"/>
      <c r="P41" s="58">
        <f t="shared" si="1"/>
        <v>0</v>
      </c>
      <c r="Q41" s="50">
        <v>1</v>
      </c>
      <c r="R41" s="58">
        <v>296</v>
      </c>
      <c r="S41" s="52">
        <f t="shared" si="5"/>
        <v>1187</v>
      </c>
      <c r="V41" s="53"/>
      <c r="W41" s="5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</row>
    <row r="42" spans="1:141" x14ac:dyDescent="0.25">
      <c r="A42" s="60" t="s">
        <v>66</v>
      </c>
      <c r="B42" s="54">
        <v>2922</v>
      </c>
      <c r="C42" s="55"/>
      <c r="D42" s="54">
        <v>2141</v>
      </c>
      <c r="E42" s="56"/>
      <c r="F42" s="43"/>
      <c r="G42" s="46"/>
      <c r="H42" s="46"/>
      <c r="I42" s="47"/>
      <c r="J42" s="54"/>
      <c r="K42" s="116">
        <f t="shared" si="4"/>
        <v>2141</v>
      </c>
      <c r="L42" s="57">
        <v>0.14000000000000001</v>
      </c>
      <c r="M42" s="50"/>
      <c r="N42" s="58">
        <f t="shared" si="0"/>
        <v>0</v>
      </c>
      <c r="O42" s="59"/>
      <c r="P42" s="58">
        <f t="shared" si="1"/>
        <v>0</v>
      </c>
      <c r="Q42" s="50">
        <v>1</v>
      </c>
      <c r="R42" s="58">
        <v>357</v>
      </c>
      <c r="S42" s="52">
        <f t="shared" si="5"/>
        <v>1784</v>
      </c>
      <c r="T42" s="62"/>
      <c r="U42" s="63"/>
      <c r="V42" s="53"/>
      <c r="W42" s="5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</row>
    <row r="43" spans="1:141" x14ac:dyDescent="0.25">
      <c r="A43" s="60" t="s">
        <v>67</v>
      </c>
      <c r="B43" s="54">
        <v>1537</v>
      </c>
      <c r="C43" s="55"/>
      <c r="D43" s="54">
        <v>926</v>
      </c>
      <c r="E43" s="56"/>
      <c r="F43" s="43"/>
      <c r="G43" s="46"/>
      <c r="H43" s="46"/>
      <c r="I43" s="47"/>
      <c r="J43" s="54"/>
      <c r="K43" s="116">
        <f t="shared" si="4"/>
        <v>926</v>
      </c>
      <c r="L43" s="57">
        <v>0.22</v>
      </c>
      <c r="M43" s="50"/>
      <c r="N43" s="51">
        <f t="shared" si="0"/>
        <v>0</v>
      </c>
      <c r="O43" s="50"/>
      <c r="P43" s="58">
        <f t="shared" si="1"/>
        <v>0</v>
      </c>
      <c r="Q43" s="50">
        <v>1</v>
      </c>
      <c r="R43" s="58">
        <v>264</v>
      </c>
      <c r="S43" s="52">
        <f t="shared" si="5"/>
        <v>662</v>
      </c>
      <c r="V43" s="53"/>
      <c r="W43" s="5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</row>
    <row r="44" spans="1:141" x14ac:dyDescent="0.25">
      <c r="A44" s="60" t="s">
        <v>68</v>
      </c>
      <c r="B44" s="54">
        <v>658</v>
      </c>
      <c r="C44" s="55"/>
      <c r="D44" s="54">
        <v>210</v>
      </c>
      <c r="E44" s="56"/>
      <c r="F44" s="43"/>
      <c r="G44" s="46"/>
      <c r="H44" s="46"/>
      <c r="I44" s="47"/>
      <c r="J44" s="54"/>
      <c r="K44" s="116">
        <f t="shared" si="4"/>
        <v>210</v>
      </c>
      <c r="L44" s="57">
        <v>0.19</v>
      </c>
      <c r="M44" s="50"/>
      <c r="N44" s="51">
        <f t="shared" si="0"/>
        <v>0</v>
      </c>
      <c r="O44" s="50"/>
      <c r="P44" s="58">
        <f t="shared" si="1"/>
        <v>0</v>
      </c>
      <c r="Q44" s="50">
        <v>1</v>
      </c>
      <c r="R44" s="58">
        <v>125</v>
      </c>
      <c r="S44" s="52">
        <f t="shared" si="5"/>
        <v>85</v>
      </c>
      <c r="V44" s="53"/>
      <c r="W44" s="5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</row>
    <row r="45" spans="1:141" x14ac:dyDescent="0.25">
      <c r="A45" s="60" t="s">
        <v>69</v>
      </c>
      <c r="B45" s="54">
        <v>1974</v>
      </c>
      <c r="C45" s="55"/>
      <c r="D45" s="54">
        <v>871</v>
      </c>
      <c r="E45" s="56"/>
      <c r="F45" s="43"/>
      <c r="G45" s="46"/>
      <c r="H45" s="46"/>
      <c r="I45" s="47"/>
      <c r="J45" s="54"/>
      <c r="K45" s="116">
        <f t="shared" si="4"/>
        <v>871</v>
      </c>
      <c r="L45" s="57">
        <v>0.33</v>
      </c>
      <c r="M45" s="50"/>
      <c r="N45" s="51">
        <f t="shared" si="0"/>
        <v>0</v>
      </c>
      <c r="O45" s="50"/>
      <c r="P45" s="58">
        <f t="shared" si="1"/>
        <v>0</v>
      </c>
      <c r="Q45" s="50">
        <v>1</v>
      </c>
      <c r="R45" s="58">
        <v>436</v>
      </c>
      <c r="S45" s="52">
        <f t="shared" si="5"/>
        <v>435</v>
      </c>
      <c r="V45" s="53"/>
      <c r="W45" s="5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</row>
    <row r="46" spans="1:141" x14ac:dyDescent="0.25">
      <c r="A46" s="60"/>
      <c r="B46" s="54"/>
      <c r="C46" s="55"/>
      <c r="D46" s="54"/>
      <c r="E46" s="56"/>
      <c r="F46" s="43"/>
      <c r="G46" s="46"/>
      <c r="H46" s="46"/>
      <c r="I46" s="47"/>
      <c r="J46" s="54"/>
      <c r="K46" s="116"/>
      <c r="L46" s="57"/>
      <c r="M46" s="50"/>
      <c r="N46" s="51"/>
      <c r="O46" s="50"/>
      <c r="P46" s="58"/>
      <c r="Q46" s="50"/>
      <c r="R46" s="58"/>
      <c r="S46" s="52"/>
      <c r="V46" s="53"/>
      <c r="W46" s="5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</row>
    <row r="47" spans="1:141" x14ac:dyDescent="0.25">
      <c r="A47" s="60" t="s">
        <v>70</v>
      </c>
      <c r="B47" s="54">
        <v>197223</v>
      </c>
      <c r="C47" s="55"/>
      <c r="D47" s="54">
        <v>182308</v>
      </c>
      <c r="E47" s="56"/>
      <c r="F47" s="43"/>
      <c r="G47" s="46"/>
      <c r="H47" s="46"/>
      <c r="I47" s="47"/>
      <c r="J47" s="54"/>
      <c r="K47" s="61">
        <f t="shared" si="4"/>
        <v>182308</v>
      </c>
      <c r="L47" s="57">
        <v>2.5000000000000001E-2</v>
      </c>
      <c r="M47" s="50"/>
      <c r="N47" s="51">
        <f t="shared" si="0"/>
        <v>0</v>
      </c>
      <c r="O47" s="50">
        <v>1</v>
      </c>
      <c r="P47" s="58">
        <v>4940</v>
      </c>
      <c r="Q47" s="59"/>
      <c r="R47" s="58">
        <f t="shared" ref="R47:R62" si="6">+IF(Q47&gt;0,(J47*L47*($E$5-I47)/365)+(D47*L47),0)</f>
        <v>0</v>
      </c>
      <c r="S47" s="52">
        <f t="shared" si="5"/>
        <v>177368</v>
      </c>
      <c r="V47" s="53"/>
      <c r="W47" s="5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</row>
    <row r="48" spans="1:141" x14ac:dyDescent="0.25">
      <c r="A48" s="60"/>
      <c r="B48" s="54"/>
      <c r="C48" s="55"/>
      <c r="D48" s="43"/>
      <c r="E48" s="56"/>
      <c r="F48" s="43"/>
      <c r="G48" s="46"/>
      <c r="H48" s="46"/>
      <c r="I48" s="47"/>
      <c r="J48" s="54"/>
      <c r="K48" s="61">
        <f t="shared" si="4"/>
        <v>0</v>
      </c>
      <c r="L48" s="57"/>
      <c r="M48" s="50"/>
      <c r="N48" s="51">
        <f t="shared" si="0"/>
        <v>0</v>
      </c>
      <c r="O48" s="50"/>
      <c r="P48" s="58">
        <f t="shared" si="1"/>
        <v>0</v>
      </c>
      <c r="Q48" s="59"/>
      <c r="R48" s="58">
        <f t="shared" si="6"/>
        <v>0</v>
      </c>
      <c r="S48" s="52">
        <f t="shared" si="5"/>
        <v>0</v>
      </c>
      <c r="V48" s="53"/>
      <c r="W48" s="5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</row>
    <row r="49" spans="1:141" x14ac:dyDescent="0.25">
      <c r="A49" s="42" t="s">
        <v>71</v>
      </c>
      <c r="B49" s="54"/>
      <c r="C49" s="55"/>
      <c r="D49" s="43"/>
      <c r="E49" s="56"/>
      <c r="F49" s="43"/>
      <c r="G49" s="46"/>
      <c r="H49" s="46"/>
      <c r="I49" s="47"/>
      <c r="J49" s="54"/>
      <c r="K49" s="61">
        <f t="shared" si="4"/>
        <v>0</v>
      </c>
      <c r="L49" s="57"/>
      <c r="M49" s="50"/>
      <c r="N49" s="51">
        <f t="shared" si="0"/>
        <v>0</v>
      </c>
      <c r="O49" s="50"/>
      <c r="P49" s="58">
        <f t="shared" si="1"/>
        <v>0</v>
      </c>
      <c r="Q49" s="59"/>
      <c r="R49" s="58">
        <f t="shared" si="6"/>
        <v>0</v>
      </c>
      <c r="S49" s="52">
        <f t="shared" si="5"/>
        <v>0</v>
      </c>
      <c r="V49" s="53"/>
      <c r="W49" s="5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</row>
    <row r="50" spans="1:141" x14ac:dyDescent="0.25">
      <c r="A50" s="60" t="s">
        <v>72</v>
      </c>
      <c r="B50" s="54">
        <v>330</v>
      </c>
      <c r="C50" s="55"/>
      <c r="D50" s="54">
        <v>198</v>
      </c>
      <c r="E50" s="56"/>
      <c r="F50" s="43"/>
      <c r="G50" s="46"/>
      <c r="H50" s="46"/>
      <c r="I50" s="47"/>
      <c r="J50" s="54"/>
      <c r="K50" s="61">
        <f t="shared" si="4"/>
        <v>198</v>
      </c>
      <c r="L50" s="57">
        <v>0.2</v>
      </c>
      <c r="M50" s="50"/>
      <c r="N50" s="51">
        <f t="shared" si="0"/>
        <v>0</v>
      </c>
      <c r="O50" s="50">
        <v>1</v>
      </c>
      <c r="P50" s="58">
        <f t="shared" si="1"/>
        <v>66</v>
      </c>
      <c r="Q50" s="59"/>
      <c r="R50" s="58">
        <f t="shared" si="6"/>
        <v>0</v>
      </c>
      <c r="S50" s="52">
        <f t="shared" si="5"/>
        <v>132</v>
      </c>
      <c r="V50" s="53"/>
      <c r="W50" s="5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</row>
    <row r="51" spans="1:141" x14ac:dyDescent="0.25">
      <c r="A51" s="60" t="s">
        <v>73</v>
      </c>
      <c r="B51" s="54">
        <v>495</v>
      </c>
      <c r="C51" s="55"/>
      <c r="D51" s="54">
        <v>297</v>
      </c>
      <c r="E51" s="56"/>
      <c r="F51" s="43"/>
      <c r="G51" s="46"/>
      <c r="H51" s="46"/>
      <c r="I51" s="47"/>
      <c r="J51" s="54"/>
      <c r="K51" s="61">
        <f t="shared" si="4"/>
        <v>297</v>
      </c>
      <c r="L51" s="57">
        <v>0.2</v>
      </c>
      <c r="M51" s="50"/>
      <c r="N51" s="51">
        <f t="shared" si="0"/>
        <v>0</v>
      </c>
      <c r="O51" s="50">
        <v>1</v>
      </c>
      <c r="P51" s="58">
        <f t="shared" si="1"/>
        <v>99</v>
      </c>
      <c r="Q51" s="59"/>
      <c r="R51" s="58">
        <f t="shared" si="6"/>
        <v>0</v>
      </c>
      <c r="S51" s="52">
        <f t="shared" si="5"/>
        <v>198</v>
      </c>
      <c r="V51" s="53"/>
      <c r="W51" s="5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</row>
    <row r="52" spans="1:141" x14ac:dyDescent="0.25">
      <c r="A52" s="60" t="s">
        <v>74</v>
      </c>
      <c r="B52" s="54">
        <v>495</v>
      </c>
      <c r="C52" s="55"/>
      <c r="D52" s="54">
        <v>0</v>
      </c>
      <c r="E52" s="45"/>
      <c r="F52" s="43"/>
      <c r="G52" s="46"/>
      <c r="H52" s="46"/>
      <c r="I52" s="47"/>
      <c r="J52" s="54"/>
      <c r="K52" s="61">
        <f t="shared" si="4"/>
        <v>0</v>
      </c>
      <c r="L52" s="57">
        <v>1</v>
      </c>
      <c r="M52" s="50"/>
      <c r="N52" s="51">
        <f t="shared" si="0"/>
        <v>0</v>
      </c>
      <c r="O52" s="50"/>
      <c r="P52" s="58">
        <f t="shared" si="1"/>
        <v>0</v>
      </c>
      <c r="Q52" s="59"/>
      <c r="R52" s="58">
        <f t="shared" si="6"/>
        <v>0</v>
      </c>
      <c r="S52" s="52">
        <f t="shared" si="5"/>
        <v>0</v>
      </c>
      <c r="V52" s="53"/>
      <c r="W52" s="7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</row>
    <row r="53" spans="1:141" x14ac:dyDescent="0.25">
      <c r="A53" s="60" t="s">
        <v>75</v>
      </c>
      <c r="B53" s="54">
        <v>25</v>
      </c>
      <c r="C53" s="55"/>
      <c r="D53" s="54">
        <v>0</v>
      </c>
      <c r="E53" s="45"/>
      <c r="F53" s="43"/>
      <c r="G53" s="46"/>
      <c r="H53" s="46"/>
      <c r="I53" s="47"/>
      <c r="J53" s="54"/>
      <c r="K53" s="61">
        <f t="shared" si="4"/>
        <v>0</v>
      </c>
      <c r="L53" s="57">
        <v>1</v>
      </c>
      <c r="M53" s="50"/>
      <c r="N53" s="51">
        <f t="shared" si="0"/>
        <v>0</v>
      </c>
      <c r="O53" s="50"/>
      <c r="P53" s="58">
        <f t="shared" si="1"/>
        <v>0</v>
      </c>
      <c r="Q53" s="59"/>
      <c r="R53" s="58">
        <f t="shared" si="6"/>
        <v>0</v>
      </c>
      <c r="S53" s="52">
        <f t="shared" si="5"/>
        <v>0</v>
      </c>
      <c r="V53" s="53"/>
      <c r="W53" s="7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</row>
    <row r="54" spans="1:141" x14ac:dyDescent="0.25">
      <c r="A54" s="60" t="s">
        <v>76</v>
      </c>
      <c r="B54" s="54">
        <v>25</v>
      </c>
      <c r="C54" s="55"/>
      <c r="D54" s="54">
        <v>0</v>
      </c>
      <c r="E54" s="45"/>
      <c r="F54" s="43"/>
      <c r="G54" s="46"/>
      <c r="H54" s="46"/>
      <c r="I54" s="47"/>
      <c r="J54" s="54"/>
      <c r="K54" s="61">
        <f t="shared" si="4"/>
        <v>0</v>
      </c>
      <c r="L54" s="57">
        <v>1</v>
      </c>
      <c r="M54" s="50"/>
      <c r="N54" s="51">
        <f t="shared" si="0"/>
        <v>0</v>
      </c>
      <c r="O54" s="50"/>
      <c r="P54" s="58">
        <f t="shared" si="1"/>
        <v>0</v>
      </c>
      <c r="Q54" s="59"/>
      <c r="R54" s="58">
        <f t="shared" si="6"/>
        <v>0</v>
      </c>
      <c r="S54" s="52">
        <f t="shared" si="5"/>
        <v>0</v>
      </c>
      <c r="V54" s="53"/>
      <c r="W54" s="7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</row>
    <row r="55" spans="1:141" x14ac:dyDescent="0.25">
      <c r="A55" s="60" t="s">
        <v>77</v>
      </c>
      <c r="B55" s="54">
        <v>157</v>
      </c>
      <c r="C55" s="55"/>
      <c r="D55" s="54">
        <v>0</v>
      </c>
      <c r="E55" s="45"/>
      <c r="F55" s="43"/>
      <c r="G55" s="46"/>
      <c r="H55" s="46"/>
      <c r="I55" s="47"/>
      <c r="J55" s="54"/>
      <c r="K55" s="61">
        <f t="shared" si="4"/>
        <v>0</v>
      </c>
      <c r="L55" s="57">
        <v>1</v>
      </c>
      <c r="M55" s="50"/>
      <c r="N55" s="51">
        <f t="shared" si="0"/>
        <v>0</v>
      </c>
      <c r="O55" s="50"/>
      <c r="P55" s="58">
        <f t="shared" si="1"/>
        <v>0</v>
      </c>
      <c r="Q55" s="59"/>
      <c r="R55" s="58">
        <f t="shared" si="6"/>
        <v>0</v>
      </c>
      <c r="S55" s="52">
        <f t="shared" si="5"/>
        <v>0</v>
      </c>
      <c r="V55" s="53"/>
      <c r="W55" s="7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</row>
    <row r="56" spans="1:141" x14ac:dyDescent="0.25">
      <c r="A56" s="60" t="s">
        <v>76</v>
      </c>
      <c r="B56" s="54">
        <f>30+28</f>
        <v>58</v>
      </c>
      <c r="C56" s="55"/>
      <c r="D56" s="54">
        <v>0</v>
      </c>
      <c r="E56" s="45"/>
      <c r="F56" s="43"/>
      <c r="G56" s="46"/>
      <c r="H56" s="46"/>
      <c r="I56" s="47"/>
      <c r="J56" s="54"/>
      <c r="K56" s="61">
        <f t="shared" si="4"/>
        <v>0</v>
      </c>
      <c r="L56" s="57">
        <v>1</v>
      </c>
      <c r="M56" s="50"/>
      <c r="N56" s="51">
        <f t="shared" si="0"/>
        <v>0</v>
      </c>
      <c r="O56" s="50">
        <v>1</v>
      </c>
      <c r="P56" s="66">
        <f>J56</f>
        <v>0</v>
      </c>
      <c r="Q56" s="59"/>
      <c r="R56" s="58">
        <f t="shared" si="6"/>
        <v>0</v>
      </c>
      <c r="S56" s="52">
        <f t="shared" si="5"/>
        <v>0</v>
      </c>
      <c r="V56" s="53"/>
      <c r="W56" s="7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</row>
    <row r="57" spans="1:141" x14ac:dyDescent="0.25">
      <c r="A57" s="60" t="s">
        <v>76</v>
      </c>
      <c r="B57" s="54">
        <v>-15</v>
      </c>
      <c r="C57" s="55"/>
      <c r="D57" s="54">
        <v>0</v>
      </c>
      <c r="E57" s="45"/>
      <c r="F57" s="43"/>
      <c r="G57" s="46"/>
      <c r="H57" s="46"/>
      <c r="I57" s="47"/>
      <c r="J57" s="54"/>
      <c r="K57" s="61">
        <f t="shared" si="4"/>
        <v>0</v>
      </c>
      <c r="L57" s="57">
        <v>1</v>
      </c>
      <c r="M57" s="50"/>
      <c r="N57" s="51">
        <f t="shared" si="0"/>
        <v>0</v>
      </c>
      <c r="O57" s="50"/>
      <c r="P57" s="58">
        <f>+IF(O57&gt;0,J57*L57*($E$5-I57)/365+(B57*L57), 0)</f>
        <v>0</v>
      </c>
      <c r="Q57" s="59"/>
      <c r="R57" s="58">
        <f t="shared" si="6"/>
        <v>0</v>
      </c>
      <c r="S57" s="52">
        <f t="shared" si="5"/>
        <v>0</v>
      </c>
      <c r="V57" s="53"/>
      <c r="W57" s="7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</row>
    <row r="58" spans="1:141" x14ac:dyDescent="0.25">
      <c r="A58" s="60" t="s">
        <v>78</v>
      </c>
      <c r="B58" s="54">
        <v>-157</v>
      </c>
      <c r="C58" s="55"/>
      <c r="D58" s="54">
        <v>0</v>
      </c>
      <c r="E58" s="56"/>
      <c r="F58" s="43"/>
      <c r="G58" s="46"/>
      <c r="H58" s="46"/>
      <c r="I58" s="47"/>
      <c r="J58" s="54"/>
      <c r="K58" s="71">
        <f>J58</f>
        <v>0</v>
      </c>
      <c r="L58" s="57">
        <v>1</v>
      </c>
      <c r="M58" s="50"/>
      <c r="N58" s="51">
        <f t="shared" si="0"/>
        <v>0</v>
      </c>
      <c r="O58" s="50"/>
      <c r="P58" s="66">
        <f>K58</f>
        <v>0</v>
      </c>
      <c r="Q58" s="59"/>
      <c r="R58" s="58">
        <f t="shared" si="6"/>
        <v>0</v>
      </c>
      <c r="S58" s="52">
        <f>J58-P58</f>
        <v>0</v>
      </c>
      <c r="V58" s="53"/>
      <c r="W58" s="5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</row>
    <row r="59" spans="1:141" x14ac:dyDescent="0.25">
      <c r="A59" s="60"/>
      <c r="B59" s="43"/>
      <c r="C59" s="55"/>
      <c r="D59" s="43"/>
      <c r="E59" s="56"/>
      <c r="F59" s="43"/>
      <c r="G59" s="46"/>
      <c r="H59" s="46"/>
      <c r="I59" s="47"/>
      <c r="J59" s="54"/>
      <c r="K59" s="61">
        <f>IF(D59&gt;0,+(D59-F59-G59+H59+J59),+IF(J59&gt;0,J59,0))</f>
        <v>0</v>
      </c>
      <c r="L59" s="57"/>
      <c r="M59" s="50"/>
      <c r="N59" s="51">
        <f t="shared" si="0"/>
        <v>0</v>
      </c>
      <c r="O59" s="50"/>
      <c r="P59" s="58">
        <f t="shared" si="1"/>
        <v>0</v>
      </c>
      <c r="Q59" s="59"/>
      <c r="R59" s="58">
        <f t="shared" si="6"/>
        <v>0</v>
      </c>
      <c r="S59" s="52">
        <f t="shared" si="5"/>
        <v>0</v>
      </c>
      <c r="V59" s="53"/>
      <c r="W59" s="5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</row>
    <row r="60" spans="1:141" x14ac:dyDescent="0.25">
      <c r="A60" s="42" t="s">
        <v>79</v>
      </c>
      <c r="B60" s="43"/>
      <c r="C60" s="55"/>
      <c r="D60" s="43"/>
      <c r="E60" s="56"/>
      <c r="F60" s="43"/>
      <c r="G60" s="46"/>
      <c r="H60" s="46"/>
      <c r="I60" s="47"/>
      <c r="J60" s="54"/>
      <c r="K60" s="61">
        <f>IF(D60&gt;0,+(D60-F60-G60+H60+J60),+IF(J60&gt;0,J60,0))</f>
        <v>0</v>
      </c>
      <c r="L60" s="57"/>
      <c r="M60" s="50"/>
      <c r="N60" s="51">
        <f t="shared" si="0"/>
        <v>0</v>
      </c>
      <c r="O60" s="50"/>
      <c r="P60" s="58">
        <f t="shared" si="1"/>
        <v>0</v>
      </c>
      <c r="Q60" s="59"/>
      <c r="R60" s="58">
        <f t="shared" si="6"/>
        <v>0</v>
      </c>
      <c r="S60" s="52">
        <f t="shared" si="5"/>
        <v>0</v>
      </c>
      <c r="V60" s="53"/>
      <c r="W60" s="5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</row>
    <row r="61" spans="1:141" x14ac:dyDescent="0.25">
      <c r="A61" s="60" t="s">
        <v>80</v>
      </c>
      <c r="B61" s="54">
        <v>550</v>
      </c>
      <c r="C61" s="55"/>
      <c r="D61" s="54">
        <v>336.03</v>
      </c>
      <c r="E61" s="56"/>
      <c r="F61" s="43"/>
      <c r="G61" s="46"/>
      <c r="H61" s="46"/>
      <c r="I61" s="47"/>
      <c r="J61" s="54"/>
      <c r="K61" s="61">
        <f>IF(D61&gt;0,+(D61-F61-G61+H61+J61),+IF(J61&gt;0,J61,0))</f>
        <v>336.03</v>
      </c>
      <c r="L61" s="57">
        <v>0.2</v>
      </c>
      <c r="M61" s="50"/>
      <c r="N61" s="51">
        <f t="shared" si="0"/>
        <v>0</v>
      </c>
      <c r="O61" s="50">
        <v>1</v>
      </c>
      <c r="P61" s="58">
        <f t="shared" si="1"/>
        <v>110</v>
      </c>
      <c r="Q61" s="59"/>
      <c r="R61" s="58">
        <f t="shared" si="6"/>
        <v>0</v>
      </c>
      <c r="S61" s="52">
        <f t="shared" si="5"/>
        <v>226.02999999999997</v>
      </c>
      <c r="V61" s="53"/>
      <c r="W61" s="5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</row>
    <row r="62" spans="1:141" ht="13.8" thickBot="1" x14ac:dyDescent="0.3">
      <c r="A62" s="72"/>
      <c r="B62" s="73"/>
      <c r="C62" s="74" t="str">
        <f>+IF($C$13&gt;0,$C$13," ")</f>
        <v xml:space="preserve"> </v>
      </c>
      <c r="D62" s="73"/>
      <c r="E62" s="75"/>
      <c r="F62" s="73"/>
      <c r="G62" s="76"/>
      <c r="H62" s="76"/>
      <c r="I62" s="77"/>
      <c r="J62" s="73"/>
      <c r="K62" s="78">
        <f>IF(D62&gt;0,+(D62-F62-G62+H62+J62),+IF(J62&gt;0,J62,0))</f>
        <v>0</v>
      </c>
      <c r="L62" s="79"/>
      <c r="M62" s="80"/>
      <c r="N62" s="51">
        <f t="shared" si="0"/>
        <v>0</v>
      </c>
      <c r="O62" s="80"/>
      <c r="P62" s="51">
        <f>+IF(O62&gt;0,J62*L62*($E$5-I62)/365+(B62*L62), 0)</f>
        <v>0</v>
      </c>
      <c r="Q62" s="50">
        <v>78</v>
      </c>
      <c r="R62" s="81">
        <f t="shared" si="6"/>
        <v>0</v>
      </c>
      <c r="S62" s="52">
        <f>IF(K62&gt;0,K62-N62-P62-R62,0)</f>
        <v>0</v>
      </c>
      <c r="T62" s="53"/>
      <c r="U62" s="53"/>
      <c r="V62" s="53"/>
      <c r="W62" s="5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</row>
    <row r="63" spans="1:141" ht="18" customHeight="1" thickBot="1" x14ac:dyDescent="0.3">
      <c r="A63" s="9" t="s">
        <v>81</v>
      </c>
      <c r="B63" s="82">
        <f>SUM(B13:B62)</f>
        <v>431004.54000000004</v>
      </c>
      <c r="C63" s="9"/>
      <c r="D63" s="83">
        <f>SUM(D13:D62)</f>
        <v>398809.29000000004</v>
      </c>
      <c r="E63" s="84"/>
      <c r="F63" s="85" t="str">
        <f>+IF(+SUM(F13:F33)&gt;1,+SUM(F13:F62)," ")</f>
        <v xml:space="preserve"> </v>
      </c>
      <c r="G63" s="85" t="str">
        <f>+IF(+SUM(G13:G33)&gt;1,+SUM(G13:G62)," ")</f>
        <v xml:space="preserve"> </v>
      </c>
      <c r="H63" s="85" t="str">
        <f>+IF(+SUM(H13:H33)&gt;1,+SUM(H13:H62)," ")</f>
        <v xml:space="preserve"> </v>
      </c>
      <c r="I63" s="86"/>
      <c r="J63" s="87">
        <f>SUM(J13:J62)</f>
        <v>0</v>
      </c>
      <c r="K63" s="88">
        <f>+IF(+SUM(K13:K33)&gt;1,+SUM(K13:K62)," ")</f>
        <v>398809.29000000004</v>
      </c>
      <c r="L63" s="89"/>
      <c r="M63" s="90"/>
      <c r="N63" s="91">
        <f>+IF(+SUM(N13:N33)&gt;1,+SUM(N13:N62),0)</f>
        <v>0</v>
      </c>
      <c r="O63" s="92"/>
      <c r="P63" s="93">
        <f>SUM(P13:P62)</f>
        <v>5215</v>
      </c>
      <c r="Q63" s="92" t="s">
        <v>11</v>
      </c>
      <c r="R63" s="93">
        <f>SUM(R13:R62)</f>
        <v>7110.9719999999998</v>
      </c>
      <c r="S63" s="94">
        <f>SUM(S13:S62)</f>
        <v>386483.31800000003</v>
      </c>
      <c r="T63" s="95"/>
      <c r="U63" s="53"/>
      <c r="V63" s="53"/>
      <c r="W63" s="5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</row>
    <row r="64" spans="1:141" ht="13.8" thickBot="1" x14ac:dyDescent="0.3">
      <c r="A64" s="9"/>
      <c r="B64" s="96"/>
      <c r="C64" s="9"/>
      <c r="D64" s="9" t="s">
        <v>82</v>
      </c>
      <c r="E64" s="9"/>
      <c r="F64" s="9"/>
      <c r="G64" s="97"/>
      <c r="H64" s="98"/>
      <c r="I64" s="9"/>
      <c r="J64" s="9" t="s">
        <v>83</v>
      </c>
      <c r="K64" s="53"/>
      <c r="L64" s="99"/>
      <c r="M64" s="99"/>
      <c r="N64" s="100" t="str">
        <f>+IF(+SUM(N13:N62)&gt;1,N63*$C$13," ")</f>
        <v xml:space="preserve"> </v>
      </c>
      <c r="O64" s="101"/>
      <c r="P64" s="102">
        <f>+IF(+SUM(P13:P62)&gt;1,P63*$C$13," ")</f>
        <v>0</v>
      </c>
      <c r="Q64" s="101" t="s">
        <v>11</v>
      </c>
      <c r="R64" s="103">
        <f>+IF(+SUM(R13:R62)&gt;1,R63*$C$13," ")</f>
        <v>0</v>
      </c>
      <c r="S64" s="99" t="s">
        <v>11</v>
      </c>
      <c r="T64" s="53"/>
      <c r="U64" s="53"/>
      <c r="V64" s="53"/>
      <c r="W64" s="5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</row>
    <row r="65" spans="1:141" ht="13.8" thickBot="1" x14ac:dyDescent="0.3">
      <c r="A65" s="9"/>
      <c r="B65" s="96"/>
      <c r="C65" s="9"/>
      <c r="D65" s="9" t="s">
        <v>84</v>
      </c>
      <c r="E65" s="9"/>
      <c r="F65" s="9"/>
      <c r="G65" s="104" t="str">
        <f>+G63</f>
        <v xml:space="preserve"> </v>
      </c>
      <c r="H65" s="98" t="str">
        <f>+IF(+SUM(H13:H34)&gt;1,+SUM(H63:H64)," ")</f>
        <v xml:space="preserve"> </v>
      </c>
      <c r="I65" s="9"/>
      <c r="J65" s="9" t="s">
        <v>85</v>
      </c>
      <c r="K65" s="53"/>
      <c r="L65" s="99"/>
      <c r="M65" s="99"/>
      <c r="N65" s="100">
        <f>N63</f>
        <v>0</v>
      </c>
      <c r="O65" s="101" t="s">
        <v>11</v>
      </c>
      <c r="P65" s="105">
        <f>P63</f>
        <v>5215</v>
      </c>
      <c r="Q65" s="101" t="s">
        <v>11</v>
      </c>
      <c r="R65" s="106">
        <f>R63</f>
        <v>7110.9719999999998</v>
      </c>
      <c r="S65" s="99" t="s">
        <v>11</v>
      </c>
      <c r="T65" s="53"/>
      <c r="U65" s="53"/>
      <c r="V65" s="53"/>
      <c r="W65" s="5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</row>
    <row r="66" spans="1:141" ht="13.8" thickBo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53"/>
      <c r="L66" s="99"/>
      <c r="M66" s="99"/>
      <c r="N66" s="107"/>
      <c r="O66" s="107"/>
      <c r="P66" s="107"/>
      <c r="Q66" s="107"/>
      <c r="R66" s="107"/>
      <c r="S66" s="99"/>
      <c r="T66" s="53"/>
      <c r="U66" s="53"/>
      <c r="V66" s="53"/>
      <c r="W66" s="5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</row>
    <row r="67" spans="1:141" ht="13.8" thickBot="1" x14ac:dyDescent="0.3">
      <c r="A67" s="9"/>
      <c r="B67" s="96" t="s">
        <v>11</v>
      </c>
      <c r="C67" s="9"/>
      <c r="D67" s="9"/>
      <c r="E67" s="9"/>
      <c r="F67" s="9"/>
      <c r="G67" s="9"/>
      <c r="H67" s="9"/>
      <c r="I67" s="9"/>
      <c r="J67" s="9"/>
      <c r="K67" s="53"/>
      <c r="L67" s="99"/>
      <c r="M67" s="99"/>
      <c r="N67" s="100"/>
      <c r="O67" s="108"/>
      <c r="P67" s="109">
        <f>N65+P65+R65</f>
        <v>12325.972</v>
      </c>
      <c r="Q67" s="110"/>
      <c r="R67" s="103" t="s">
        <v>11</v>
      </c>
      <c r="S67" s="99" t="s">
        <v>11</v>
      </c>
      <c r="T67" s="53"/>
      <c r="U67" s="53"/>
      <c r="V67" s="53"/>
      <c r="W67" s="5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</row>
    <row r="68" spans="1:141" x14ac:dyDescent="0.25">
      <c r="A68" s="9"/>
      <c r="B68" s="96"/>
      <c r="C68" s="9"/>
      <c r="D68" s="9"/>
      <c r="E68" s="9"/>
      <c r="F68" s="9"/>
      <c r="G68" s="9"/>
      <c r="H68" s="9"/>
      <c r="I68" s="9"/>
      <c r="J68" s="9"/>
      <c r="K68" s="53"/>
      <c r="L68" s="99"/>
      <c r="M68" s="99"/>
      <c r="N68" s="107"/>
      <c r="O68" s="107"/>
      <c r="P68" s="111"/>
      <c r="Q68" s="111"/>
      <c r="R68" s="107"/>
      <c r="S68" s="99"/>
      <c r="T68" s="53"/>
      <c r="U68" s="53"/>
      <c r="V68" s="53"/>
      <c r="W68" s="5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</row>
    <row r="69" spans="1:141" x14ac:dyDescent="0.25">
      <c r="A69" s="9"/>
      <c r="B69" s="96"/>
      <c r="C69" s="9"/>
      <c r="D69" s="9"/>
      <c r="E69" s="9"/>
      <c r="F69" s="9"/>
      <c r="G69" s="9"/>
      <c r="H69" s="9"/>
      <c r="I69" s="9"/>
      <c r="J69" s="9"/>
      <c r="K69" s="53"/>
      <c r="L69" s="99"/>
      <c r="M69" s="99"/>
      <c r="N69" s="107"/>
      <c r="O69" s="107"/>
      <c r="P69" s="111"/>
      <c r="Q69" s="111"/>
      <c r="R69" s="107"/>
      <c r="S69" s="99"/>
      <c r="T69" s="53"/>
      <c r="U69" s="53"/>
      <c r="V69" s="53"/>
      <c r="W69" s="5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</row>
    <row r="70" spans="1:141" x14ac:dyDescent="0.25">
      <c r="A70" s="9"/>
      <c r="B70" s="9"/>
      <c r="C70" s="9"/>
      <c r="L70" s="99"/>
      <c r="M70" s="99"/>
      <c r="N70" s="107"/>
      <c r="O70" s="107"/>
      <c r="P70" s="107"/>
      <c r="Q70" s="107"/>
      <c r="R70" s="107"/>
      <c r="S70" s="99"/>
      <c r="T70" s="53"/>
      <c r="U70" s="53"/>
      <c r="V70" s="53"/>
      <c r="W70" s="5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</row>
    <row r="71" spans="1:141" x14ac:dyDescent="0.25">
      <c r="A71" s="9"/>
      <c r="B71" s="96" t="s">
        <v>11</v>
      </c>
      <c r="C71" s="9"/>
      <c r="L71" s="99"/>
      <c r="M71" s="99"/>
      <c r="N71" s="99"/>
      <c r="O71" s="99"/>
      <c r="P71" s="99"/>
      <c r="Q71" s="99"/>
      <c r="R71" s="99"/>
      <c r="S71" s="99"/>
      <c r="T71" s="53"/>
      <c r="U71" s="53"/>
      <c r="V71" s="53"/>
      <c r="W71" s="5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</row>
    <row r="72" spans="1:141" x14ac:dyDescent="0.25">
      <c r="A72" s="9"/>
      <c r="B72" s="9"/>
      <c r="C72" s="9"/>
      <c r="D72" s="112"/>
      <c r="E72" s="113" t="s">
        <v>86</v>
      </c>
      <c r="F72" s="113"/>
      <c r="G72" s="113"/>
      <c r="H72" s="113"/>
      <c r="I72" s="113"/>
      <c r="J72" s="113" t="s">
        <v>86</v>
      </c>
      <c r="K72" s="113"/>
      <c r="L72" s="99"/>
      <c r="M72" s="99"/>
      <c r="N72" s="99"/>
      <c r="O72" s="99"/>
      <c r="P72" s="99"/>
      <c r="Q72" s="99"/>
      <c r="R72" s="99"/>
      <c r="S72" s="99"/>
      <c r="T72" s="53"/>
      <c r="U72" s="53"/>
      <c r="V72" s="53"/>
      <c r="W72" s="5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</row>
    <row r="73" spans="1:141" x14ac:dyDescent="0.25">
      <c r="A73" s="9"/>
      <c r="B73" s="9"/>
      <c r="C73" s="9"/>
      <c r="D73" s="112"/>
      <c r="E73" s="114" t="s">
        <v>87</v>
      </c>
      <c r="F73" s="115"/>
      <c r="G73" s="115"/>
      <c r="H73" s="115"/>
      <c r="I73" s="113"/>
      <c r="J73" s="114" t="s">
        <v>23</v>
      </c>
      <c r="K73" s="115"/>
      <c r="L73" s="99"/>
      <c r="M73" s="99"/>
      <c r="N73" s="99"/>
      <c r="O73" s="99"/>
      <c r="P73" s="99"/>
      <c r="Q73" s="99"/>
      <c r="R73" s="99"/>
      <c r="S73" s="99" t="s">
        <v>11</v>
      </c>
      <c r="T73" s="53"/>
      <c r="U73" s="53"/>
      <c r="V73" s="53"/>
      <c r="W73" s="5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</row>
    <row r="74" spans="1:14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53"/>
      <c r="L74" s="99"/>
      <c r="M74" s="99"/>
      <c r="N74" s="99"/>
      <c r="O74" s="99"/>
      <c r="P74" s="99"/>
      <c r="Q74" s="99"/>
      <c r="R74" s="99"/>
      <c r="S74" s="99"/>
      <c r="T74" s="53"/>
      <c r="U74" s="53"/>
      <c r="V74" s="53"/>
      <c r="W74" s="5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</row>
    <row r="75" spans="1:14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53"/>
      <c r="L75" s="99"/>
      <c r="M75" s="99"/>
      <c r="N75" s="99"/>
      <c r="O75" s="99"/>
      <c r="P75" s="99"/>
      <c r="Q75" s="99"/>
      <c r="R75" s="99"/>
      <c r="S75" s="99"/>
      <c r="T75" s="53"/>
      <c r="U75" s="53"/>
      <c r="V75" s="53"/>
      <c r="W75" s="5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</row>
    <row r="76" spans="1:14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53"/>
      <c r="L76" s="99"/>
      <c r="M76" s="99"/>
      <c r="N76" s="99"/>
      <c r="O76" s="99"/>
      <c r="P76" s="99"/>
      <c r="Q76" s="99"/>
      <c r="R76" s="99"/>
      <c r="S76" s="99"/>
      <c r="T76" s="53"/>
      <c r="U76" s="53"/>
      <c r="V76" s="53"/>
      <c r="W76" s="5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</row>
    <row r="77" spans="1:14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53"/>
      <c r="L77" s="99"/>
      <c r="M77" s="99"/>
      <c r="N77" s="99"/>
      <c r="O77" s="99"/>
      <c r="P77" s="99"/>
      <c r="Q77" s="99"/>
      <c r="R77" s="99"/>
      <c r="S77" s="99"/>
      <c r="T77" s="53"/>
      <c r="U77" s="53"/>
      <c r="V77" s="53"/>
      <c r="W77" s="5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</row>
    <row r="78" spans="1:14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53"/>
      <c r="L78" s="99"/>
      <c r="M78" s="99"/>
      <c r="N78" s="99"/>
      <c r="O78" s="99"/>
      <c r="P78" s="99"/>
      <c r="Q78" s="99"/>
      <c r="R78" s="99"/>
      <c r="S78" s="99"/>
      <c r="T78" s="53"/>
      <c r="U78" s="53"/>
      <c r="V78" s="53"/>
      <c r="W78" s="5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</row>
    <row r="79" spans="1:14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53"/>
      <c r="L79" s="99"/>
      <c r="M79" s="99"/>
      <c r="N79" s="99"/>
      <c r="O79" s="99"/>
      <c r="P79" s="99"/>
      <c r="Q79" s="99"/>
      <c r="R79" s="99"/>
      <c r="S79" s="99"/>
      <c r="T79" s="53"/>
      <c r="U79" s="53"/>
      <c r="V79" s="53"/>
      <c r="W79" s="5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</row>
    <row r="80" spans="1:14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53"/>
      <c r="L80" s="99"/>
      <c r="M80" s="99"/>
      <c r="N80" s="99"/>
      <c r="O80" s="99"/>
      <c r="P80" s="99"/>
      <c r="Q80" s="99"/>
      <c r="R80" s="99"/>
      <c r="S80" s="99"/>
      <c r="T80" s="53"/>
      <c r="U80" s="53"/>
      <c r="V80" s="53"/>
      <c r="W80" s="5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</row>
    <row r="81" spans="1:14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53"/>
      <c r="L81" s="99"/>
      <c r="M81" s="99"/>
      <c r="N81" s="99"/>
      <c r="O81" s="99"/>
      <c r="P81" s="99"/>
      <c r="Q81" s="99"/>
      <c r="R81" s="99"/>
      <c r="S81" s="99"/>
      <c r="T81" s="53"/>
      <c r="U81" s="53"/>
      <c r="V81" s="53"/>
      <c r="W81" s="5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</row>
    <row r="82" spans="1:14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53"/>
      <c r="L82" s="99"/>
      <c r="M82" s="99"/>
      <c r="N82" s="99"/>
      <c r="O82" s="99"/>
      <c r="P82" s="99"/>
      <c r="Q82" s="99"/>
      <c r="R82" s="99"/>
      <c r="S82" s="99"/>
      <c r="T82" s="53"/>
      <c r="U82" s="53"/>
      <c r="V82" s="53"/>
      <c r="W82" s="5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</row>
    <row r="83" spans="1:14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53"/>
      <c r="L83" s="99"/>
      <c r="M83" s="99"/>
      <c r="N83" s="99"/>
      <c r="O83" s="99"/>
      <c r="P83" s="99"/>
      <c r="Q83" s="99"/>
      <c r="R83" s="99"/>
      <c r="S83" s="99"/>
      <c r="T83" s="53"/>
      <c r="U83" s="53"/>
      <c r="V83" s="53"/>
      <c r="W83" s="5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</row>
    <row r="84" spans="1:14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53"/>
      <c r="L84" s="99"/>
      <c r="M84" s="99"/>
      <c r="N84" s="99"/>
      <c r="O84" s="99"/>
      <c r="P84" s="99"/>
      <c r="Q84" s="99"/>
      <c r="R84" s="99"/>
      <c r="S84" s="99"/>
      <c r="T84" s="53"/>
      <c r="U84" s="53"/>
      <c r="V84" s="53"/>
      <c r="W84" s="5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</row>
    <row r="85" spans="1:14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53"/>
      <c r="L85" s="99"/>
      <c r="M85" s="99"/>
      <c r="N85" s="99"/>
      <c r="O85" s="99"/>
      <c r="P85" s="99"/>
      <c r="Q85" s="99"/>
      <c r="R85" s="99"/>
      <c r="S85" s="99"/>
      <c r="T85" s="53"/>
      <c r="U85" s="53"/>
      <c r="V85" s="53"/>
      <c r="W85" s="5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</row>
    <row r="86" spans="1:14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53"/>
      <c r="L86" s="99"/>
      <c r="M86" s="99"/>
      <c r="N86" s="99"/>
      <c r="O86" s="99"/>
      <c r="P86" s="99"/>
      <c r="Q86" s="99"/>
      <c r="R86" s="99"/>
      <c r="S86" s="99"/>
      <c r="T86" s="53"/>
      <c r="U86" s="53"/>
      <c r="V86" s="53"/>
      <c r="W86" s="5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</row>
    <row r="87" spans="1:14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53"/>
      <c r="L87" s="99"/>
      <c r="M87" s="99"/>
      <c r="N87" s="99"/>
      <c r="O87" s="99"/>
      <c r="P87" s="99"/>
      <c r="Q87" s="99"/>
      <c r="R87" s="99"/>
      <c r="S87" s="99"/>
      <c r="T87" s="53"/>
      <c r="U87" s="53"/>
      <c r="V87" s="53"/>
      <c r="W87" s="5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</row>
    <row r="88" spans="1:14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53"/>
      <c r="L88" s="99"/>
      <c r="M88" s="99"/>
      <c r="N88" s="99"/>
      <c r="O88" s="99"/>
      <c r="P88" s="99"/>
      <c r="Q88" s="99"/>
      <c r="R88" s="99"/>
      <c r="S88" s="99"/>
      <c r="T88" s="53"/>
      <c r="U88" s="53"/>
      <c r="V88" s="53"/>
      <c r="W88" s="5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</row>
    <row r="89" spans="1:14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53"/>
      <c r="L89" s="99"/>
      <c r="M89" s="99"/>
      <c r="N89" s="99"/>
      <c r="O89" s="99"/>
      <c r="P89" s="99"/>
      <c r="Q89" s="99"/>
      <c r="R89" s="99"/>
      <c r="S89" s="99"/>
      <c r="T89" s="53"/>
      <c r="U89" s="53"/>
      <c r="V89" s="53"/>
      <c r="W89" s="5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</row>
    <row r="90" spans="1:14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53"/>
      <c r="L90" s="99"/>
      <c r="M90" s="99"/>
      <c r="N90" s="99"/>
      <c r="O90" s="99"/>
      <c r="P90" s="99"/>
      <c r="Q90" s="99"/>
      <c r="R90" s="99"/>
      <c r="S90" s="99"/>
      <c r="T90" s="53"/>
      <c r="U90" s="53"/>
      <c r="V90" s="53"/>
      <c r="W90" s="5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</row>
    <row r="91" spans="1:14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53"/>
      <c r="L91" s="99"/>
      <c r="M91" s="99"/>
      <c r="N91" s="99"/>
      <c r="O91" s="99"/>
      <c r="P91" s="99"/>
      <c r="Q91" s="99"/>
      <c r="R91" s="99"/>
      <c r="S91" s="99"/>
      <c r="T91" s="53"/>
      <c r="U91" s="53"/>
      <c r="V91" s="53"/>
      <c r="W91" s="5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</row>
    <row r="92" spans="1:14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53"/>
      <c r="L92" s="99"/>
      <c r="M92" s="99"/>
      <c r="N92" s="99"/>
      <c r="O92" s="99"/>
      <c r="P92" s="99"/>
      <c r="Q92" s="99"/>
      <c r="R92" s="99"/>
      <c r="S92" s="99"/>
      <c r="T92" s="53"/>
      <c r="U92" s="53"/>
      <c r="V92" s="53"/>
      <c r="W92" s="5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</row>
    <row r="93" spans="1:14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53"/>
      <c r="L93" s="99"/>
      <c r="M93" s="99"/>
      <c r="N93" s="99"/>
      <c r="O93" s="99"/>
      <c r="P93" s="99"/>
      <c r="Q93" s="99"/>
      <c r="R93" s="99"/>
      <c r="S93" s="99"/>
      <c r="T93" s="53"/>
      <c r="U93" s="53"/>
      <c r="V93" s="53"/>
      <c r="W93" s="5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</row>
    <row r="94" spans="1:14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53"/>
      <c r="L94" s="99"/>
      <c r="M94" s="99"/>
      <c r="N94" s="99"/>
      <c r="O94" s="99"/>
      <c r="P94" s="99"/>
      <c r="Q94" s="99"/>
      <c r="R94" s="99"/>
      <c r="S94" s="99"/>
      <c r="T94" s="53"/>
      <c r="U94" s="53"/>
      <c r="V94" s="53"/>
      <c r="W94" s="5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</row>
    <row r="95" spans="1:14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53"/>
      <c r="L95" s="99"/>
      <c r="M95" s="99"/>
      <c r="N95" s="99"/>
      <c r="O95" s="99"/>
      <c r="P95" s="99"/>
      <c r="Q95" s="99"/>
      <c r="R95" s="99"/>
      <c r="S95" s="99"/>
      <c r="T95" s="53"/>
      <c r="U95" s="53"/>
      <c r="V95" s="53"/>
      <c r="W95" s="5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</row>
    <row r="96" spans="1:14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53"/>
      <c r="L96" s="99"/>
      <c r="M96" s="99"/>
      <c r="N96" s="99"/>
      <c r="O96" s="99"/>
      <c r="P96" s="99"/>
      <c r="Q96" s="99"/>
      <c r="R96" s="99"/>
      <c r="S96" s="99"/>
      <c r="T96" s="53"/>
      <c r="U96" s="53"/>
      <c r="V96" s="53"/>
      <c r="W96" s="5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</row>
    <row r="97" spans="1:14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53"/>
      <c r="L97" s="99"/>
      <c r="M97" s="99"/>
      <c r="N97" s="99"/>
      <c r="O97" s="99"/>
      <c r="P97" s="99"/>
      <c r="Q97" s="99"/>
      <c r="R97" s="99"/>
      <c r="S97" s="99"/>
      <c r="T97" s="53"/>
      <c r="U97" s="53"/>
      <c r="V97" s="53"/>
      <c r="W97" s="5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</row>
    <row r="98" spans="1:14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53"/>
      <c r="L98" s="99"/>
      <c r="M98" s="99"/>
      <c r="N98" s="99"/>
      <c r="O98" s="99"/>
      <c r="P98" s="99"/>
      <c r="Q98" s="99"/>
      <c r="R98" s="99"/>
      <c r="S98" s="99"/>
      <c r="T98" s="53"/>
      <c r="U98" s="53"/>
      <c r="V98" s="53"/>
      <c r="W98" s="5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</row>
    <row r="99" spans="1:14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53"/>
      <c r="L99" s="99"/>
      <c r="M99" s="99"/>
      <c r="N99" s="99"/>
      <c r="O99" s="99"/>
      <c r="P99" s="99"/>
      <c r="Q99" s="99"/>
      <c r="R99" s="99"/>
      <c r="S99" s="99"/>
      <c r="T99" s="53"/>
      <c r="U99" s="53"/>
      <c r="V99" s="53"/>
      <c r="W99" s="5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</row>
    <row r="100" spans="1:14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53"/>
      <c r="L100" s="99"/>
      <c r="M100" s="99"/>
      <c r="N100" s="99"/>
      <c r="O100" s="99"/>
      <c r="P100" s="99"/>
      <c r="Q100" s="99"/>
      <c r="R100" s="99"/>
      <c r="S100" s="99"/>
      <c r="T100" s="53"/>
      <c r="U100" s="53"/>
      <c r="V100" s="53"/>
      <c r="W100" s="5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</row>
    <row r="101" spans="1:14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53"/>
      <c r="L101" s="99"/>
      <c r="M101" s="99"/>
      <c r="N101" s="99"/>
      <c r="O101" s="99"/>
      <c r="P101" s="99"/>
      <c r="Q101" s="99"/>
      <c r="R101" s="99"/>
      <c r="S101" s="99"/>
      <c r="T101" s="53"/>
      <c r="U101" s="53"/>
      <c r="V101" s="53"/>
      <c r="W101" s="5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</row>
    <row r="102" spans="1:14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53"/>
      <c r="L102" s="99"/>
      <c r="M102" s="99"/>
      <c r="N102" s="99"/>
      <c r="O102" s="99"/>
      <c r="P102" s="99"/>
      <c r="Q102" s="99"/>
      <c r="R102" s="99"/>
      <c r="S102" s="99"/>
      <c r="T102" s="53"/>
      <c r="U102" s="53"/>
      <c r="V102" s="53"/>
      <c r="W102" s="5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</row>
    <row r="103" spans="1:14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53"/>
      <c r="L103" s="99"/>
      <c r="M103" s="99"/>
      <c r="N103" s="99"/>
      <c r="O103" s="99"/>
      <c r="P103" s="99"/>
      <c r="Q103" s="99"/>
      <c r="R103" s="99"/>
      <c r="S103" s="99"/>
      <c r="T103" s="53"/>
      <c r="U103" s="53"/>
      <c r="V103" s="53"/>
      <c r="W103" s="5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</row>
    <row r="104" spans="1:14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53"/>
      <c r="L104" s="99"/>
      <c r="M104" s="99"/>
      <c r="N104" s="99"/>
      <c r="O104" s="99"/>
      <c r="P104" s="99"/>
      <c r="Q104" s="99"/>
      <c r="R104" s="99"/>
      <c r="S104" s="99"/>
      <c r="T104" s="53"/>
      <c r="U104" s="53"/>
      <c r="V104" s="53"/>
      <c r="W104" s="5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</row>
    <row r="105" spans="1:14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53"/>
      <c r="L105" s="99"/>
      <c r="M105" s="99"/>
      <c r="N105" s="99"/>
      <c r="O105" s="99"/>
      <c r="P105" s="99"/>
      <c r="Q105" s="99"/>
      <c r="R105" s="99"/>
      <c r="S105" s="99"/>
      <c r="T105" s="53"/>
      <c r="U105" s="53"/>
      <c r="V105" s="53"/>
      <c r="W105" s="5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</row>
    <row r="106" spans="1:14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53"/>
      <c r="L106" s="99"/>
      <c r="M106" s="99"/>
      <c r="N106" s="99"/>
      <c r="O106" s="99"/>
      <c r="P106" s="99"/>
      <c r="Q106" s="99"/>
      <c r="R106" s="99"/>
      <c r="S106" s="99"/>
      <c r="T106" s="53"/>
      <c r="U106" s="53"/>
      <c r="V106" s="53"/>
      <c r="W106" s="5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</row>
    <row r="107" spans="1:14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6"/>
      <c r="M107" s="6"/>
      <c r="N107" s="6"/>
      <c r="O107" s="6"/>
      <c r="P107" s="6"/>
      <c r="Q107" s="6"/>
      <c r="R107" s="6"/>
      <c r="S107" s="6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</row>
    <row r="108" spans="1:14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6"/>
      <c r="M108" s="6"/>
      <c r="N108" s="6"/>
      <c r="O108" s="6"/>
      <c r="P108" s="6"/>
      <c r="Q108" s="6"/>
      <c r="R108" s="6"/>
      <c r="S108" s="6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</row>
    <row r="109" spans="1:14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6"/>
      <c r="M109" s="6"/>
      <c r="N109" s="6"/>
      <c r="O109" s="6"/>
      <c r="P109" s="6"/>
      <c r="Q109" s="6"/>
      <c r="R109" s="6"/>
      <c r="S109" s="6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</row>
    <row r="110" spans="1:14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6"/>
      <c r="M110" s="6"/>
      <c r="N110" s="6"/>
      <c r="O110" s="6"/>
      <c r="P110" s="6"/>
      <c r="Q110" s="6"/>
      <c r="R110" s="6"/>
      <c r="S110" s="6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</row>
    <row r="111" spans="1:14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6"/>
      <c r="M111" s="6"/>
      <c r="N111" s="6"/>
      <c r="O111" s="6"/>
      <c r="P111" s="6"/>
      <c r="Q111" s="6"/>
      <c r="R111" s="6"/>
      <c r="S111" s="6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</row>
    <row r="112" spans="1:14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6"/>
      <c r="M112" s="6"/>
      <c r="N112" s="6"/>
      <c r="O112" s="6"/>
      <c r="P112" s="6"/>
      <c r="Q112" s="6"/>
      <c r="R112" s="6"/>
      <c r="S112" s="6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</row>
    <row r="113" spans="1:14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6"/>
      <c r="M113" s="6"/>
      <c r="N113" s="6"/>
      <c r="O113" s="6"/>
      <c r="P113" s="6"/>
      <c r="Q113" s="6"/>
      <c r="R113" s="6"/>
      <c r="S113" s="6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</row>
    <row r="114" spans="1:14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6"/>
      <c r="M114" s="6"/>
      <c r="N114" s="6"/>
      <c r="O114" s="6"/>
      <c r="P114" s="6"/>
      <c r="Q114" s="6"/>
      <c r="R114" s="6"/>
      <c r="S114" s="6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</row>
    <row r="115" spans="1:14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6"/>
      <c r="M115" s="6"/>
      <c r="N115" s="6"/>
      <c r="O115" s="6"/>
      <c r="P115" s="6"/>
      <c r="Q115" s="6"/>
      <c r="R115" s="6"/>
      <c r="S115" s="6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</row>
    <row r="116" spans="1:14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6"/>
      <c r="M116" s="6"/>
      <c r="N116" s="6"/>
      <c r="O116" s="6"/>
      <c r="P116" s="6"/>
      <c r="Q116" s="6"/>
      <c r="R116" s="6"/>
      <c r="S116" s="6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</row>
    <row r="117" spans="1:14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6"/>
      <c r="M117" s="6"/>
      <c r="N117" s="6"/>
      <c r="O117" s="6"/>
      <c r="P117" s="6"/>
      <c r="Q117" s="6"/>
      <c r="R117" s="6"/>
      <c r="S117" s="6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</row>
    <row r="118" spans="1:14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6"/>
      <c r="M118" s="6"/>
      <c r="N118" s="6"/>
      <c r="O118" s="6"/>
      <c r="P118" s="6"/>
      <c r="Q118" s="6"/>
      <c r="R118" s="6"/>
      <c r="S118" s="6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</row>
    <row r="119" spans="1:14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6"/>
      <c r="M119" s="6"/>
      <c r="N119" s="6"/>
      <c r="O119" s="6"/>
      <c r="P119" s="6"/>
      <c r="Q119" s="6"/>
      <c r="R119" s="6"/>
      <c r="S119" s="6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</row>
    <row r="120" spans="1:14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6"/>
      <c r="M120" s="6"/>
      <c r="N120" s="6"/>
      <c r="O120" s="6"/>
      <c r="P120" s="6"/>
      <c r="Q120" s="6"/>
      <c r="R120" s="6"/>
      <c r="S120" s="6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</row>
    <row r="121" spans="1:14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6"/>
      <c r="M121" s="6"/>
      <c r="N121" s="6"/>
      <c r="O121" s="6"/>
      <c r="P121" s="6"/>
      <c r="Q121" s="6"/>
      <c r="R121" s="6"/>
      <c r="S121" s="6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</row>
    <row r="122" spans="1:14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6"/>
      <c r="M122" s="6"/>
      <c r="N122" s="6"/>
      <c r="O122" s="6"/>
      <c r="P122" s="6"/>
      <c r="Q122" s="6"/>
      <c r="R122" s="6"/>
      <c r="S122" s="6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</row>
    <row r="123" spans="1:14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6"/>
      <c r="M123" s="6"/>
      <c r="N123" s="6"/>
      <c r="O123" s="6"/>
      <c r="P123" s="6"/>
      <c r="Q123" s="6"/>
      <c r="R123" s="6"/>
      <c r="S123" s="6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</row>
    <row r="124" spans="1:14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6"/>
      <c r="M124" s="6"/>
      <c r="N124" s="6"/>
      <c r="O124" s="6"/>
      <c r="P124" s="6"/>
      <c r="Q124" s="6"/>
      <c r="R124" s="6"/>
      <c r="S124" s="6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</row>
    <row r="125" spans="1:14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6"/>
      <c r="M125" s="6"/>
      <c r="N125" s="6"/>
      <c r="O125" s="6"/>
      <c r="P125" s="6"/>
      <c r="Q125" s="6"/>
      <c r="R125" s="6"/>
      <c r="S125" s="6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</row>
    <row r="126" spans="1:14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6"/>
      <c r="M126" s="6"/>
      <c r="N126" s="6"/>
      <c r="O126" s="6"/>
      <c r="P126" s="6"/>
      <c r="Q126" s="6"/>
      <c r="R126" s="6"/>
      <c r="S126" s="6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</row>
    <row r="127" spans="1:14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6"/>
      <c r="M127" s="6"/>
      <c r="N127" s="6"/>
      <c r="O127" s="6"/>
      <c r="P127" s="6"/>
      <c r="Q127" s="6"/>
      <c r="R127" s="6"/>
      <c r="S127" s="6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</row>
    <row r="128" spans="1:14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6"/>
      <c r="M128" s="6"/>
      <c r="N128" s="6"/>
      <c r="O128" s="6"/>
      <c r="P128" s="6"/>
      <c r="Q128" s="6"/>
      <c r="R128" s="6"/>
      <c r="S128" s="6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</row>
    <row r="129" spans="1:14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6"/>
      <c r="M129" s="6"/>
      <c r="N129" s="6"/>
      <c r="O129" s="6"/>
      <c r="P129" s="6"/>
      <c r="Q129" s="6"/>
      <c r="R129" s="6"/>
      <c r="S129" s="6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</row>
    <row r="130" spans="1:14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6"/>
      <c r="M130" s="6"/>
      <c r="N130" s="6"/>
      <c r="O130" s="6"/>
      <c r="P130" s="6"/>
      <c r="Q130" s="6"/>
      <c r="R130" s="6"/>
      <c r="S130" s="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</row>
    <row r="131" spans="1:14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6"/>
      <c r="M131" s="6"/>
      <c r="N131" s="6"/>
      <c r="O131" s="6"/>
      <c r="P131" s="6"/>
      <c r="Q131" s="6"/>
      <c r="R131" s="6"/>
      <c r="S131" s="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</row>
    <row r="132" spans="1:14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6"/>
      <c r="M132" s="6"/>
      <c r="N132" s="6"/>
      <c r="O132" s="6"/>
      <c r="P132" s="6"/>
      <c r="Q132" s="6"/>
      <c r="R132" s="6"/>
      <c r="S132" s="6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</row>
    <row r="133" spans="1:14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6"/>
      <c r="M133" s="6"/>
      <c r="N133" s="6"/>
      <c r="O133" s="6"/>
      <c r="P133" s="6"/>
      <c r="Q133" s="6"/>
      <c r="R133" s="6"/>
      <c r="S133" s="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</row>
    <row r="134" spans="1:14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6"/>
      <c r="M134" s="6"/>
      <c r="N134" s="6"/>
      <c r="O134" s="6"/>
      <c r="P134" s="6"/>
      <c r="Q134" s="6"/>
      <c r="R134" s="6"/>
      <c r="S134" s="6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</row>
    <row r="135" spans="1:14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6"/>
      <c r="M135" s="6"/>
      <c r="N135" s="6"/>
      <c r="O135" s="6"/>
      <c r="P135" s="6"/>
      <c r="Q135" s="6"/>
      <c r="R135" s="6"/>
      <c r="S135" s="6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</row>
    <row r="136" spans="1:14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6"/>
      <c r="M136" s="6"/>
      <c r="N136" s="6"/>
      <c r="O136" s="6"/>
      <c r="P136" s="6"/>
      <c r="Q136" s="6"/>
      <c r="R136" s="6"/>
      <c r="S136" s="6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</row>
    <row r="137" spans="1:14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6"/>
      <c r="M137" s="6"/>
      <c r="N137" s="6"/>
      <c r="O137" s="6"/>
      <c r="P137" s="6"/>
      <c r="Q137" s="6"/>
      <c r="R137" s="6"/>
      <c r="S137" s="6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</row>
    <row r="138" spans="1:14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6"/>
      <c r="M138" s="6"/>
      <c r="N138" s="6"/>
      <c r="O138" s="6"/>
      <c r="P138" s="6"/>
      <c r="Q138" s="6"/>
      <c r="R138" s="6"/>
      <c r="S138" s="6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</row>
    <row r="139" spans="1:14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6"/>
      <c r="M139" s="6"/>
      <c r="N139" s="6"/>
      <c r="O139" s="6"/>
      <c r="P139" s="6"/>
      <c r="Q139" s="6"/>
      <c r="R139" s="6"/>
      <c r="S139" s="6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</row>
    <row r="140" spans="1:14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6"/>
      <c r="M140" s="6"/>
      <c r="N140" s="6"/>
      <c r="O140" s="6"/>
      <c r="P140" s="6"/>
      <c r="Q140" s="6"/>
      <c r="R140" s="6"/>
      <c r="S140" s="6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</row>
    <row r="141" spans="1:14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6"/>
      <c r="M141" s="6"/>
      <c r="N141" s="6"/>
      <c r="O141" s="6"/>
      <c r="P141" s="6"/>
      <c r="Q141" s="6"/>
      <c r="R141" s="6"/>
      <c r="S141" s="6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</row>
    <row r="142" spans="1:14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6"/>
      <c r="M142" s="6"/>
      <c r="N142" s="6"/>
      <c r="O142" s="6"/>
      <c r="P142" s="6"/>
      <c r="Q142" s="6"/>
      <c r="R142" s="6"/>
      <c r="S142" s="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</row>
    <row r="143" spans="1:14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6"/>
      <c r="M143" s="6"/>
      <c r="N143" s="6"/>
      <c r="O143" s="6"/>
      <c r="P143" s="6"/>
      <c r="Q143" s="6"/>
      <c r="R143" s="6"/>
      <c r="S143" s="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</row>
    <row r="144" spans="1:14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6"/>
      <c r="M144" s="6"/>
      <c r="N144" s="6"/>
      <c r="O144" s="6"/>
      <c r="P144" s="6"/>
      <c r="Q144" s="6"/>
      <c r="R144" s="6"/>
      <c r="S144" s="6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</row>
    <row r="145" spans="1:14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6"/>
      <c r="M145" s="6"/>
      <c r="N145" s="6"/>
      <c r="O145" s="6"/>
      <c r="P145" s="6"/>
      <c r="Q145" s="6"/>
      <c r="R145" s="6"/>
      <c r="S145" s="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</row>
    <row r="146" spans="1:14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6"/>
      <c r="M146" s="6"/>
      <c r="N146" s="6"/>
      <c r="O146" s="6"/>
      <c r="P146" s="6"/>
      <c r="Q146" s="6"/>
      <c r="R146" s="6"/>
      <c r="S146" s="6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</row>
    <row r="147" spans="1:14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6"/>
      <c r="M147" s="6"/>
      <c r="N147" s="6"/>
      <c r="O147" s="6"/>
      <c r="P147" s="6"/>
      <c r="Q147" s="6"/>
      <c r="R147" s="6"/>
      <c r="S147" s="6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</row>
    <row r="148" spans="1:14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6"/>
      <c r="M148" s="6"/>
      <c r="N148" s="6"/>
      <c r="O148" s="6"/>
      <c r="P148" s="6"/>
      <c r="Q148" s="6"/>
      <c r="R148" s="6"/>
      <c r="S148" s="6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</row>
    <row r="149" spans="1:14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6"/>
      <c r="M149" s="6"/>
      <c r="N149" s="6"/>
      <c r="O149" s="6"/>
      <c r="P149" s="6"/>
      <c r="Q149" s="6"/>
      <c r="R149" s="6"/>
      <c r="S149" s="6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</row>
    <row r="150" spans="1:14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6"/>
      <c r="M150" s="6"/>
      <c r="N150" s="6"/>
      <c r="O150" s="6"/>
      <c r="P150" s="6"/>
      <c r="Q150" s="6"/>
      <c r="R150" s="6"/>
      <c r="S150" s="6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</row>
    <row r="151" spans="1:14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6"/>
      <c r="M151" s="6"/>
      <c r="N151" s="6"/>
      <c r="O151" s="6"/>
      <c r="P151" s="6"/>
      <c r="Q151" s="6"/>
      <c r="R151" s="6"/>
      <c r="S151" s="6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</row>
    <row r="152" spans="1:14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6"/>
      <c r="M152" s="6"/>
      <c r="N152" s="6"/>
      <c r="O152" s="6"/>
      <c r="P152" s="6"/>
      <c r="Q152" s="6"/>
      <c r="R152" s="6"/>
      <c r="S152" s="6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</row>
    <row r="153" spans="1:14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6"/>
      <c r="M153" s="6"/>
      <c r="N153" s="6"/>
      <c r="O153" s="6"/>
      <c r="P153" s="6"/>
      <c r="Q153" s="6"/>
      <c r="R153" s="6"/>
      <c r="S153" s="6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</row>
    <row r="154" spans="1:14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6"/>
      <c r="M154" s="6"/>
      <c r="N154" s="6"/>
      <c r="O154" s="6"/>
      <c r="P154" s="6"/>
      <c r="Q154" s="6"/>
      <c r="R154" s="6"/>
      <c r="S154" s="6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</row>
    <row r="155" spans="1:14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6"/>
      <c r="M155" s="6"/>
      <c r="N155" s="6"/>
      <c r="O155" s="6"/>
      <c r="P155" s="6"/>
      <c r="Q155" s="6"/>
      <c r="R155" s="6"/>
      <c r="S155" s="6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</row>
    <row r="156" spans="1:14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6"/>
      <c r="M156" s="6"/>
      <c r="N156" s="6"/>
      <c r="O156" s="6"/>
      <c r="P156" s="6"/>
      <c r="Q156" s="6"/>
      <c r="R156" s="6"/>
      <c r="S156" s="6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</row>
    <row r="157" spans="1:14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6"/>
      <c r="M157" s="6"/>
      <c r="N157" s="6"/>
      <c r="O157" s="6"/>
      <c r="P157" s="6"/>
      <c r="Q157" s="6"/>
      <c r="R157" s="6"/>
      <c r="S157" s="6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</row>
    <row r="158" spans="1:14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6"/>
      <c r="M158" s="6"/>
      <c r="N158" s="6"/>
      <c r="O158" s="6"/>
      <c r="P158" s="6"/>
      <c r="Q158" s="6"/>
      <c r="R158" s="6"/>
      <c r="S158" s="6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</row>
    <row r="159" spans="1:14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6"/>
      <c r="M159" s="6"/>
      <c r="N159" s="6"/>
      <c r="O159" s="6"/>
      <c r="P159" s="6"/>
      <c r="Q159" s="6"/>
      <c r="R159" s="6"/>
      <c r="S159" s="6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</row>
    <row r="160" spans="1:14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6"/>
      <c r="M160" s="6"/>
      <c r="N160" s="6"/>
      <c r="O160" s="6"/>
      <c r="P160" s="6"/>
      <c r="Q160" s="6"/>
      <c r="R160" s="6"/>
      <c r="S160" s="6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</row>
    <row r="161" spans="1:14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6"/>
      <c r="M161" s="6"/>
      <c r="N161" s="6"/>
      <c r="O161" s="6"/>
      <c r="P161" s="6"/>
      <c r="Q161" s="6"/>
      <c r="R161" s="6"/>
      <c r="S161" s="6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</row>
    <row r="162" spans="1:14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6"/>
      <c r="M162" s="6"/>
      <c r="N162" s="6"/>
      <c r="O162" s="6"/>
      <c r="P162" s="6"/>
      <c r="Q162" s="6"/>
      <c r="R162" s="6"/>
      <c r="S162" s="6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</row>
    <row r="163" spans="1:14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6"/>
      <c r="M163" s="6"/>
      <c r="N163" s="6"/>
      <c r="O163" s="6"/>
      <c r="P163" s="6"/>
      <c r="Q163" s="6"/>
      <c r="R163" s="6"/>
      <c r="S163" s="6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</row>
    <row r="164" spans="1:14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6"/>
      <c r="M164" s="6"/>
      <c r="N164" s="6"/>
      <c r="O164" s="6"/>
      <c r="P164" s="6"/>
      <c r="Q164" s="6"/>
      <c r="R164" s="6"/>
      <c r="S164" s="6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</row>
    <row r="165" spans="1:14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6"/>
      <c r="M165" s="6"/>
      <c r="N165" s="6"/>
      <c r="O165" s="6"/>
      <c r="P165" s="6"/>
      <c r="Q165" s="6"/>
      <c r="R165" s="6"/>
      <c r="S165" s="6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</row>
    <row r="166" spans="1:14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6"/>
      <c r="M166" s="6"/>
      <c r="N166" s="6"/>
      <c r="O166" s="6"/>
      <c r="P166" s="6"/>
      <c r="Q166" s="6"/>
      <c r="R166" s="6"/>
      <c r="S166" s="6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</row>
    <row r="167" spans="1:14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6"/>
      <c r="M167" s="6"/>
      <c r="N167" s="6"/>
      <c r="O167" s="6"/>
      <c r="P167" s="6"/>
      <c r="Q167" s="6"/>
      <c r="R167" s="6"/>
      <c r="S167" s="6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</row>
    <row r="168" spans="1:14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6"/>
      <c r="M168" s="6"/>
      <c r="N168" s="6"/>
      <c r="O168" s="6"/>
      <c r="P168" s="6"/>
      <c r="Q168" s="6"/>
      <c r="R168" s="6"/>
      <c r="S168" s="6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</row>
    <row r="169" spans="1:14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6"/>
      <c r="M169" s="6"/>
      <c r="N169" s="6"/>
      <c r="O169" s="6"/>
      <c r="P169" s="6"/>
      <c r="Q169" s="6"/>
      <c r="R169" s="6"/>
      <c r="S169" s="6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</row>
    <row r="170" spans="1:14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6"/>
      <c r="M170" s="6"/>
      <c r="N170" s="6"/>
      <c r="O170" s="6"/>
      <c r="P170" s="6"/>
      <c r="Q170" s="6"/>
      <c r="R170" s="6"/>
      <c r="S170" s="6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</row>
    <row r="171" spans="1:14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6"/>
      <c r="M171" s="6"/>
      <c r="N171" s="6"/>
      <c r="O171" s="6"/>
      <c r="P171" s="6"/>
      <c r="Q171" s="6"/>
      <c r="R171" s="6"/>
      <c r="S171" s="6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</row>
    <row r="172" spans="1:14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6"/>
      <c r="M172" s="6"/>
      <c r="N172" s="6"/>
      <c r="O172" s="6"/>
      <c r="P172" s="6"/>
      <c r="Q172" s="6"/>
      <c r="R172" s="6"/>
      <c r="S172" s="6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</row>
    <row r="173" spans="1:14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6"/>
      <c r="M173" s="6"/>
      <c r="N173" s="6"/>
      <c r="O173" s="6"/>
      <c r="P173" s="6"/>
      <c r="Q173" s="6"/>
      <c r="R173" s="6"/>
      <c r="S173" s="6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</row>
    <row r="174" spans="1:14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6"/>
      <c r="M174" s="6"/>
      <c r="N174" s="6"/>
      <c r="O174" s="6"/>
      <c r="P174" s="6"/>
      <c r="Q174" s="6"/>
      <c r="R174" s="6"/>
      <c r="S174" s="6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</row>
    <row r="175" spans="1:14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6"/>
      <c r="M175" s="6"/>
      <c r="N175" s="6"/>
      <c r="O175" s="6"/>
      <c r="P175" s="6"/>
      <c r="Q175" s="6"/>
      <c r="R175" s="6"/>
      <c r="S175" s="6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</row>
    <row r="176" spans="1:14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6"/>
      <c r="M176" s="6"/>
      <c r="N176" s="6"/>
      <c r="O176" s="6"/>
      <c r="P176" s="6"/>
      <c r="Q176" s="6"/>
      <c r="R176" s="6"/>
      <c r="S176" s="6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</row>
    <row r="177" spans="1:14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6"/>
      <c r="M177" s="6"/>
      <c r="N177" s="6"/>
      <c r="O177" s="6"/>
      <c r="P177" s="6"/>
      <c r="Q177" s="6"/>
      <c r="R177" s="6"/>
      <c r="S177" s="6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</row>
    <row r="178" spans="1:14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6"/>
      <c r="M178" s="6"/>
      <c r="N178" s="6"/>
      <c r="O178" s="6"/>
      <c r="P178" s="6"/>
      <c r="Q178" s="6"/>
      <c r="R178" s="6"/>
      <c r="S178" s="6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</row>
    <row r="179" spans="1:14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6"/>
      <c r="M179" s="6"/>
      <c r="N179" s="6"/>
      <c r="O179" s="6"/>
      <c r="P179" s="6"/>
      <c r="Q179" s="6"/>
      <c r="R179" s="6"/>
      <c r="S179" s="6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</row>
    <row r="180" spans="1:14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6"/>
      <c r="M180" s="6"/>
      <c r="N180" s="6"/>
      <c r="O180" s="6"/>
      <c r="P180" s="6"/>
      <c r="Q180" s="6"/>
      <c r="R180" s="6"/>
      <c r="S180" s="6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</row>
    <row r="181" spans="1:14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6"/>
      <c r="M181" s="6"/>
      <c r="N181" s="6"/>
      <c r="O181" s="6"/>
      <c r="P181" s="6"/>
      <c r="Q181" s="6"/>
      <c r="R181" s="6"/>
      <c r="S181" s="6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</row>
    <row r="182" spans="1:14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6"/>
      <c r="M182" s="6"/>
      <c r="N182" s="6"/>
      <c r="O182" s="6"/>
      <c r="P182" s="6"/>
      <c r="Q182" s="6"/>
      <c r="R182" s="6"/>
      <c r="S182" s="6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</row>
    <row r="183" spans="1:14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6"/>
      <c r="M183" s="6"/>
      <c r="N183" s="6"/>
      <c r="O183" s="6"/>
      <c r="P183" s="6"/>
      <c r="Q183" s="6"/>
      <c r="R183" s="6"/>
      <c r="S183" s="6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</row>
    <row r="184" spans="1:14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6"/>
      <c r="M184" s="6"/>
      <c r="N184" s="6"/>
      <c r="O184" s="6"/>
      <c r="P184" s="6"/>
      <c r="Q184" s="6"/>
      <c r="R184" s="6"/>
      <c r="S184" s="6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</row>
    <row r="185" spans="1:14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6"/>
      <c r="M185" s="6"/>
      <c r="N185" s="6"/>
      <c r="O185" s="6"/>
      <c r="P185" s="6"/>
      <c r="Q185" s="6"/>
      <c r="R185" s="6"/>
      <c r="S185" s="6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</row>
    <row r="186" spans="1:14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6"/>
      <c r="M186" s="6"/>
      <c r="N186" s="6"/>
      <c r="O186" s="6"/>
      <c r="P186" s="6"/>
      <c r="Q186" s="6"/>
      <c r="R186" s="6"/>
      <c r="S186" s="6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</row>
    <row r="187" spans="1:14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6"/>
      <c r="M187" s="6"/>
      <c r="N187" s="6"/>
      <c r="O187" s="6"/>
      <c r="P187" s="6"/>
      <c r="Q187" s="6"/>
      <c r="R187" s="6"/>
      <c r="S187" s="6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</row>
    <row r="188" spans="1:14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6"/>
      <c r="M188" s="6"/>
      <c r="N188" s="6"/>
      <c r="O188" s="6"/>
      <c r="P188" s="6"/>
      <c r="Q188" s="6"/>
      <c r="R188" s="6"/>
      <c r="S188" s="6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</row>
    <row r="189" spans="1:14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6"/>
      <c r="M189" s="6"/>
      <c r="N189" s="6"/>
      <c r="O189" s="6"/>
      <c r="P189" s="6"/>
      <c r="Q189" s="6"/>
      <c r="R189" s="6"/>
      <c r="S189" s="6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</row>
    <row r="190" spans="1:14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6"/>
      <c r="M190" s="6"/>
      <c r="N190" s="6"/>
      <c r="O190" s="6"/>
      <c r="P190" s="6"/>
      <c r="Q190" s="6"/>
      <c r="R190" s="6"/>
      <c r="S190" s="6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</row>
    <row r="191" spans="1:14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6"/>
      <c r="M191" s="6"/>
      <c r="N191" s="6"/>
      <c r="O191" s="6"/>
      <c r="P191" s="6"/>
      <c r="Q191" s="6"/>
      <c r="R191" s="6"/>
      <c r="S191" s="6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</row>
    <row r="192" spans="1:14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6"/>
      <c r="M192" s="6"/>
      <c r="N192" s="6"/>
      <c r="O192" s="6"/>
      <c r="P192" s="6"/>
      <c r="Q192" s="6"/>
      <c r="R192" s="6"/>
      <c r="S192" s="6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</row>
    <row r="193" spans="1:14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6"/>
      <c r="M193" s="6"/>
      <c r="N193" s="6"/>
      <c r="O193" s="6"/>
      <c r="P193" s="6"/>
      <c r="Q193" s="6"/>
      <c r="R193" s="6"/>
      <c r="S193" s="6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</row>
    <row r="194" spans="1:14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6"/>
      <c r="M194" s="6"/>
      <c r="N194" s="6"/>
      <c r="O194" s="6"/>
      <c r="P194" s="6"/>
      <c r="Q194" s="6"/>
      <c r="R194" s="6"/>
      <c r="S194" s="6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</row>
    <row r="195" spans="1:14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6"/>
      <c r="M195" s="6"/>
      <c r="N195" s="6"/>
      <c r="O195" s="6"/>
      <c r="P195" s="6"/>
      <c r="Q195" s="6"/>
      <c r="R195" s="6"/>
      <c r="S195" s="6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</row>
    <row r="196" spans="1:14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6"/>
      <c r="M196" s="6"/>
      <c r="N196" s="6"/>
      <c r="O196" s="6"/>
      <c r="P196" s="6"/>
      <c r="Q196" s="6"/>
      <c r="R196" s="6"/>
      <c r="S196" s="6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</row>
    <row r="197" spans="1:14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6"/>
      <c r="M197" s="6"/>
      <c r="N197" s="6"/>
      <c r="O197" s="6"/>
      <c r="P197" s="6"/>
      <c r="Q197" s="6"/>
      <c r="R197" s="6"/>
      <c r="S197" s="6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</row>
    <row r="198" spans="1:14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6"/>
      <c r="M198" s="6"/>
      <c r="N198" s="6"/>
      <c r="O198" s="6"/>
      <c r="P198" s="6"/>
      <c r="Q198" s="6"/>
      <c r="R198" s="6"/>
      <c r="S198" s="6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</row>
    <row r="199" spans="1:14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6"/>
      <c r="M199" s="6"/>
      <c r="N199" s="6"/>
      <c r="O199" s="6"/>
      <c r="P199" s="6"/>
      <c r="Q199" s="6"/>
      <c r="R199" s="6"/>
      <c r="S199" s="6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</row>
    <row r="200" spans="1:14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6"/>
      <c r="M200" s="6"/>
      <c r="N200" s="6"/>
      <c r="O200" s="6"/>
      <c r="P200" s="6"/>
      <c r="Q200" s="6"/>
      <c r="R200" s="6"/>
      <c r="S200" s="6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</row>
    <row r="201" spans="1:14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6"/>
      <c r="M201" s="6"/>
      <c r="N201" s="6"/>
      <c r="O201" s="6"/>
      <c r="P201" s="6"/>
      <c r="Q201" s="6"/>
      <c r="R201" s="6"/>
      <c r="S201" s="6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</row>
    <row r="202" spans="1:14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6"/>
      <c r="M202" s="6"/>
      <c r="N202" s="6"/>
      <c r="O202" s="6"/>
      <c r="P202" s="6"/>
      <c r="Q202" s="6"/>
      <c r="R202" s="6"/>
      <c r="S202" s="6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</row>
    <row r="203" spans="1:14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6"/>
      <c r="M203" s="6"/>
      <c r="N203" s="6"/>
      <c r="O203" s="6"/>
      <c r="P203" s="6"/>
      <c r="Q203" s="6"/>
      <c r="R203" s="6"/>
      <c r="S203" s="6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</row>
    <row r="204" spans="1:14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6"/>
      <c r="M204" s="6"/>
      <c r="N204" s="6"/>
      <c r="O204" s="6"/>
      <c r="P204" s="6"/>
      <c r="Q204" s="6"/>
      <c r="R204" s="6"/>
      <c r="S204" s="6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</row>
    <row r="205" spans="1:14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6"/>
      <c r="M205" s="6"/>
      <c r="N205" s="6"/>
      <c r="O205" s="6"/>
      <c r="P205" s="6"/>
      <c r="Q205" s="6"/>
      <c r="R205" s="6"/>
      <c r="S205" s="6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</row>
    <row r="206" spans="1:14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6"/>
      <c r="M206" s="6"/>
      <c r="N206" s="6"/>
      <c r="O206" s="6"/>
      <c r="P206" s="6"/>
      <c r="Q206" s="6"/>
      <c r="R206" s="6"/>
      <c r="S206" s="6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</row>
    <row r="207" spans="1:14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6"/>
      <c r="M207" s="6"/>
      <c r="N207" s="6"/>
      <c r="O207" s="6"/>
      <c r="P207" s="6"/>
      <c r="Q207" s="6"/>
      <c r="R207" s="6"/>
      <c r="S207" s="6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</row>
    <row r="208" spans="1:14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6"/>
      <c r="M208" s="6"/>
      <c r="N208" s="6"/>
      <c r="O208" s="6"/>
      <c r="P208" s="6"/>
      <c r="Q208" s="6"/>
      <c r="R208" s="6"/>
      <c r="S208" s="6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</row>
    <row r="209" spans="1:14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6"/>
      <c r="M209" s="6"/>
      <c r="N209" s="6"/>
      <c r="O209" s="6"/>
      <c r="P209" s="6"/>
      <c r="Q209" s="6"/>
      <c r="R209" s="6"/>
      <c r="S209" s="6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</row>
    <row r="210" spans="1:14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6"/>
      <c r="M210" s="6"/>
      <c r="N210" s="6"/>
      <c r="O210" s="6"/>
      <c r="P210" s="6"/>
      <c r="Q210" s="6"/>
      <c r="R210" s="6"/>
      <c r="S210" s="6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</row>
    <row r="211" spans="1:14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6"/>
      <c r="M211" s="6"/>
      <c r="N211" s="6"/>
      <c r="O211" s="6"/>
      <c r="P211" s="6"/>
      <c r="Q211" s="6"/>
      <c r="R211" s="6"/>
      <c r="S211" s="6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</row>
    <row r="212" spans="1:14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6"/>
      <c r="M212" s="6"/>
      <c r="N212" s="6"/>
      <c r="O212" s="6"/>
      <c r="P212" s="6"/>
      <c r="Q212" s="6"/>
      <c r="R212" s="6"/>
      <c r="S212" s="6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</row>
    <row r="213" spans="1:14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6"/>
      <c r="M213" s="6"/>
      <c r="N213" s="6"/>
      <c r="O213" s="6"/>
      <c r="P213" s="6"/>
      <c r="Q213" s="6"/>
      <c r="R213" s="6"/>
      <c r="S213" s="6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</row>
    <row r="214" spans="1:14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6"/>
      <c r="M214" s="6"/>
      <c r="N214" s="6"/>
      <c r="O214" s="6"/>
      <c r="P214" s="6"/>
      <c r="Q214" s="6"/>
      <c r="R214" s="6"/>
      <c r="S214" s="6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</row>
    <row r="215" spans="1:14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6"/>
      <c r="M215" s="6"/>
      <c r="N215" s="6"/>
      <c r="O215" s="6"/>
      <c r="P215" s="6"/>
      <c r="Q215" s="6"/>
      <c r="R215" s="6"/>
      <c r="S215" s="6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</row>
    <row r="216" spans="1:14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6"/>
      <c r="M216" s="6"/>
      <c r="N216" s="6"/>
      <c r="O216" s="6"/>
      <c r="P216" s="6"/>
      <c r="Q216" s="6"/>
      <c r="R216" s="6"/>
      <c r="S216" s="6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</row>
    <row r="217" spans="1:14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6"/>
      <c r="M217" s="6"/>
      <c r="N217" s="6"/>
      <c r="O217" s="6"/>
      <c r="P217" s="6"/>
      <c r="Q217" s="6"/>
      <c r="R217" s="6"/>
      <c r="S217" s="6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</row>
    <row r="218" spans="1:14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6"/>
      <c r="M218" s="6"/>
      <c r="N218" s="6"/>
      <c r="O218" s="6"/>
      <c r="P218" s="6"/>
      <c r="Q218" s="6"/>
      <c r="R218" s="6"/>
      <c r="S218" s="6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</row>
    <row r="219" spans="1:14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6"/>
      <c r="M219" s="6"/>
      <c r="N219" s="6"/>
      <c r="O219" s="6"/>
      <c r="P219" s="6"/>
      <c r="Q219" s="6"/>
      <c r="R219" s="6"/>
      <c r="S219" s="6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</row>
    <row r="220" spans="1:14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6"/>
      <c r="M220" s="6"/>
      <c r="N220" s="6"/>
      <c r="O220" s="6"/>
      <c r="P220" s="6"/>
      <c r="Q220" s="6"/>
      <c r="R220" s="6"/>
      <c r="S220" s="6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</row>
    <row r="221" spans="1:14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6"/>
      <c r="M221" s="6"/>
      <c r="N221" s="6"/>
      <c r="O221" s="6"/>
      <c r="P221" s="6"/>
      <c r="Q221" s="6"/>
      <c r="R221" s="6"/>
      <c r="S221" s="6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</row>
    <row r="222" spans="1:14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6"/>
      <c r="M222" s="6"/>
      <c r="N222" s="6"/>
      <c r="O222" s="6"/>
      <c r="P222" s="6"/>
      <c r="Q222" s="6"/>
      <c r="R222" s="6"/>
      <c r="S222" s="6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</row>
    <row r="223" spans="1:14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6"/>
      <c r="M223" s="6"/>
      <c r="N223" s="6"/>
      <c r="O223" s="6"/>
      <c r="P223" s="6"/>
      <c r="Q223" s="6"/>
      <c r="R223" s="6"/>
      <c r="S223" s="6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</row>
    <row r="224" spans="1:14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6"/>
      <c r="M224" s="6"/>
      <c r="N224" s="6"/>
      <c r="O224" s="6"/>
      <c r="P224" s="6"/>
      <c r="Q224" s="6"/>
      <c r="R224" s="6"/>
      <c r="S224" s="6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</row>
    <row r="225" spans="1:14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6"/>
      <c r="M225" s="6"/>
      <c r="N225" s="6"/>
      <c r="O225" s="6"/>
      <c r="P225" s="6"/>
      <c r="Q225" s="6"/>
      <c r="R225" s="6"/>
      <c r="S225" s="6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</row>
    <row r="226" spans="1:14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6"/>
      <c r="M226" s="6"/>
      <c r="N226" s="6"/>
      <c r="O226" s="6"/>
      <c r="P226" s="6"/>
      <c r="Q226" s="6"/>
      <c r="R226" s="6"/>
      <c r="S226" s="6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</row>
    <row r="227" spans="1:14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6"/>
      <c r="M227" s="6"/>
      <c r="N227" s="6"/>
      <c r="O227" s="6"/>
      <c r="P227" s="6"/>
      <c r="Q227" s="6"/>
      <c r="R227" s="6"/>
      <c r="S227" s="6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</row>
    <row r="228" spans="1:14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6"/>
      <c r="M228" s="6"/>
      <c r="N228" s="6"/>
      <c r="O228" s="6"/>
      <c r="P228" s="6"/>
      <c r="Q228" s="6"/>
      <c r="R228" s="6"/>
      <c r="S228" s="6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</row>
    <row r="229" spans="1:14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6"/>
      <c r="M229" s="6"/>
      <c r="N229" s="6"/>
      <c r="O229" s="6"/>
      <c r="P229" s="6"/>
      <c r="Q229" s="6"/>
      <c r="R229" s="6"/>
      <c r="S229" s="6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</row>
    <row r="230" spans="1:14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6"/>
      <c r="M230" s="6"/>
      <c r="N230" s="6"/>
      <c r="O230" s="6"/>
      <c r="P230" s="6"/>
      <c r="Q230" s="6"/>
      <c r="R230" s="6"/>
      <c r="S230" s="6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</row>
    <row r="231" spans="1:14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6"/>
      <c r="M231" s="6"/>
      <c r="N231" s="6"/>
      <c r="O231" s="6"/>
      <c r="P231" s="6"/>
      <c r="Q231" s="6"/>
      <c r="R231" s="6"/>
      <c r="S231" s="6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</row>
    <row r="232" spans="1:14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6"/>
      <c r="M232" s="6"/>
      <c r="N232" s="6"/>
      <c r="O232" s="6"/>
      <c r="P232" s="6"/>
      <c r="Q232" s="6"/>
      <c r="R232" s="6"/>
      <c r="S232" s="6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</row>
    <row r="233" spans="1:14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6"/>
      <c r="M233" s="6"/>
      <c r="N233" s="6"/>
      <c r="O233" s="6"/>
      <c r="P233" s="6"/>
      <c r="Q233" s="6"/>
      <c r="R233" s="6"/>
      <c r="S233" s="6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</row>
    <row r="234" spans="1:14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6"/>
      <c r="M234" s="6"/>
      <c r="N234" s="6"/>
      <c r="O234" s="6"/>
      <c r="P234" s="6"/>
      <c r="Q234" s="6"/>
      <c r="R234" s="6"/>
      <c r="S234" s="6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</row>
    <row r="235" spans="1:14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6"/>
      <c r="M235" s="6"/>
      <c r="N235" s="6"/>
      <c r="O235" s="6"/>
      <c r="P235" s="6"/>
      <c r="Q235" s="6"/>
      <c r="R235" s="6"/>
      <c r="S235" s="6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</row>
    <row r="236" spans="1:14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6"/>
      <c r="M236" s="6"/>
      <c r="N236" s="6"/>
      <c r="O236" s="6"/>
      <c r="P236" s="6"/>
      <c r="Q236" s="6"/>
      <c r="R236" s="6"/>
      <c r="S236" s="6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</row>
    <row r="237" spans="1:14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6"/>
      <c r="M237" s="6"/>
      <c r="N237" s="6"/>
      <c r="O237" s="6"/>
      <c r="P237" s="6"/>
      <c r="Q237" s="6"/>
      <c r="R237" s="6"/>
      <c r="S237" s="6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</row>
    <row r="238" spans="1:14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6"/>
      <c r="M238" s="6"/>
      <c r="N238" s="6"/>
      <c r="O238" s="6"/>
      <c r="P238" s="6"/>
      <c r="Q238" s="6"/>
      <c r="R238" s="6"/>
      <c r="S238" s="6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</row>
    <row r="239" spans="1:14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6"/>
      <c r="M239" s="6"/>
      <c r="N239" s="6"/>
      <c r="O239" s="6"/>
      <c r="P239" s="6"/>
      <c r="Q239" s="6"/>
      <c r="R239" s="6"/>
      <c r="S239" s="6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</row>
    <row r="240" spans="1:14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6"/>
      <c r="M240" s="6"/>
      <c r="N240" s="6"/>
      <c r="O240" s="6"/>
      <c r="P240" s="6"/>
      <c r="Q240" s="6"/>
      <c r="R240" s="6"/>
      <c r="S240" s="6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</row>
    <row r="241" spans="1:14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6"/>
      <c r="M241" s="6"/>
      <c r="N241" s="6"/>
      <c r="O241" s="6"/>
      <c r="P241" s="6"/>
      <c r="Q241" s="6"/>
      <c r="R241" s="6"/>
      <c r="S241" s="6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</row>
    <row r="242" spans="1:14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6"/>
      <c r="M242" s="6"/>
      <c r="N242" s="6"/>
      <c r="O242" s="6"/>
      <c r="P242" s="6"/>
      <c r="Q242" s="6"/>
      <c r="R242" s="6"/>
      <c r="S242" s="6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</row>
    <row r="243" spans="1:14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6"/>
      <c r="M243" s="6"/>
      <c r="N243" s="6"/>
      <c r="O243" s="6"/>
      <c r="P243" s="6"/>
      <c r="Q243" s="6"/>
      <c r="R243" s="6"/>
      <c r="S243" s="6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</row>
    <row r="244" spans="1:14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6"/>
      <c r="M244" s="6"/>
      <c r="N244" s="6"/>
      <c r="O244" s="6"/>
      <c r="P244" s="6"/>
      <c r="Q244" s="6"/>
      <c r="R244" s="6"/>
      <c r="S244" s="6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</row>
    <row r="245" spans="1:14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6"/>
      <c r="M245" s="6"/>
      <c r="N245" s="6"/>
      <c r="O245" s="6"/>
      <c r="P245" s="6"/>
      <c r="Q245" s="6"/>
      <c r="R245" s="6"/>
      <c r="S245" s="6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</row>
    <row r="246" spans="1:14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6"/>
      <c r="M246" s="6"/>
      <c r="N246" s="6"/>
      <c r="O246" s="6"/>
      <c r="P246" s="6"/>
      <c r="Q246" s="6"/>
      <c r="R246" s="6"/>
      <c r="S246" s="6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</row>
    <row r="247" spans="1:14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6"/>
      <c r="M247" s="6"/>
      <c r="N247" s="6"/>
      <c r="O247" s="6"/>
      <c r="P247" s="6"/>
      <c r="Q247" s="6"/>
      <c r="R247" s="6"/>
      <c r="S247" s="6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</row>
    <row r="248" spans="1:14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6"/>
      <c r="M248" s="6"/>
      <c r="N248" s="6"/>
      <c r="O248" s="6"/>
      <c r="P248" s="6"/>
      <c r="Q248" s="6"/>
      <c r="R248" s="6"/>
      <c r="S248" s="6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</row>
    <row r="249" spans="1:14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6"/>
      <c r="M249" s="6"/>
      <c r="N249" s="6"/>
      <c r="O249" s="6"/>
      <c r="P249" s="6"/>
      <c r="Q249" s="6"/>
      <c r="R249" s="6"/>
      <c r="S249" s="6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</row>
    <row r="250" spans="1:14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6"/>
      <c r="M250" s="6"/>
      <c r="N250" s="6"/>
      <c r="O250" s="6"/>
      <c r="P250" s="6"/>
      <c r="Q250" s="6"/>
      <c r="R250" s="6"/>
      <c r="S250" s="6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</row>
    <row r="251" spans="1:14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6"/>
      <c r="M251" s="6"/>
      <c r="N251" s="6"/>
      <c r="O251" s="6"/>
      <c r="P251" s="6"/>
      <c r="Q251" s="6"/>
      <c r="R251" s="6"/>
      <c r="S251" s="6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</row>
    <row r="252" spans="1:14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6"/>
      <c r="M252" s="6"/>
      <c r="N252" s="6"/>
      <c r="O252" s="6"/>
      <c r="P252" s="6"/>
      <c r="Q252" s="6"/>
      <c r="R252" s="6"/>
      <c r="S252" s="6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</row>
    <row r="253" spans="1:14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6"/>
      <c r="M253" s="6"/>
      <c r="N253" s="6"/>
      <c r="O253" s="6"/>
      <c r="P253" s="6"/>
      <c r="Q253" s="6"/>
      <c r="R253" s="6"/>
      <c r="S253" s="6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</row>
    <row r="254" spans="1:14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6"/>
      <c r="M254" s="6"/>
      <c r="N254" s="6"/>
      <c r="O254" s="6"/>
      <c r="P254" s="6"/>
      <c r="Q254" s="6"/>
      <c r="R254" s="6"/>
      <c r="S254" s="6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</row>
    <row r="255" spans="1:14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6"/>
      <c r="M255" s="6"/>
      <c r="N255" s="6"/>
      <c r="O255" s="6"/>
      <c r="P255" s="6"/>
      <c r="Q255" s="6"/>
      <c r="R255" s="6"/>
      <c r="S255" s="6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</row>
    <row r="256" spans="1:14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6"/>
      <c r="M256" s="6"/>
      <c r="N256" s="6"/>
      <c r="O256" s="6"/>
      <c r="P256" s="6"/>
      <c r="Q256" s="6"/>
      <c r="R256" s="6"/>
      <c r="S256" s="6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</row>
    <row r="257" spans="1:14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6"/>
      <c r="M257" s="6"/>
      <c r="N257" s="6"/>
      <c r="O257" s="6"/>
      <c r="P257" s="6"/>
      <c r="Q257" s="6"/>
      <c r="R257" s="6"/>
      <c r="S257" s="6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</row>
    <row r="258" spans="1:14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6"/>
      <c r="M258" s="6"/>
      <c r="N258" s="6"/>
      <c r="O258" s="6"/>
      <c r="P258" s="6"/>
      <c r="Q258" s="6"/>
      <c r="R258" s="6"/>
      <c r="S258" s="6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</row>
    <row r="259" spans="1:14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6"/>
      <c r="M259" s="6"/>
      <c r="N259" s="6"/>
      <c r="O259" s="6"/>
      <c r="P259" s="6"/>
      <c r="Q259" s="6"/>
      <c r="R259" s="6"/>
      <c r="S259" s="6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</row>
    <row r="260" spans="1:14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6"/>
      <c r="M260" s="6"/>
      <c r="N260" s="6"/>
      <c r="O260" s="6"/>
      <c r="P260" s="6"/>
      <c r="Q260" s="6"/>
      <c r="R260" s="6"/>
      <c r="S260" s="6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</row>
    <row r="261" spans="1:14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6"/>
      <c r="M261" s="6"/>
      <c r="N261" s="6"/>
      <c r="O261" s="6"/>
      <c r="P261" s="6"/>
      <c r="Q261" s="6"/>
      <c r="R261" s="6"/>
      <c r="S261" s="6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</row>
    <row r="262" spans="1:14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6"/>
      <c r="M262" s="6"/>
      <c r="N262" s="6"/>
      <c r="O262" s="6"/>
      <c r="P262" s="6"/>
      <c r="Q262" s="6"/>
      <c r="R262" s="6"/>
      <c r="S262" s="6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</row>
    <row r="263" spans="1:14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6"/>
      <c r="M263" s="6"/>
      <c r="N263" s="6"/>
      <c r="O263" s="6"/>
      <c r="P263" s="6"/>
      <c r="Q263" s="6"/>
      <c r="R263" s="6"/>
      <c r="S263" s="6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</row>
    <row r="264" spans="1:14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6"/>
      <c r="M264" s="6"/>
      <c r="N264" s="6"/>
      <c r="O264" s="6"/>
      <c r="P264" s="6"/>
      <c r="Q264" s="6"/>
      <c r="R264" s="6"/>
      <c r="S264" s="6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</row>
    <row r="265" spans="1:14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6"/>
      <c r="M265" s="6"/>
      <c r="N265" s="6"/>
      <c r="O265" s="6"/>
      <c r="P265" s="6"/>
      <c r="Q265" s="6"/>
      <c r="R265" s="6"/>
      <c r="S265" s="6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</row>
    <row r="266" spans="1:14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6"/>
      <c r="M266" s="6"/>
      <c r="N266" s="6"/>
      <c r="O266" s="6"/>
      <c r="P266" s="6"/>
      <c r="Q266" s="6"/>
      <c r="R266" s="6"/>
      <c r="S266" s="6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</row>
    <row r="267" spans="1:14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6"/>
      <c r="M267" s="6"/>
      <c r="N267" s="6"/>
      <c r="O267" s="6"/>
      <c r="P267" s="6"/>
      <c r="Q267" s="6"/>
      <c r="R267" s="6"/>
      <c r="S267" s="6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</row>
    <row r="268" spans="1:14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6"/>
      <c r="M268" s="6"/>
      <c r="N268" s="6"/>
      <c r="O268" s="6"/>
      <c r="P268" s="6"/>
      <c r="Q268" s="6"/>
      <c r="R268" s="6"/>
      <c r="S268" s="6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</row>
    <row r="269" spans="1:14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6"/>
      <c r="M269" s="6"/>
      <c r="N269" s="6"/>
      <c r="O269" s="6"/>
      <c r="P269" s="6"/>
      <c r="Q269" s="6"/>
      <c r="R269" s="6"/>
      <c r="S269" s="6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</row>
    <row r="270" spans="1:14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6"/>
      <c r="M270" s="6"/>
      <c r="N270" s="6"/>
      <c r="O270" s="6"/>
      <c r="P270" s="6"/>
      <c r="Q270" s="6"/>
      <c r="R270" s="6"/>
      <c r="S270" s="6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</row>
    <row r="271" spans="1:14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6"/>
      <c r="M271" s="6"/>
      <c r="N271" s="6"/>
      <c r="O271" s="6"/>
      <c r="P271" s="6"/>
      <c r="Q271" s="6"/>
      <c r="R271" s="6"/>
      <c r="S271" s="6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</row>
    <row r="272" spans="1:14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6"/>
      <c r="M272" s="6"/>
      <c r="N272" s="6"/>
      <c r="O272" s="6"/>
      <c r="P272" s="6"/>
      <c r="Q272" s="6"/>
      <c r="R272" s="6"/>
      <c r="S272" s="6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</row>
    <row r="273" spans="1:14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6"/>
      <c r="M273" s="6"/>
      <c r="N273" s="6"/>
      <c r="O273" s="6"/>
      <c r="P273" s="6"/>
      <c r="Q273" s="6"/>
      <c r="R273" s="6"/>
      <c r="S273" s="6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</row>
    <row r="274" spans="1:14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6"/>
      <c r="M274" s="6"/>
      <c r="N274" s="6"/>
      <c r="O274" s="6"/>
      <c r="P274" s="6"/>
      <c r="Q274" s="6"/>
      <c r="R274" s="6"/>
      <c r="S274" s="6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</row>
    <row r="275" spans="1:14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6"/>
      <c r="M275" s="6"/>
      <c r="N275" s="6"/>
      <c r="O275" s="6"/>
      <c r="P275" s="6"/>
      <c r="Q275" s="6"/>
      <c r="R275" s="6"/>
      <c r="S275" s="6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</row>
    <row r="276" spans="1:14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6"/>
      <c r="M276" s="6"/>
      <c r="N276" s="6"/>
      <c r="O276" s="6"/>
      <c r="P276" s="6"/>
      <c r="Q276" s="6"/>
      <c r="R276" s="6"/>
      <c r="S276" s="6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</row>
    <row r="277" spans="1:14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6"/>
      <c r="M277" s="6"/>
      <c r="N277" s="6"/>
      <c r="O277" s="6"/>
      <c r="P277" s="6"/>
      <c r="Q277" s="6"/>
      <c r="R277" s="6"/>
      <c r="S277" s="6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</row>
    <row r="278" spans="1:14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6"/>
      <c r="M278" s="6"/>
      <c r="N278" s="6"/>
      <c r="O278" s="6"/>
      <c r="P278" s="6"/>
      <c r="Q278" s="6"/>
      <c r="R278" s="6"/>
      <c r="S278" s="6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</row>
    <row r="279" spans="1:14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6"/>
      <c r="M279" s="6"/>
      <c r="N279" s="6"/>
      <c r="O279" s="6"/>
      <c r="P279" s="6"/>
      <c r="Q279" s="6"/>
      <c r="R279" s="6"/>
      <c r="S279" s="6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</row>
    <row r="280" spans="1:14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6"/>
      <c r="M280" s="6"/>
      <c r="N280" s="6"/>
      <c r="O280" s="6"/>
      <c r="P280" s="6"/>
      <c r="Q280" s="6"/>
      <c r="R280" s="6"/>
      <c r="S280" s="6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</row>
    <row r="281" spans="1:14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6"/>
      <c r="M281" s="6"/>
      <c r="N281" s="6"/>
      <c r="O281" s="6"/>
      <c r="P281" s="6"/>
      <c r="Q281" s="6"/>
      <c r="R281" s="6"/>
      <c r="S281" s="6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</row>
    <row r="282" spans="1:14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6"/>
      <c r="M282" s="6"/>
      <c r="N282" s="6"/>
      <c r="O282" s="6"/>
      <c r="P282" s="6"/>
      <c r="Q282" s="6"/>
      <c r="R282" s="6"/>
      <c r="S282" s="6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</row>
    <row r="283" spans="1:14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6"/>
      <c r="M283" s="6"/>
      <c r="N283" s="6"/>
      <c r="O283" s="6"/>
      <c r="P283" s="6"/>
      <c r="Q283" s="6"/>
      <c r="R283" s="6"/>
      <c r="S283" s="6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</row>
    <row r="284" spans="1:14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6"/>
      <c r="M284" s="6"/>
      <c r="N284" s="6"/>
      <c r="O284" s="6"/>
      <c r="P284" s="6"/>
      <c r="Q284" s="6"/>
      <c r="R284" s="6"/>
      <c r="S284" s="6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</row>
    <row r="285" spans="1:14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6"/>
      <c r="M285" s="6"/>
      <c r="N285" s="6"/>
      <c r="O285" s="6"/>
      <c r="P285" s="6"/>
      <c r="Q285" s="6"/>
      <c r="R285" s="6"/>
      <c r="S285" s="6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</row>
    <row r="286" spans="1:14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6"/>
      <c r="M286" s="6"/>
      <c r="N286" s="6"/>
      <c r="O286" s="6"/>
      <c r="P286" s="6"/>
      <c r="Q286" s="6"/>
      <c r="R286" s="6"/>
      <c r="S286" s="6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</row>
    <row r="287" spans="1:14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6"/>
      <c r="M287" s="6"/>
      <c r="N287" s="6"/>
      <c r="O287" s="6"/>
      <c r="P287" s="6"/>
      <c r="Q287" s="6"/>
      <c r="R287" s="6"/>
      <c r="S287" s="6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</row>
    <row r="288" spans="1:14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6"/>
      <c r="M288" s="6"/>
      <c r="N288" s="6"/>
      <c r="O288" s="6"/>
      <c r="P288" s="6"/>
      <c r="Q288" s="6"/>
      <c r="R288" s="6"/>
      <c r="S288" s="6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</row>
    <row r="289" spans="1:14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6"/>
      <c r="M289" s="6"/>
      <c r="N289" s="6"/>
      <c r="O289" s="6"/>
      <c r="P289" s="6"/>
      <c r="Q289" s="6"/>
      <c r="R289" s="6"/>
      <c r="S289" s="6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</row>
    <row r="290" spans="1:14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6"/>
      <c r="M290" s="6"/>
      <c r="N290" s="6"/>
      <c r="O290" s="6"/>
      <c r="P290" s="6"/>
      <c r="Q290" s="6"/>
      <c r="R290" s="6"/>
      <c r="S290" s="6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</row>
    <row r="291" spans="1:14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6"/>
      <c r="M291" s="6"/>
      <c r="N291" s="6"/>
      <c r="O291" s="6"/>
      <c r="P291" s="6"/>
      <c r="Q291" s="6"/>
      <c r="R291" s="6"/>
      <c r="S291" s="6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</row>
    <row r="292" spans="1:14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6"/>
      <c r="M292" s="6"/>
      <c r="N292" s="6"/>
      <c r="O292" s="6"/>
      <c r="P292" s="6"/>
      <c r="Q292" s="6"/>
      <c r="R292" s="6"/>
      <c r="S292" s="6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</row>
    <row r="293" spans="1:14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6"/>
      <c r="M293" s="6"/>
      <c r="N293" s="6"/>
      <c r="O293" s="6"/>
      <c r="P293" s="6"/>
      <c r="Q293" s="6"/>
      <c r="R293" s="6"/>
      <c r="S293" s="6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</row>
    <row r="294" spans="1:14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6"/>
      <c r="M294" s="6"/>
      <c r="N294" s="6"/>
      <c r="O294" s="6"/>
      <c r="P294" s="6"/>
      <c r="Q294" s="6"/>
      <c r="R294" s="6"/>
      <c r="S294" s="6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</row>
    <row r="295" spans="1:14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6"/>
      <c r="M295" s="6"/>
      <c r="N295" s="6"/>
      <c r="O295" s="6"/>
      <c r="P295" s="6"/>
      <c r="Q295" s="6"/>
      <c r="R295" s="6"/>
      <c r="S295" s="6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</row>
    <row r="296" spans="1:14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6"/>
      <c r="M296" s="6"/>
      <c r="N296" s="6"/>
      <c r="O296" s="6"/>
      <c r="P296" s="6"/>
      <c r="Q296" s="6"/>
      <c r="R296" s="6"/>
      <c r="S296" s="6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</row>
    <row r="297" spans="1:14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6"/>
      <c r="M297" s="6"/>
      <c r="N297" s="6"/>
      <c r="O297" s="6"/>
      <c r="P297" s="6"/>
      <c r="Q297" s="6"/>
      <c r="R297" s="6"/>
      <c r="S297" s="6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</row>
    <row r="298" spans="1:14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6"/>
      <c r="M298" s="6"/>
      <c r="N298" s="6"/>
      <c r="O298" s="6"/>
      <c r="P298" s="6"/>
      <c r="Q298" s="6"/>
      <c r="R298" s="6"/>
      <c r="S298" s="6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</row>
    <row r="299" spans="1:14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6"/>
      <c r="M299" s="6"/>
      <c r="N299" s="6"/>
      <c r="O299" s="6"/>
      <c r="P299" s="6"/>
      <c r="Q299" s="6"/>
      <c r="R299" s="6"/>
      <c r="S299" s="6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</row>
    <row r="300" spans="1:14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6"/>
      <c r="M300" s="6"/>
      <c r="N300" s="6"/>
      <c r="O300" s="6"/>
      <c r="P300" s="6"/>
      <c r="Q300" s="6"/>
      <c r="R300" s="6"/>
      <c r="S300" s="6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</row>
    <row r="301" spans="1:14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6"/>
      <c r="M301" s="6"/>
      <c r="N301" s="6"/>
      <c r="O301" s="6"/>
      <c r="P301" s="6"/>
      <c r="Q301" s="6"/>
      <c r="R301" s="6"/>
      <c r="S301" s="6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</row>
    <row r="302" spans="1:14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6"/>
      <c r="M302" s="6"/>
      <c r="N302" s="6"/>
      <c r="O302" s="6"/>
      <c r="P302" s="6"/>
      <c r="Q302" s="6"/>
      <c r="R302" s="6"/>
      <c r="S302" s="6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</row>
    <row r="303" spans="1:14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6"/>
      <c r="M303" s="6"/>
      <c r="N303" s="6"/>
      <c r="O303" s="6"/>
      <c r="P303" s="6"/>
      <c r="Q303" s="6"/>
      <c r="R303" s="6"/>
      <c r="S303" s="6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</row>
    <row r="304" spans="1:14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6"/>
      <c r="M304" s="6"/>
      <c r="N304" s="6"/>
      <c r="O304" s="6"/>
      <c r="P304" s="6"/>
      <c r="Q304" s="6"/>
      <c r="R304" s="6"/>
      <c r="S304" s="6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</row>
    <row r="305" spans="1:14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6"/>
      <c r="M305" s="6"/>
      <c r="N305" s="6"/>
      <c r="O305" s="6"/>
      <c r="P305" s="6"/>
      <c r="Q305" s="6"/>
      <c r="R305" s="6"/>
      <c r="S305" s="6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</row>
    <row r="306" spans="1:14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6"/>
      <c r="M306" s="6"/>
      <c r="N306" s="6"/>
      <c r="O306" s="6"/>
      <c r="P306" s="6"/>
      <c r="Q306" s="6"/>
      <c r="R306" s="6"/>
      <c r="S306" s="6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</row>
    <row r="307" spans="1:14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6"/>
      <c r="M307" s="6"/>
      <c r="N307" s="6"/>
      <c r="O307" s="6"/>
      <c r="P307" s="6"/>
      <c r="Q307" s="6"/>
      <c r="R307" s="6"/>
      <c r="S307" s="6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</row>
    <row r="308" spans="1:14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6"/>
      <c r="M308" s="6"/>
      <c r="N308" s="6"/>
      <c r="O308" s="6"/>
      <c r="P308" s="6"/>
      <c r="Q308" s="6"/>
      <c r="R308" s="6"/>
      <c r="S308" s="6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</row>
    <row r="309" spans="1:14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6"/>
      <c r="M309" s="6"/>
      <c r="N309" s="6"/>
      <c r="O309" s="6"/>
      <c r="P309" s="6"/>
      <c r="Q309" s="6"/>
      <c r="R309" s="6"/>
      <c r="S309" s="6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</row>
    <row r="310" spans="1:14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6"/>
      <c r="M310" s="6"/>
      <c r="N310" s="6"/>
      <c r="O310" s="6"/>
      <c r="P310" s="6"/>
      <c r="Q310" s="6"/>
      <c r="R310" s="6"/>
      <c r="S310" s="6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</row>
    <row r="311" spans="1:14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6"/>
      <c r="M311" s="6"/>
      <c r="N311" s="6"/>
      <c r="O311" s="6"/>
      <c r="P311" s="6"/>
      <c r="Q311" s="6"/>
      <c r="R311" s="6"/>
      <c r="S311" s="6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</row>
    <row r="312" spans="1:14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6"/>
      <c r="M312" s="6"/>
      <c r="N312" s="6"/>
      <c r="O312" s="6"/>
      <c r="P312" s="6"/>
      <c r="Q312" s="6"/>
      <c r="R312" s="6"/>
      <c r="S312" s="6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</row>
    <row r="313" spans="1:14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6"/>
      <c r="M313" s="6"/>
      <c r="N313" s="6"/>
      <c r="O313" s="6"/>
      <c r="P313" s="6"/>
      <c r="Q313" s="6"/>
      <c r="R313" s="6"/>
      <c r="S313" s="6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</row>
    <row r="314" spans="1:14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6"/>
      <c r="M314" s="6"/>
      <c r="N314" s="6"/>
      <c r="O314" s="6"/>
      <c r="P314" s="6"/>
      <c r="Q314" s="6"/>
      <c r="R314" s="6"/>
      <c r="S314" s="6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</row>
    <row r="315" spans="1:14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6"/>
      <c r="M315" s="6"/>
      <c r="N315" s="6"/>
      <c r="O315" s="6"/>
      <c r="P315" s="6"/>
      <c r="Q315" s="6"/>
      <c r="R315" s="6"/>
      <c r="S315" s="6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</row>
    <row r="316" spans="1:14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6"/>
      <c r="M316" s="6"/>
      <c r="N316" s="6"/>
      <c r="O316" s="6"/>
      <c r="P316" s="6"/>
      <c r="Q316" s="6"/>
      <c r="R316" s="6"/>
      <c r="S316" s="6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</row>
    <row r="317" spans="1:14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6"/>
      <c r="M317" s="6"/>
      <c r="N317" s="6"/>
      <c r="O317" s="6"/>
      <c r="P317" s="6"/>
      <c r="Q317" s="6"/>
      <c r="R317" s="6"/>
      <c r="S317" s="6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</row>
    <row r="318" spans="1:14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6"/>
      <c r="M318" s="6"/>
      <c r="N318" s="6"/>
      <c r="O318" s="6"/>
      <c r="P318" s="6"/>
      <c r="Q318" s="6"/>
      <c r="R318" s="6"/>
      <c r="S318" s="6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</row>
    <row r="319" spans="1:14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6"/>
      <c r="M319" s="6"/>
      <c r="N319" s="6"/>
      <c r="O319" s="6"/>
      <c r="P319" s="6"/>
      <c r="Q319" s="6"/>
      <c r="R319" s="6"/>
      <c r="S319" s="6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</row>
    <row r="320" spans="1:14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6"/>
      <c r="M320" s="6"/>
      <c r="N320" s="6"/>
      <c r="O320" s="6"/>
      <c r="P320" s="6"/>
      <c r="Q320" s="6"/>
      <c r="R320" s="6"/>
      <c r="S320" s="6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</row>
    <row r="321" spans="1:14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6"/>
      <c r="M321" s="6"/>
      <c r="N321" s="6"/>
      <c r="O321" s="6"/>
      <c r="P321" s="6"/>
      <c r="Q321" s="6"/>
      <c r="R321" s="6"/>
      <c r="S321" s="6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</row>
    <row r="322" spans="1:14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6"/>
      <c r="M322" s="6"/>
      <c r="N322" s="6"/>
      <c r="O322" s="6"/>
      <c r="P322" s="6"/>
      <c r="Q322" s="6"/>
      <c r="R322" s="6"/>
      <c r="S322" s="6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</row>
    <row r="323" spans="1:14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6"/>
      <c r="M323" s="6"/>
      <c r="N323" s="6"/>
      <c r="O323" s="6"/>
      <c r="P323" s="6"/>
      <c r="Q323" s="6"/>
      <c r="R323" s="6"/>
      <c r="S323" s="6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</row>
    <row r="324" spans="1:14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6"/>
      <c r="M324" s="6"/>
      <c r="N324" s="6"/>
      <c r="O324" s="6"/>
      <c r="P324" s="6"/>
      <c r="Q324" s="6"/>
      <c r="R324" s="6"/>
      <c r="S324" s="6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</row>
    <row r="325" spans="1:14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6"/>
      <c r="M325" s="6"/>
      <c r="N325" s="6"/>
      <c r="O325" s="6"/>
      <c r="P325" s="6"/>
      <c r="Q325" s="6"/>
      <c r="R325" s="6"/>
      <c r="S325" s="6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</row>
    <row r="326" spans="1:14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6"/>
      <c r="M326" s="6"/>
      <c r="N326" s="6"/>
      <c r="O326" s="6"/>
      <c r="P326" s="6"/>
      <c r="Q326" s="6"/>
      <c r="R326" s="6"/>
      <c r="S326" s="6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</row>
    <row r="327" spans="1:14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6"/>
      <c r="M327" s="6"/>
      <c r="N327" s="6"/>
      <c r="O327" s="6"/>
      <c r="P327" s="6"/>
      <c r="Q327" s="6"/>
      <c r="R327" s="6"/>
      <c r="S327" s="6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</row>
    <row r="328" spans="1:14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6"/>
      <c r="M328" s="6"/>
      <c r="N328" s="6"/>
      <c r="O328" s="6"/>
      <c r="P328" s="6"/>
      <c r="Q328" s="6"/>
      <c r="R328" s="6"/>
      <c r="S328" s="6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</row>
    <row r="329" spans="1:14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6"/>
      <c r="M329" s="6"/>
      <c r="N329" s="6"/>
      <c r="O329" s="6"/>
      <c r="P329" s="6"/>
      <c r="Q329" s="6"/>
      <c r="R329" s="6"/>
      <c r="S329" s="6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</row>
    <row r="330" spans="1:14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6"/>
      <c r="M330" s="6"/>
      <c r="N330" s="6"/>
      <c r="O330" s="6"/>
      <c r="P330" s="6"/>
      <c r="Q330" s="6"/>
      <c r="R330" s="6"/>
      <c r="S330" s="6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</row>
    <row r="331" spans="1:14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6"/>
      <c r="M331" s="6"/>
      <c r="N331" s="6"/>
      <c r="O331" s="6"/>
      <c r="P331" s="6"/>
      <c r="Q331" s="6"/>
      <c r="R331" s="6"/>
      <c r="S331" s="6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</row>
    <row r="332" spans="1:14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6"/>
      <c r="M332" s="6"/>
      <c r="N332" s="6"/>
      <c r="O332" s="6"/>
      <c r="P332" s="6"/>
      <c r="Q332" s="6"/>
      <c r="R332" s="6"/>
      <c r="S332" s="6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</row>
    <row r="333" spans="1:14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6"/>
      <c r="M333" s="6"/>
      <c r="N333" s="6"/>
      <c r="O333" s="6"/>
      <c r="P333" s="6"/>
      <c r="Q333" s="6"/>
      <c r="R333" s="6"/>
      <c r="S333" s="6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</row>
    <row r="334" spans="1:14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6"/>
      <c r="M334" s="6"/>
      <c r="N334" s="6"/>
      <c r="O334" s="6"/>
      <c r="P334" s="6"/>
      <c r="Q334" s="6"/>
      <c r="R334" s="6"/>
      <c r="S334" s="6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</row>
    <row r="335" spans="1:14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6"/>
      <c r="M335" s="6"/>
      <c r="N335" s="6"/>
      <c r="O335" s="6"/>
      <c r="P335" s="6"/>
      <c r="Q335" s="6"/>
      <c r="R335" s="6"/>
      <c r="S335" s="6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</row>
    <row r="336" spans="1:14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6"/>
      <c r="M336" s="6"/>
      <c r="N336" s="6"/>
      <c r="O336" s="6"/>
      <c r="P336" s="6"/>
      <c r="Q336" s="6"/>
      <c r="R336" s="6"/>
      <c r="S336" s="6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</row>
    <row r="337" spans="1:14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6"/>
      <c r="M337" s="6"/>
      <c r="N337" s="6"/>
      <c r="O337" s="6"/>
      <c r="P337" s="6"/>
      <c r="Q337" s="6"/>
      <c r="R337" s="6"/>
      <c r="S337" s="6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</row>
    <row r="338" spans="1:14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6"/>
      <c r="M338" s="6"/>
      <c r="N338" s="6"/>
      <c r="O338" s="6"/>
      <c r="P338" s="6"/>
      <c r="Q338" s="6"/>
      <c r="R338" s="6"/>
      <c r="S338" s="6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</row>
    <row r="339" spans="1:14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6"/>
      <c r="M339" s="6"/>
      <c r="N339" s="6"/>
      <c r="O339" s="6"/>
      <c r="P339" s="6"/>
      <c r="Q339" s="6"/>
      <c r="R339" s="6"/>
      <c r="S339" s="6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</row>
    <row r="340" spans="1:14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6"/>
      <c r="M340" s="6"/>
      <c r="N340" s="6"/>
      <c r="O340" s="6"/>
      <c r="P340" s="6"/>
      <c r="Q340" s="6"/>
      <c r="R340" s="6"/>
      <c r="S340" s="6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</row>
    <row r="341" spans="1:14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6"/>
      <c r="M341" s="6"/>
      <c r="N341" s="6"/>
      <c r="O341" s="6"/>
      <c r="P341" s="6"/>
      <c r="Q341" s="6"/>
      <c r="R341" s="6"/>
      <c r="S341" s="6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</row>
    <row r="342" spans="1:14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6"/>
      <c r="M342" s="6"/>
      <c r="N342" s="6"/>
      <c r="O342" s="6"/>
      <c r="P342" s="6"/>
      <c r="Q342" s="6"/>
      <c r="R342" s="6"/>
      <c r="S342" s="6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</row>
    <row r="343" spans="1:14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6"/>
      <c r="M343" s="6"/>
      <c r="N343" s="6"/>
      <c r="O343" s="6"/>
      <c r="P343" s="6"/>
      <c r="Q343" s="6"/>
      <c r="R343" s="6"/>
      <c r="S343" s="6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</row>
    <row r="344" spans="1:14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6"/>
      <c r="M344" s="6"/>
      <c r="N344" s="6"/>
      <c r="O344" s="6"/>
      <c r="P344" s="6"/>
      <c r="Q344" s="6"/>
      <c r="R344" s="6"/>
      <c r="S344" s="6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</row>
    <row r="345" spans="1:14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6"/>
      <c r="M345" s="6"/>
      <c r="N345" s="6"/>
      <c r="O345" s="6"/>
      <c r="P345" s="6"/>
      <c r="Q345" s="6"/>
      <c r="R345" s="6"/>
      <c r="S345" s="6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</row>
    <row r="346" spans="1:14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6"/>
      <c r="M346" s="6"/>
      <c r="N346" s="6"/>
      <c r="O346" s="6"/>
      <c r="P346" s="6"/>
      <c r="Q346" s="6"/>
      <c r="R346" s="6"/>
      <c r="S346" s="6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</row>
    <row r="347" spans="1:14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6"/>
      <c r="M347" s="6"/>
      <c r="N347" s="6"/>
      <c r="O347" s="6"/>
      <c r="P347" s="6"/>
      <c r="Q347" s="6"/>
      <c r="R347" s="6"/>
      <c r="S347" s="6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</row>
    <row r="348" spans="1:14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6"/>
      <c r="M348" s="6"/>
      <c r="N348" s="6"/>
      <c r="O348" s="6"/>
      <c r="P348" s="6"/>
      <c r="Q348" s="6"/>
      <c r="R348" s="6"/>
      <c r="S348" s="6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</row>
    <row r="349" spans="1:14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6"/>
      <c r="M349" s="6"/>
      <c r="N349" s="6"/>
      <c r="O349" s="6"/>
      <c r="P349" s="6"/>
      <c r="Q349" s="6"/>
      <c r="R349" s="6"/>
      <c r="S349" s="6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</row>
    <row r="350" spans="1:14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6"/>
      <c r="M350" s="6"/>
      <c r="N350" s="6"/>
      <c r="O350" s="6"/>
      <c r="P350" s="6"/>
      <c r="Q350" s="6"/>
      <c r="R350" s="6"/>
      <c r="S350" s="6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</row>
    <row r="351" spans="1:14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6"/>
      <c r="M351" s="6"/>
      <c r="N351" s="6"/>
      <c r="O351" s="6"/>
      <c r="P351" s="6"/>
      <c r="Q351" s="6"/>
      <c r="R351" s="6"/>
      <c r="S351" s="6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</row>
    <row r="352" spans="1:14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6"/>
      <c r="M352" s="6"/>
      <c r="N352" s="6"/>
      <c r="O352" s="6"/>
      <c r="P352" s="6"/>
      <c r="Q352" s="6"/>
      <c r="R352" s="6"/>
      <c r="S352" s="6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</row>
    <row r="353" spans="1:14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6"/>
      <c r="M353" s="6"/>
      <c r="N353" s="6"/>
      <c r="O353" s="6"/>
      <c r="P353" s="6"/>
      <c r="Q353" s="6"/>
      <c r="R353" s="6"/>
      <c r="S353" s="6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</row>
    <row r="354" spans="1:14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6"/>
      <c r="M354" s="6"/>
      <c r="N354" s="6"/>
      <c r="O354" s="6"/>
      <c r="P354" s="6"/>
      <c r="Q354" s="6"/>
      <c r="R354" s="6"/>
      <c r="S354" s="6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</row>
    <row r="355" spans="1:14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6"/>
      <c r="M355" s="6"/>
      <c r="N355" s="6"/>
      <c r="O355" s="6"/>
      <c r="P355" s="6"/>
      <c r="Q355" s="6"/>
      <c r="R355" s="6"/>
      <c r="S355" s="6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</row>
    <row r="356" spans="1:14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6"/>
      <c r="M356" s="6"/>
      <c r="N356" s="6"/>
      <c r="O356" s="6"/>
      <c r="P356" s="6"/>
      <c r="Q356" s="6"/>
      <c r="R356" s="6"/>
      <c r="S356" s="6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</row>
    <row r="357" spans="1:14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6"/>
      <c r="M357" s="6"/>
      <c r="N357" s="6"/>
      <c r="O357" s="6"/>
      <c r="P357" s="6"/>
      <c r="Q357" s="6"/>
      <c r="R357" s="6"/>
      <c r="S357" s="6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</row>
    <row r="358" spans="1:14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6"/>
      <c r="M358" s="6"/>
      <c r="N358" s="6"/>
      <c r="O358" s="6"/>
      <c r="P358" s="6"/>
      <c r="Q358" s="6"/>
      <c r="R358" s="6"/>
      <c r="S358" s="6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</row>
    <row r="359" spans="1:14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6"/>
      <c r="M359" s="6"/>
      <c r="N359" s="6"/>
      <c r="O359" s="6"/>
      <c r="P359" s="6"/>
      <c r="Q359" s="6"/>
      <c r="R359" s="6"/>
      <c r="S359" s="6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</row>
    <row r="360" spans="1:14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6"/>
      <c r="M360" s="6"/>
      <c r="N360" s="6"/>
      <c r="O360" s="6"/>
      <c r="P360" s="6"/>
      <c r="Q360" s="6"/>
      <c r="R360" s="6"/>
      <c r="S360" s="6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</row>
    <row r="361" spans="1:14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6"/>
      <c r="M361" s="6"/>
      <c r="N361" s="6"/>
      <c r="O361" s="6"/>
      <c r="P361" s="6"/>
      <c r="Q361" s="6"/>
      <c r="R361" s="6"/>
      <c r="S361" s="6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</row>
    <row r="362" spans="1:14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6"/>
      <c r="M362" s="6"/>
      <c r="N362" s="6"/>
      <c r="O362" s="6"/>
      <c r="P362" s="6"/>
      <c r="Q362" s="6"/>
      <c r="R362" s="6"/>
      <c r="S362" s="6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</row>
    <row r="363" spans="1:14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6"/>
      <c r="M363" s="6"/>
      <c r="N363" s="6"/>
      <c r="O363" s="6"/>
      <c r="P363" s="6"/>
      <c r="Q363" s="6"/>
      <c r="R363" s="6"/>
      <c r="S363" s="6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</row>
    <row r="364" spans="1:14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6"/>
      <c r="M364" s="6"/>
      <c r="N364" s="6"/>
      <c r="O364" s="6"/>
      <c r="P364" s="6"/>
      <c r="Q364" s="6"/>
      <c r="R364" s="6"/>
      <c r="S364" s="6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</row>
    <row r="365" spans="1:14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6"/>
      <c r="M365" s="6"/>
      <c r="N365" s="6"/>
      <c r="O365" s="6"/>
      <c r="P365" s="6"/>
      <c r="Q365" s="6"/>
      <c r="R365" s="6"/>
      <c r="S365" s="6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</row>
    <row r="366" spans="1:14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6"/>
      <c r="M366" s="6"/>
      <c r="N366" s="6"/>
      <c r="O366" s="6"/>
      <c r="P366" s="6"/>
      <c r="Q366" s="6"/>
      <c r="R366" s="6"/>
      <c r="S366" s="6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</row>
    <row r="367" spans="1:14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6"/>
      <c r="M367" s="6"/>
      <c r="N367" s="6"/>
      <c r="O367" s="6"/>
      <c r="P367" s="6"/>
      <c r="Q367" s="6"/>
      <c r="R367" s="6"/>
      <c r="S367" s="6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</row>
    <row r="368" spans="1:14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6"/>
      <c r="M368" s="6"/>
      <c r="N368" s="6"/>
      <c r="O368" s="6"/>
      <c r="P368" s="6"/>
      <c r="Q368" s="6"/>
      <c r="R368" s="6"/>
      <c r="S368" s="6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</row>
    <row r="369" spans="1:14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6"/>
      <c r="M369" s="6"/>
      <c r="N369" s="6"/>
      <c r="O369" s="6"/>
      <c r="P369" s="6"/>
      <c r="Q369" s="6"/>
      <c r="R369" s="6"/>
      <c r="S369" s="6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</row>
    <row r="370" spans="1:14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6"/>
      <c r="M370" s="6"/>
      <c r="N370" s="6"/>
      <c r="O370" s="6"/>
      <c r="P370" s="6"/>
      <c r="Q370" s="6"/>
      <c r="R370" s="6"/>
      <c r="S370" s="6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</row>
    <row r="371" spans="1:14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6"/>
      <c r="M371" s="6"/>
      <c r="N371" s="6"/>
      <c r="O371" s="6"/>
      <c r="P371" s="6"/>
      <c r="Q371" s="6"/>
      <c r="R371" s="6"/>
      <c r="S371" s="6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</row>
    <row r="372" spans="1:14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6"/>
      <c r="M372" s="6"/>
      <c r="N372" s="6"/>
      <c r="O372" s="6"/>
      <c r="P372" s="6"/>
      <c r="Q372" s="6"/>
      <c r="R372" s="6"/>
      <c r="S372" s="6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</row>
    <row r="373" spans="1:14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6"/>
      <c r="M373" s="6"/>
      <c r="N373" s="6"/>
      <c r="O373" s="6"/>
      <c r="P373" s="6"/>
      <c r="Q373" s="6"/>
      <c r="R373" s="6"/>
      <c r="S373" s="6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</row>
    <row r="374" spans="1:14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6"/>
      <c r="M374" s="6"/>
      <c r="N374" s="6"/>
      <c r="O374" s="6"/>
      <c r="P374" s="6"/>
      <c r="Q374" s="6"/>
      <c r="R374" s="6"/>
      <c r="S374" s="6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</row>
    <row r="375" spans="1:14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6"/>
      <c r="M375" s="6"/>
      <c r="N375" s="6"/>
      <c r="O375" s="6"/>
      <c r="P375" s="6"/>
      <c r="Q375" s="6"/>
      <c r="R375" s="6"/>
      <c r="S375" s="6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</row>
    <row r="376" spans="1:14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6"/>
      <c r="M376" s="6"/>
      <c r="N376" s="6"/>
      <c r="O376" s="6"/>
      <c r="P376" s="6"/>
      <c r="Q376" s="6"/>
      <c r="R376" s="6"/>
      <c r="S376" s="6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</row>
    <row r="377" spans="1:14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6"/>
      <c r="M377" s="6"/>
      <c r="N377" s="6"/>
      <c r="O377" s="6"/>
      <c r="P377" s="6"/>
      <c r="Q377" s="6"/>
      <c r="R377" s="6"/>
      <c r="S377" s="6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</row>
    <row r="378" spans="1:14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6"/>
      <c r="M378" s="6"/>
      <c r="N378" s="6"/>
      <c r="O378" s="6"/>
      <c r="P378" s="6"/>
      <c r="Q378" s="6"/>
      <c r="R378" s="6"/>
      <c r="S378" s="6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</row>
    <row r="379" spans="1:14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6"/>
      <c r="M379" s="6"/>
      <c r="N379" s="6"/>
      <c r="O379" s="6"/>
      <c r="P379" s="6"/>
      <c r="Q379" s="6"/>
      <c r="R379" s="6"/>
      <c r="S379" s="6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</row>
    <row r="380" spans="1:14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6"/>
      <c r="M380" s="6"/>
      <c r="N380" s="6"/>
      <c r="O380" s="6"/>
      <c r="P380" s="6"/>
      <c r="Q380" s="6"/>
      <c r="R380" s="6"/>
      <c r="S380" s="6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</row>
    <row r="381" spans="1:14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6"/>
      <c r="M381" s="6"/>
      <c r="N381" s="6"/>
      <c r="O381" s="6"/>
      <c r="P381" s="6"/>
      <c r="Q381" s="6"/>
      <c r="R381" s="6"/>
      <c r="S381" s="6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</row>
    <row r="382" spans="1:14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6"/>
      <c r="M382" s="6"/>
      <c r="N382" s="6"/>
      <c r="O382" s="6"/>
      <c r="P382" s="6"/>
      <c r="Q382" s="6"/>
      <c r="R382" s="6"/>
      <c r="S382" s="6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</row>
    <row r="383" spans="1:14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6"/>
      <c r="M383" s="6"/>
      <c r="N383" s="6"/>
      <c r="O383" s="6"/>
      <c r="P383" s="6"/>
      <c r="Q383" s="6"/>
      <c r="R383" s="6"/>
      <c r="S383" s="6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</row>
    <row r="384" spans="1:14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6"/>
      <c r="M384" s="6"/>
      <c r="N384" s="6"/>
      <c r="O384" s="6"/>
      <c r="P384" s="6"/>
      <c r="Q384" s="6"/>
      <c r="R384" s="6"/>
      <c r="S384" s="6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</row>
    <row r="385" spans="1:14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6"/>
      <c r="M385" s="6"/>
      <c r="N385" s="6"/>
      <c r="O385" s="6"/>
      <c r="P385" s="6"/>
      <c r="Q385" s="6"/>
      <c r="R385" s="6"/>
      <c r="S385" s="6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</row>
    <row r="386" spans="1:14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6"/>
      <c r="M386" s="6"/>
      <c r="N386" s="6"/>
      <c r="O386" s="6"/>
      <c r="P386" s="6"/>
      <c r="Q386" s="6"/>
      <c r="R386" s="6"/>
      <c r="S386" s="6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</row>
    <row r="387" spans="1:14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6"/>
      <c r="M387" s="6"/>
      <c r="N387" s="6"/>
      <c r="O387" s="6"/>
      <c r="P387" s="6"/>
      <c r="Q387" s="6"/>
      <c r="R387" s="6"/>
      <c r="S387" s="6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</row>
    <row r="388" spans="1:14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6"/>
      <c r="M388" s="6"/>
      <c r="N388" s="6"/>
      <c r="O388" s="6"/>
      <c r="P388" s="6"/>
      <c r="Q388" s="6"/>
      <c r="R388" s="6"/>
      <c r="S388" s="6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</row>
    <row r="389" spans="1:14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6"/>
      <c r="M389" s="6"/>
      <c r="N389" s="6"/>
      <c r="O389" s="6"/>
      <c r="P389" s="6"/>
      <c r="Q389" s="6"/>
      <c r="R389" s="6"/>
      <c r="S389" s="6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</row>
    <row r="390" spans="1:14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6"/>
      <c r="M390" s="6"/>
      <c r="N390" s="6"/>
      <c r="O390" s="6"/>
      <c r="P390" s="6"/>
      <c r="Q390" s="6"/>
      <c r="R390" s="6"/>
      <c r="S390" s="6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</row>
    <row r="391" spans="1:14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6"/>
      <c r="M391" s="6"/>
      <c r="N391" s="6"/>
      <c r="O391" s="6"/>
      <c r="P391" s="6"/>
      <c r="Q391" s="6"/>
      <c r="R391" s="6"/>
      <c r="S391" s="6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</row>
    <row r="392" spans="1:14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6"/>
      <c r="M392" s="6"/>
      <c r="N392" s="6"/>
      <c r="O392" s="6"/>
      <c r="P392" s="6"/>
      <c r="Q392" s="6"/>
      <c r="R392" s="6"/>
      <c r="S392" s="6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</row>
    <row r="393" spans="1:14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6"/>
      <c r="M393" s="6"/>
      <c r="N393" s="6"/>
      <c r="O393" s="6"/>
      <c r="P393" s="6"/>
      <c r="Q393" s="6"/>
      <c r="R393" s="6"/>
      <c r="S393" s="6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</row>
    <row r="394" spans="1:14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6"/>
      <c r="M394" s="6"/>
      <c r="N394" s="6"/>
      <c r="O394" s="6"/>
      <c r="P394" s="6"/>
      <c r="Q394" s="6"/>
      <c r="R394" s="6"/>
      <c r="S394" s="6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</row>
    <row r="395" spans="1:14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6"/>
      <c r="M395" s="6"/>
      <c r="N395" s="6"/>
      <c r="O395" s="6"/>
      <c r="P395" s="6"/>
      <c r="Q395" s="6"/>
      <c r="R395" s="6"/>
      <c r="S395" s="6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</row>
    <row r="396" spans="1:14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6"/>
      <c r="M396" s="6"/>
      <c r="N396" s="6"/>
      <c r="O396" s="6"/>
      <c r="P396" s="6"/>
      <c r="Q396" s="6"/>
      <c r="R396" s="6"/>
      <c r="S396" s="6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</row>
    <row r="397" spans="1:14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6"/>
      <c r="M397" s="6"/>
      <c r="N397" s="6"/>
      <c r="O397" s="6"/>
      <c r="P397" s="6"/>
      <c r="Q397" s="6"/>
      <c r="R397" s="6"/>
      <c r="S397" s="6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</row>
    <row r="398" spans="1:14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6"/>
      <c r="M398" s="6"/>
      <c r="N398" s="6"/>
      <c r="O398" s="6"/>
      <c r="P398" s="6"/>
      <c r="Q398" s="6"/>
      <c r="R398" s="6"/>
      <c r="S398" s="6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</row>
    <row r="399" spans="1:14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6"/>
      <c r="M399" s="6"/>
      <c r="N399" s="6"/>
      <c r="O399" s="6"/>
      <c r="P399" s="6"/>
      <c r="Q399" s="6"/>
      <c r="R399" s="6"/>
      <c r="S399" s="6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</row>
    <row r="400" spans="1:14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6"/>
      <c r="M400" s="6"/>
      <c r="N400" s="6"/>
      <c r="O400" s="6"/>
      <c r="P400" s="6"/>
      <c r="Q400" s="6"/>
      <c r="R400" s="6"/>
      <c r="S400" s="6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</row>
    <row r="401" spans="1:14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6"/>
      <c r="M401" s="6"/>
      <c r="N401" s="6"/>
      <c r="O401" s="6"/>
      <c r="P401" s="6"/>
      <c r="Q401" s="6"/>
      <c r="R401" s="6"/>
      <c r="S401" s="6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</row>
    <row r="402" spans="1:14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6"/>
      <c r="M402" s="6"/>
      <c r="N402" s="6"/>
      <c r="O402" s="6"/>
      <c r="P402" s="6"/>
      <c r="Q402" s="6"/>
      <c r="R402" s="6"/>
      <c r="S402" s="6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</row>
    <row r="403" spans="1:14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6"/>
      <c r="M403" s="6"/>
      <c r="N403" s="6"/>
      <c r="O403" s="6"/>
      <c r="P403" s="6"/>
      <c r="Q403" s="6"/>
      <c r="R403" s="6"/>
      <c r="S403" s="6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</row>
    <row r="404" spans="1:14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6"/>
      <c r="M404" s="6"/>
      <c r="N404" s="6"/>
      <c r="O404" s="6"/>
      <c r="P404" s="6"/>
      <c r="Q404" s="6"/>
      <c r="R404" s="6"/>
      <c r="S404" s="6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</row>
    <row r="405" spans="1:14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6"/>
      <c r="M405" s="6"/>
      <c r="N405" s="6"/>
      <c r="O405" s="6"/>
      <c r="P405" s="6"/>
      <c r="Q405" s="6"/>
      <c r="R405" s="6"/>
      <c r="S405" s="6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</row>
    <row r="406" spans="1:14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6"/>
      <c r="M406" s="6"/>
      <c r="N406" s="6"/>
      <c r="O406" s="6"/>
      <c r="P406" s="6"/>
      <c r="Q406" s="6"/>
      <c r="R406" s="6"/>
      <c r="S406" s="6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</row>
    <row r="407" spans="1:14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6"/>
      <c r="M407" s="6"/>
      <c r="N407" s="6"/>
      <c r="O407" s="6"/>
      <c r="P407" s="6"/>
      <c r="Q407" s="6"/>
      <c r="R407" s="6"/>
      <c r="S407" s="6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</row>
    <row r="408" spans="1:14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6"/>
      <c r="M408" s="6"/>
      <c r="N408" s="6"/>
      <c r="O408" s="6"/>
      <c r="P408" s="6"/>
      <c r="Q408" s="6"/>
      <c r="R408" s="6"/>
      <c r="S408" s="6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</row>
    <row r="409" spans="1:14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6"/>
      <c r="M409" s="6"/>
      <c r="N409" s="6"/>
      <c r="O409" s="6"/>
      <c r="P409" s="6"/>
      <c r="Q409" s="6"/>
      <c r="R409" s="6"/>
      <c r="S409" s="6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</row>
    <row r="410" spans="1:14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6"/>
      <c r="M410" s="6"/>
      <c r="N410" s="6"/>
      <c r="O410" s="6"/>
      <c r="P410" s="6"/>
      <c r="Q410" s="6"/>
      <c r="R410" s="6"/>
      <c r="S410" s="6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</row>
    <row r="411" spans="1:14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6"/>
      <c r="M411" s="6"/>
      <c r="N411" s="6"/>
      <c r="O411" s="6"/>
      <c r="P411" s="6"/>
      <c r="Q411" s="6"/>
      <c r="R411" s="6"/>
      <c r="S411" s="6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</row>
    <row r="412" spans="1:14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6"/>
      <c r="M412" s="6"/>
      <c r="N412" s="6"/>
      <c r="O412" s="6"/>
      <c r="P412" s="6"/>
      <c r="Q412" s="6"/>
      <c r="R412" s="6"/>
      <c r="S412" s="6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</row>
    <row r="413" spans="1:14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6"/>
      <c r="M413" s="6"/>
      <c r="N413" s="6"/>
      <c r="O413" s="6"/>
      <c r="P413" s="6"/>
      <c r="Q413" s="6"/>
      <c r="R413" s="6"/>
      <c r="S413" s="6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</row>
    <row r="414" spans="1:14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6"/>
      <c r="M414" s="6"/>
      <c r="N414" s="6"/>
      <c r="O414" s="6"/>
      <c r="P414" s="6"/>
      <c r="Q414" s="6"/>
      <c r="R414" s="6"/>
      <c r="S414" s="6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</row>
    <row r="415" spans="1:14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6"/>
      <c r="M415" s="6"/>
      <c r="N415" s="6"/>
      <c r="O415" s="6"/>
      <c r="P415" s="6"/>
      <c r="Q415" s="6"/>
      <c r="R415" s="6"/>
      <c r="S415" s="6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</row>
    <row r="416" spans="1:14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6"/>
      <c r="M416" s="6"/>
      <c r="N416" s="6"/>
      <c r="O416" s="6"/>
      <c r="P416" s="6"/>
      <c r="Q416" s="6"/>
      <c r="R416" s="6"/>
      <c r="S416" s="6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</row>
    <row r="417" spans="1:14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6"/>
      <c r="M417" s="6"/>
      <c r="N417" s="6"/>
      <c r="O417" s="6"/>
      <c r="P417" s="6"/>
      <c r="Q417" s="6"/>
      <c r="R417" s="6"/>
      <c r="S417" s="6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</row>
    <row r="418" spans="1:14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6"/>
      <c r="M418" s="6"/>
      <c r="N418" s="6"/>
      <c r="O418" s="6"/>
      <c r="P418" s="6"/>
      <c r="Q418" s="6"/>
      <c r="R418" s="6"/>
      <c r="S418" s="6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</row>
    <row r="419" spans="1:14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6"/>
      <c r="M419" s="6"/>
      <c r="N419" s="6"/>
      <c r="O419" s="6"/>
      <c r="P419" s="6"/>
      <c r="Q419" s="6"/>
      <c r="R419" s="6"/>
      <c r="S419" s="6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</row>
    <row r="420" spans="1:14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6"/>
      <c r="M420" s="6"/>
      <c r="N420" s="6"/>
      <c r="O420" s="6"/>
      <c r="P420" s="6"/>
      <c r="Q420" s="6"/>
      <c r="R420" s="6"/>
      <c r="S420" s="6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</row>
    <row r="421" spans="1:14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6"/>
      <c r="M421" s="6"/>
      <c r="N421" s="6"/>
      <c r="O421" s="6"/>
      <c r="P421" s="6"/>
      <c r="Q421" s="6"/>
      <c r="R421" s="6"/>
      <c r="S421" s="6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</row>
    <row r="422" spans="1:14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6"/>
      <c r="M422" s="6"/>
      <c r="N422" s="6"/>
      <c r="O422" s="6"/>
      <c r="P422" s="6"/>
      <c r="Q422" s="6"/>
      <c r="R422" s="6"/>
      <c r="S422" s="6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</row>
    <row r="423" spans="1:14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6"/>
      <c r="M423" s="6"/>
      <c r="N423" s="6"/>
      <c r="O423" s="6"/>
      <c r="P423" s="6"/>
      <c r="Q423" s="6"/>
      <c r="R423" s="6"/>
      <c r="S423" s="6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</row>
    <row r="424" spans="1:14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6"/>
      <c r="M424" s="6"/>
      <c r="N424" s="6"/>
      <c r="O424" s="6"/>
      <c r="P424" s="6"/>
      <c r="Q424" s="6"/>
      <c r="R424" s="6"/>
      <c r="S424" s="6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</row>
    <row r="425" spans="1:14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6"/>
      <c r="M425" s="6"/>
      <c r="N425" s="6"/>
      <c r="O425" s="6"/>
      <c r="P425" s="6"/>
      <c r="Q425" s="6"/>
      <c r="R425" s="6"/>
      <c r="S425" s="6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</row>
    <row r="426" spans="1:14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6"/>
      <c r="M426" s="6"/>
      <c r="N426" s="6"/>
      <c r="O426" s="6"/>
      <c r="P426" s="6"/>
      <c r="Q426" s="6"/>
      <c r="R426" s="6"/>
      <c r="S426" s="6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</row>
    <row r="427" spans="1:14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6"/>
      <c r="M427" s="6"/>
      <c r="N427" s="6"/>
      <c r="O427" s="6"/>
      <c r="P427" s="6"/>
      <c r="Q427" s="6"/>
      <c r="R427" s="6"/>
      <c r="S427" s="6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</row>
    <row r="428" spans="1:14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6"/>
      <c r="M428" s="6"/>
      <c r="N428" s="6"/>
      <c r="O428" s="6"/>
      <c r="P428" s="6"/>
      <c r="Q428" s="6"/>
      <c r="R428" s="6"/>
      <c r="S428" s="6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</row>
    <row r="429" spans="1:14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6"/>
      <c r="M429" s="6"/>
      <c r="N429" s="6"/>
      <c r="O429" s="6"/>
      <c r="P429" s="6"/>
      <c r="Q429" s="6"/>
      <c r="R429" s="6"/>
      <c r="S429" s="6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</row>
    <row r="430" spans="1:14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6"/>
      <c r="M430" s="6"/>
      <c r="N430" s="6"/>
      <c r="O430" s="6"/>
      <c r="P430" s="6"/>
      <c r="Q430" s="6"/>
      <c r="R430" s="6"/>
      <c r="S430" s="6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</row>
    <row r="431" spans="1:14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6"/>
      <c r="M431" s="6"/>
      <c r="N431" s="6"/>
      <c r="O431" s="6"/>
      <c r="P431" s="6"/>
      <c r="Q431" s="6"/>
      <c r="R431" s="6"/>
      <c r="S431" s="6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</row>
    <row r="432" spans="1:14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6"/>
      <c r="M432" s="6"/>
      <c r="N432" s="6"/>
      <c r="O432" s="6"/>
      <c r="P432" s="6"/>
      <c r="Q432" s="6"/>
      <c r="R432" s="6"/>
      <c r="S432" s="6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</row>
    <row r="433" spans="1:14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6"/>
      <c r="M433" s="6"/>
      <c r="N433" s="6"/>
      <c r="O433" s="6"/>
      <c r="P433" s="6"/>
      <c r="Q433" s="6"/>
      <c r="R433" s="6"/>
      <c r="S433" s="6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</row>
    <row r="434" spans="1:14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6"/>
      <c r="M434" s="6"/>
      <c r="N434" s="6"/>
      <c r="O434" s="6"/>
      <c r="P434" s="6"/>
      <c r="Q434" s="6"/>
      <c r="R434" s="6"/>
      <c r="S434" s="6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</row>
    <row r="435" spans="1:14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6"/>
      <c r="M435" s="6"/>
      <c r="N435" s="6"/>
      <c r="O435" s="6"/>
      <c r="P435" s="6"/>
      <c r="Q435" s="6"/>
      <c r="R435" s="6"/>
      <c r="S435" s="6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</row>
    <row r="436" spans="1:14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6"/>
      <c r="M436" s="6"/>
      <c r="N436" s="6"/>
      <c r="O436" s="6"/>
      <c r="P436" s="6"/>
      <c r="Q436" s="6"/>
      <c r="R436" s="6"/>
      <c r="S436" s="6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</row>
    <row r="437" spans="1:14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6"/>
      <c r="M437" s="6"/>
      <c r="N437" s="6"/>
      <c r="O437" s="6"/>
      <c r="P437" s="6"/>
      <c r="Q437" s="6"/>
      <c r="R437" s="6"/>
      <c r="S437" s="6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</row>
    <row r="438" spans="1:14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6"/>
      <c r="M438" s="6"/>
      <c r="N438" s="6"/>
      <c r="O438" s="6"/>
      <c r="P438" s="6"/>
      <c r="Q438" s="6"/>
      <c r="R438" s="6"/>
      <c r="S438" s="6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</row>
    <row r="439" spans="1:14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6"/>
      <c r="M439" s="6"/>
      <c r="N439" s="6"/>
      <c r="O439" s="6"/>
      <c r="P439" s="6"/>
      <c r="Q439" s="6"/>
      <c r="R439" s="6"/>
      <c r="S439" s="6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</row>
    <row r="440" spans="1:14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6"/>
      <c r="M440" s="6"/>
      <c r="N440" s="6"/>
      <c r="O440" s="6"/>
      <c r="P440" s="6"/>
      <c r="Q440" s="6"/>
      <c r="R440" s="6"/>
      <c r="S440" s="6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</row>
    <row r="441" spans="1:14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6"/>
      <c r="M441" s="6"/>
      <c r="N441" s="6"/>
      <c r="O441" s="6"/>
      <c r="P441" s="6"/>
      <c r="Q441" s="6"/>
      <c r="R441" s="6"/>
      <c r="S441" s="6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</row>
    <row r="442" spans="1:14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6"/>
      <c r="M442" s="6"/>
      <c r="N442" s="6"/>
      <c r="O442" s="6"/>
      <c r="P442" s="6"/>
      <c r="Q442" s="6"/>
      <c r="R442" s="6"/>
      <c r="S442" s="6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</row>
    <row r="443" spans="1:14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6"/>
      <c r="M443" s="6"/>
      <c r="N443" s="6"/>
      <c r="O443" s="6"/>
      <c r="P443" s="6"/>
      <c r="Q443" s="6"/>
      <c r="R443" s="6"/>
      <c r="S443" s="6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</row>
    <row r="444" spans="1:14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6"/>
      <c r="M444" s="6"/>
      <c r="N444" s="6"/>
      <c r="O444" s="6"/>
      <c r="P444" s="6"/>
      <c r="Q444" s="6"/>
      <c r="R444" s="6"/>
      <c r="S444" s="6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</row>
    <row r="445" spans="1:14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6"/>
      <c r="M445" s="6"/>
      <c r="N445" s="6"/>
      <c r="O445" s="6"/>
      <c r="P445" s="6"/>
      <c r="Q445" s="6"/>
      <c r="R445" s="6"/>
      <c r="S445" s="6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</row>
    <row r="446" spans="1:14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6"/>
      <c r="M446" s="6"/>
      <c r="N446" s="6"/>
      <c r="O446" s="6"/>
      <c r="P446" s="6"/>
      <c r="Q446" s="6"/>
      <c r="R446" s="6"/>
      <c r="S446" s="6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</row>
    <row r="447" spans="1:14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6"/>
      <c r="M447" s="6"/>
      <c r="N447" s="6"/>
      <c r="O447" s="6"/>
      <c r="P447" s="6"/>
      <c r="Q447" s="6"/>
      <c r="R447" s="6"/>
      <c r="S447" s="6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</row>
    <row r="448" spans="1:14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6"/>
      <c r="M448" s="6"/>
      <c r="N448" s="6"/>
      <c r="O448" s="6"/>
      <c r="P448" s="6"/>
      <c r="Q448" s="6"/>
      <c r="R448" s="6"/>
      <c r="S448" s="6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</row>
    <row r="449" spans="1:14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6"/>
      <c r="M449" s="6"/>
      <c r="N449" s="6"/>
      <c r="O449" s="6"/>
      <c r="P449" s="6"/>
      <c r="Q449" s="6"/>
      <c r="R449" s="6"/>
      <c r="S449" s="6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</row>
    <row r="450" spans="1:14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6"/>
      <c r="M450" s="6"/>
      <c r="N450" s="6"/>
      <c r="O450" s="6"/>
      <c r="P450" s="6"/>
      <c r="Q450" s="6"/>
      <c r="R450" s="6"/>
      <c r="S450" s="6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</row>
    <row r="451" spans="1:14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6"/>
      <c r="M451" s="6"/>
      <c r="N451" s="6"/>
      <c r="O451" s="6"/>
      <c r="P451" s="6"/>
      <c r="Q451" s="6"/>
      <c r="R451" s="6"/>
      <c r="S451" s="6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</row>
    <row r="452" spans="1:14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6"/>
      <c r="M452" s="6"/>
      <c r="N452" s="6"/>
      <c r="O452" s="6"/>
      <c r="P452" s="6"/>
      <c r="Q452" s="6"/>
      <c r="R452" s="6"/>
      <c r="S452" s="6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</row>
    <row r="453" spans="1:14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6"/>
      <c r="M453" s="6"/>
      <c r="N453" s="6"/>
      <c r="O453" s="6"/>
      <c r="P453" s="6"/>
      <c r="Q453" s="6"/>
      <c r="R453" s="6"/>
      <c r="S453" s="6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</row>
    <row r="454" spans="1:14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6"/>
      <c r="M454" s="6"/>
      <c r="N454" s="6"/>
      <c r="O454" s="6"/>
      <c r="P454" s="6"/>
      <c r="Q454" s="6"/>
      <c r="R454" s="6"/>
      <c r="S454" s="6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</row>
    <row r="455" spans="1:14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6"/>
      <c r="M455" s="6"/>
      <c r="N455" s="6"/>
      <c r="O455" s="6"/>
      <c r="P455" s="6"/>
      <c r="Q455" s="6"/>
      <c r="R455" s="6"/>
      <c r="S455" s="6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</row>
    <row r="456" spans="1:14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6"/>
      <c r="M456" s="6"/>
      <c r="N456" s="6"/>
      <c r="O456" s="6"/>
      <c r="P456" s="6"/>
      <c r="Q456" s="6"/>
      <c r="R456" s="6"/>
      <c r="S456" s="6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</row>
    <row r="457" spans="1:14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6"/>
      <c r="M457" s="6"/>
      <c r="N457" s="6"/>
      <c r="O457" s="6"/>
      <c r="P457" s="6"/>
      <c r="Q457" s="6"/>
      <c r="R457" s="6"/>
      <c r="S457" s="6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</row>
    <row r="458" spans="1:14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6"/>
      <c r="M458" s="6"/>
      <c r="N458" s="6"/>
      <c r="O458" s="6"/>
      <c r="P458" s="6"/>
      <c r="Q458" s="6"/>
      <c r="R458" s="6"/>
      <c r="S458" s="6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</row>
    <row r="459" spans="1:14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6"/>
      <c r="M459" s="6"/>
      <c r="N459" s="6"/>
      <c r="O459" s="6"/>
      <c r="P459" s="6"/>
      <c r="Q459" s="6"/>
      <c r="R459" s="6"/>
      <c r="S459" s="6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</row>
    <row r="460" spans="1:14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6"/>
      <c r="M460" s="6"/>
      <c r="N460" s="6"/>
      <c r="O460" s="6"/>
      <c r="P460" s="6"/>
      <c r="Q460" s="6"/>
      <c r="R460" s="6"/>
      <c r="S460" s="6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</row>
    <row r="461" spans="1:14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6"/>
      <c r="M461" s="6"/>
      <c r="N461" s="6"/>
      <c r="O461" s="6"/>
      <c r="P461" s="6"/>
      <c r="Q461" s="6"/>
      <c r="R461" s="6"/>
      <c r="S461" s="6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</row>
    <row r="462" spans="1:14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6"/>
      <c r="M462" s="6"/>
      <c r="N462" s="6"/>
      <c r="O462" s="6"/>
      <c r="P462" s="6"/>
      <c r="Q462" s="6"/>
      <c r="R462" s="6"/>
      <c r="S462" s="6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</row>
    <row r="463" spans="1:14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6"/>
      <c r="M463" s="6"/>
      <c r="N463" s="6"/>
      <c r="O463" s="6"/>
      <c r="P463" s="6"/>
      <c r="Q463" s="6"/>
      <c r="R463" s="6"/>
      <c r="S463" s="6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</row>
    <row r="464" spans="1:14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6"/>
      <c r="M464" s="6"/>
      <c r="N464" s="6"/>
      <c r="O464" s="6"/>
      <c r="P464" s="6"/>
      <c r="Q464" s="6"/>
      <c r="R464" s="6"/>
      <c r="S464" s="6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</row>
    <row r="465" spans="1:14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6"/>
      <c r="M465" s="6"/>
      <c r="N465" s="6"/>
      <c r="O465" s="6"/>
      <c r="P465" s="6"/>
      <c r="Q465" s="6"/>
      <c r="R465" s="6"/>
      <c r="S465" s="6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</row>
    <row r="466" spans="1:14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6"/>
      <c r="M466" s="6"/>
      <c r="N466" s="6"/>
      <c r="O466" s="6"/>
      <c r="P466" s="6"/>
      <c r="Q466" s="6"/>
      <c r="R466" s="6"/>
      <c r="S466" s="6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</row>
    <row r="467" spans="1:14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6"/>
      <c r="M467" s="6"/>
      <c r="N467" s="6"/>
      <c r="O467" s="6"/>
      <c r="P467" s="6"/>
      <c r="Q467" s="6"/>
      <c r="R467" s="6"/>
      <c r="S467" s="6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</row>
    <row r="468" spans="1:14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6"/>
      <c r="M468" s="6"/>
      <c r="N468" s="6"/>
      <c r="O468" s="6"/>
      <c r="P468" s="6"/>
      <c r="Q468" s="6"/>
      <c r="R468" s="6"/>
      <c r="S468" s="6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</row>
    <row r="469" spans="1:14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6"/>
      <c r="M469" s="6"/>
      <c r="N469" s="6"/>
      <c r="O469" s="6"/>
      <c r="P469" s="6"/>
      <c r="Q469" s="6"/>
      <c r="R469" s="6"/>
      <c r="S469" s="6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</row>
    <row r="470" spans="1:14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6"/>
      <c r="M470" s="6"/>
      <c r="N470" s="6"/>
      <c r="O470" s="6"/>
      <c r="P470" s="6"/>
      <c r="Q470" s="6"/>
      <c r="R470" s="6"/>
      <c r="S470" s="6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</row>
    <row r="471" spans="1:14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6"/>
      <c r="M471" s="6"/>
      <c r="N471" s="6"/>
      <c r="O471" s="6"/>
      <c r="P471" s="6"/>
      <c r="Q471" s="6"/>
      <c r="R471" s="6"/>
      <c r="S471" s="6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</row>
    <row r="472" spans="1:14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6"/>
      <c r="M472" s="6"/>
      <c r="N472" s="6"/>
      <c r="O472" s="6"/>
      <c r="P472" s="6"/>
      <c r="Q472" s="6"/>
      <c r="R472" s="6"/>
      <c r="S472" s="6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</row>
    <row r="473" spans="1:14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6"/>
      <c r="M473" s="6"/>
      <c r="N473" s="6"/>
      <c r="O473" s="6"/>
      <c r="P473" s="6"/>
      <c r="Q473" s="6"/>
      <c r="R473" s="6"/>
      <c r="S473" s="6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</row>
    <row r="474" spans="1:14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6"/>
      <c r="M474" s="6"/>
      <c r="N474" s="6"/>
      <c r="O474" s="6"/>
      <c r="P474" s="6"/>
      <c r="Q474" s="6"/>
      <c r="R474" s="6"/>
      <c r="S474" s="6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</row>
    <row r="475" spans="1:14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6"/>
      <c r="M475" s="6"/>
      <c r="N475" s="6"/>
      <c r="O475" s="6"/>
      <c r="P475" s="6"/>
      <c r="Q475" s="6"/>
      <c r="R475" s="6"/>
      <c r="S475" s="6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</row>
    <row r="476" spans="1:14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6"/>
      <c r="M476" s="6"/>
      <c r="N476" s="6"/>
      <c r="O476" s="6"/>
      <c r="P476" s="6"/>
      <c r="Q476" s="6"/>
      <c r="R476" s="6"/>
      <c r="S476" s="6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</row>
    <row r="477" spans="1:14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6"/>
      <c r="M477" s="6"/>
      <c r="N477" s="6"/>
      <c r="O477" s="6"/>
      <c r="P477" s="6"/>
      <c r="Q477" s="6"/>
      <c r="R477" s="6"/>
      <c r="S477" s="6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</row>
    <row r="478" spans="1:14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6"/>
      <c r="M478" s="6"/>
      <c r="N478" s="6"/>
      <c r="O478" s="6"/>
      <c r="P478" s="6"/>
      <c r="Q478" s="6"/>
      <c r="R478" s="6"/>
      <c r="S478" s="6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</row>
    <row r="479" spans="1:14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6"/>
      <c r="M479" s="6"/>
      <c r="N479" s="6"/>
      <c r="O479" s="6"/>
      <c r="P479" s="6"/>
      <c r="Q479" s="6"/>
      <c r="R479" s="6"/>
      <c r="S479" s="6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</row>
    <row r="480" spans="1:14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6"/>
      <c r="M480" s="6"/>
      <c r="N480" s="6"/>
      <c r="O480" s="6"/>
      <c r="P480" s="6"/>
      <c r="Q480" s="6"/>
      <c r="R480" s="6"/>
      <c r="S480" s="6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</row>
    <row r="481" spans="1:14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6"/>
      <c r="M481" s="6"/>
      <c r="N481" s="6"/>
      <c r="O481" s="6"/>
      <c r="P481" s="6"/>
      <c r="Q481" s="6"/>
      <c r="R481" s="6"/>
      <c r="S481" s="6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</row>
    <row r="482" spans="1:14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6"/>
      <c r="M482" s="6"/>
      <c r="N482" s="6"/>
      <c r="O482" s="6"/>
      <c r="P482" s="6"/>
      <c r="Q482" s="6"/>
      <c r="R482" s="6"/>
      <c r="S482" s="6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</row>
    <row r="483" spans="1:14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6"/>
      <c r="M483" s="6"/>
      <c r="N483" s="6"/>
      <c r="O483" s="6"/>
      <c r="P483" s="6"/>
      <c r="Q483" s="6"/>
      <c r="R483" s="6"/>
      <c r="S483" s="6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</row>
    <row r="484" spans="1:14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6"/>
      <c r="M484" s="6"/>
      <c r="N484" s="6"/>
      <c r="O484" s="6"/>
      <c r="P484" s="6"/>
      <c r="Q484" s="6"/>
      <c r="R484" s="6"/>
      <c r="S484" s="6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</row>
    <row r="485" spans="1:14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6"/>
      <c r="M485" s="6"/>
      <c r="N485" s="6"/>
      <c r="O485" s="6"/>
      <c r="P485" s="6"/>
      <c r="Q485" s="6"/>
      <c r="R485" s="6"/>
      <c r="S485" s="6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</row>
    <row r="486" spans="1:14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6"/>
      <c r="M486" s="6"/>
      <c r="N486" s="6"/>
      <c r="O486" s="6"/>
      <c r="P486" s="6"/>
      <c r="Q486" s="6"/>
      <c r="R486" s="6"/>
      <c r="S486" s="6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</row>
    <row r="487" spans="1:14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6"/>
      <c r="M487" s="6"/>
      <c r="N487" s="6"/>
      <c r="O487" s="6"/>
      <c r="P487" s="6"/>
      <c r="Q487" s="6"/>
      <c r="R487" s="6"/>
      <c r="S487" s="6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</row>
    <row r="488" spans="1:14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6"/>
      <c r="M488" s="6"/>
      <c r="N488" s="6"/>
      <c r="O488" s="6"/>
      <c r="P488" s="6"/>
      <c r="Q488" s="6"/>
      <c r="R488" s="6"/>
      <c r="S488" s="6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</row>
    <row r="489" spans="1:14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6"/>
      <c r="M489" s="6"/>
      <c r="N489" s="6"/>
      <c r="O489" s="6"/>
      <c r="P489" s="6"/>
      <c r="Q489" s="6"/>
      <c r="R489" s="6"/>
      <c r="S489" s="6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</row>
    <row r="490" spans="1:14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6"/>
      <c r="M490" s="6"/>
      <c r="N490" s="6"/>
      <c r="O490" s="6"/>
      <c r="P490" s="6"/>
      <c r="Q490" s="6"/>
      <c r="R490" s="6"/>
      <c r="S490" s="6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</row>
    <row r="491" spans="1:14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6"/>
      <c r="M491" s="6"/>
      <c r="N491" s="6"/>
      <c r="O491" s="6"/>
      <c r="P491" s="6"/>
      <c r="Q491" s="6"/>
      <c r="R491" s="6"/>
      <c r="S491" s="6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</row>
    <row r="492" spans="1:14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6"/>
      <c r="M492" s="6"/>
      <c r="N492" s="6"/>
      <c r="O492" s="6"/>
      <c r="P492" s="6"/>
      <c r="Q492" s="6"/>
      <c r="R492" s="6"/>
      <c r="S492" s="6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</row>
    <row r="493" spans="1:14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6"/>
      <c r="M493" s="6"/>
      <c r="N493" s="6"/>
      <c r="O493" s="6"/>
      <c r="P493" s="6"/>
      <c r="Q493" s="6"/>
      <c r="R493" s="6"/>
      <c r="S493" s="6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</row>
    <row r="494" spans="1:14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6"/>
      <c r="M494" s="6"/>
      <c r="N494" s="6"/>
      <c r="O494" s="6"/>
      <c r="P494" s="6"/>
      <c r="Q494" s="6"/>
      <c r="R494" s="6"/>
      <c r="S494" s="6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</row>
    <row r="495" spans="1:14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6"/>
      <c r="M495" s="6"/>
      <c r="N495" s="6"/>
      <c r="O495" s="6"/>
      <c r="P495" s="6"/>
      <c r="Q495" s="6"/>
      <c r="R495" s="6"/>
      <c r="S495" s="6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</row>
    <row r="496" spans="1:14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6"/>
      <c r="M496" s="6"/>
      <c r="N496" s="6"/>
      <c r="O496" s="6"/>
      <c r="P496" s="6"/>
      <c r="Q496" s="6"/>
      <c r="R496" s="6"/>
      <c r="S496" s="6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</row>
    <row r="497" spans="1:14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6"/>
      <c r="M497" s="6"/>
      <c r="N497" s="6"/>
      <c r="O497" s="6"/>
      <c r="P497" s="6"/>
      <c r="Q497" s="6"/>
      <c r="R497" s="6"/>
      <c r="S497" s="6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</row>
    <row r="498" spans="1:14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6"/>
      <c r="M498" s="6"/>
      <c r="N498" s="6"/>
      <c r="O498" s="6"/>
      <c r="P498" s="6"/>
      <c r="Q498" s="6"/>
      <c r="R498" s="6"/>
      <c r="S498" s="6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</row>
    <row r="499" spans="1:14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6"/>
      <c r="M499" s="6"/>
      <c r="N499" s="6"/>
      <c r="O499" s="6"/>
      <c r="P499" s="6"/>
      <c r="Q499" s="6"/>
      <c r="R499" s="6"/>
      <c r="S499" s="6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</row>
    <row r="500" spans="1:14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6"/>
      <c r="M500" s="6"/>
      <c r="N500" s="6"/>
      <c r="O500" s="6"/>
      <c r="P500" s="6"/>
      <c r="Q500" s="6"/>
      <c r="R500" s="6"/>
      <c r="S500" s="6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</row>
    <row r="501" spans="1:14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6"/>
      <c r="M501" s="6"/>
      <c r="N501" s="6"/>
      <c r="O501" s="6"/>
      <c r="P501" s="6"/>
      <c r="Q501" s="6"/>
      <c r="R501" s="6"/>
      <c r="S501" s="6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</row>
    <row r="502" spans="1:14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6"/>
      <c r="M502" s="6"/>
      <c r="N502" s="6"/>
      <c r="O502" s="6"/>
      <c r="P502" s="6"/>
      <c r="Q502" s="6"/>
      <c r="R502" s="6"/>
      <c r="S502" s="6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</row>
    <row r="503" spans="1:14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6"/>
      <c r="M503" s="6"/>
      <c r="N503" s="6"/>
      <c r="O503" s="6"/>
      <c r="P503" s="6"/>
      <c r="Q503" s="6"/>
      <c r="R503" s="6"/>
      <c r="S503" s="6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</row>
    <row r="504" spans="1:14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6"/>
      <c r="M504" s="6"/>
      <c r="N504" s="6"/>
      <c r="O504" s="6"/>
      <c r="P504" s="6"/>
      <c r="Q504" s="6"/>
      <c r="R504" s="6"/>
      <c r="S504" s="6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</row>
    <row r="505" spans="1:14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6"/>
      <c r="M505" s="6"/>
      <c r="N505" s="6"/>
      <c r="O505" s="6"/>
      <c r="P505" s="6"/>
      <c r="Q505" s="6"/>
      <c r="R505" s="6"/>
      <c r="S505" s="6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</row>
    <row r="506" spans="1:14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6"/>
      <c r="M506" s="6"/>
      <c r="N506" s="6"/>
      <c r="O506" s="6"/>
      <c r="P506" s="6"/>
      <c r="Q506" s="6"/>
      <c r="R506" s="6"/>
      <c r="S506" s="6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</row>
    <row r="507" spans="1:14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6"/>
      <c r="M507" s="6"/>
      <c r="N507" s="6"/>
      <c r="O507" s="6"/>
      <c r="P507" s="6"/>
      <c r="Q507" s="6"/>
      <c r="R507" s="6"/>
      <c r="S507" s="6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</row>
    <row r="508" spans="1:14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6"/>
      <c r="M508" s="6"/>
      <c r="N508" s="6"/>
      <c r="O508" s="6"/>
      <c r="P508" s="6"/>
      <c r="Q508" s="6"/>
      <c r="R508" s="6"/>
      <c r="S508" s="6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</row>
    <row r="509" spans="1:14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6"/>
      <c r="M509" s="6"/>
      <c r="N509" s="6"/>
      <c r="O509" s="6"/>
      <c r="P509" s="6"/>
      <c r="Q509" s="6"/>
      <c r="R509" s="6"/>
      <c r="S509" s="6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</row>
    <row r="510" spans="1:14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6"/>
      <c r="M510" s="6"/>
      <c r="N510" s="6"/>
      <c r="O510" s="6"/>
      <c r="P510" s="6"/>
      <c r="Q510" s="6"/>
      <c r="R510" s="6"/>
      <c r="S510" s="6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</row>
    <row r="511" spans="1:14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6"/>
      <c r="M511" s="6"/>
      <c r="N511" s="6"/>
      <c r="O511" s="6"/>
      <c r="P511" s="6"/>
      <c r="Q511" s="6"/>
      <c r="R511" s="6"/>
      <c r="S511" s="6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</row>
    <row r="512" spans="1:14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6"/>
      <c r="M512" s="6"/>
      <c r="N512" s="6"/>
      <c r="O512" s="6"/>
      <c r="P512" s="6"/>
      <c r="Q512" s="6"/>
      <c r="R512" s="6"/>
      <c r="S512" s="6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</row>
    <row r="513" spans="1:14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6"/>
      <c r="M513" s="6"/>
      <c r="N513" s="6"/>
      <c r="O513" s="6"/>
      <c r="P513" s="6"/>
      <c r="Q513" s="6"/>
      <c r="R513" s="6"/>
      <c r="S513" s="6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</row>
    <row r="514" spans="1:14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6"/>
      <c r="M514" s="6"/>
      <c r="N514" s="6"/>
      <c r="O514" s="6"/>
      <c r="P514" s="6"/>
      <c r="Q514" s="6"/>
      <c r="R514" s="6"/>
      <c r="S514" s="6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</row>
    <row r="515" spans="1:14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6"/>
      <c r="M515" s="6"/>
      <c r="N515" s="6"/>
      <c r="O515" s="6"/>
      <c r="P515" s="6"/>
      <c r="Q515" s="6"/>
      <c r="R515" s="6"/>
      <c r="S515" s="6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</row>
    <row r="516" spans="1:14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6"/>
      <c r="M516" s="6"/>
      <c r="N516" s="6"/>
      <c r="O516" s="6"/>
      <c r="P516" s="6"/>
      <c r="Q516" s="6"/>
      <c r="R516" s="6"/>
      <c r="S516" s="6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</row>
    <row r="517" spans="1:14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6"/>
      <c r="M517" s="6"/>
      <c r="N517" s="6"/>
      <c r="O517" s="6"/>
      <c r="P517" s="6"/>
      <c r="Q517" s="6"/>
      <c r="R517" s="6"/>
      <c r="S517" s="6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</row>
    <row r="518" spans="1:14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6"/>
      <c r="M518" s="6"/>
      <c r="N518" s="6"/>
      <c r="O518" s="6"/>
      <c r="P518" s="6"/>
      <c r="Q518" s="6"/>
      <c r="R518" s="6"/>
      <c r="S518" s="6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</row>
    <row r="519" spans="1:14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6"/>
      <c r="M519" s="6"/>
      <c r="N519" s="6"/>
      <c r="O519" s="6"/>
      <c r="P519" s="6"/>
      <c r="Q519" s="6"/>
      <c r="R519" s="6"/>
      <c r="S519" s="6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</row>
    <row r="520" spans="1:14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6"/>
      <c r="M520" s="6"/>
      <c r="N520" s="6"/>
      <c r="O520" s="6"/>
      <c r="P520" s="6"/>
      <c r="Q520" s="6"/>
      <c r="R520" s="6"/>
      <c r="S520" s="6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</row>
    <row r="521" spans="1:14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6"/>
      <c r="M521" s="6"/>
      <c r="N521" s="6"/>
      <c r="O521" s="6"/>
      <c r="P521" s="6"/>
      <c r="Q521" s="6"/>
      <c r="R521" s="6"/>
      <c r="S521" s="6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</row>
    <row r="522" spans="1:14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6"/>
      <c r="M522" s="6"/>
      <c r="N522" s="6"/>
      <c r="O522" s="6"/>
      <c r="P522" s="6"/>
      <c r="Q522" s="6"/>
      <c r="R522" s="6"/>
      <c r="S522" s="6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</row>
    <row r="523" spans="1:14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6"/>
      <c r="M523" s="6"/>
      <c r="N523" s="6"/>
      <c r="O523" s="6"/>
      <c r="P523" s="6"/>
      <c r="Q523" s="6"/>
      <c r="R523" s="6"/>
      <c r="S523" s="6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</row>
    <row r="524" spans="1:14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6"/>
      <c r="M524" s="6"/>
      <c r="N524" s="6"/>
      <c r="O524" s="6"/>
      <c r="P524" s="6"/>
      <c r="Q524" s="6"/>
      <c r="R524" s="6"/>
      <c r="S524" s="6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</row>
    <row r="525" spans="1:14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6"/>
      <c r="M525" s="6"/>
      <c r="N525" s="6"/>
      <c r="O525" s="6"/>
      <c r="P525" s="6"/>
      <c r="Q525" s="6"/>
      <c r="R525" s="6"/>
      <c r="S525" s="6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</row>
    <row r="526" spans="1:14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6"/>
      <c r="M526" s="6"/>
      <c r="N526" s="6"/>
      <c r="O526" s="6"/>
      <c r="P526" s="6"/>
      <c r="Q526" s="6"/>
      <c r="R526" s="6"/>
      <c r="S526" s="6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</row>
    <row r="527" spans="1:14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6"/>
      <c r="M527" s="6"/>
      <c r="N527" s="6"/>
      <c r="O527" s="6"/>
      <c r="P527" s="6"/>
      <c r="Q527" s="6"/>
      <c r="R527" s="6"/>
      <c r="S527" s="6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</row>
    <row r="528" spans="1:14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6"/>
      <c r="M528" s="6"/>
      <c r="N528" s="6"/>
      <c r="O528" s="6"/>
      <c r="P528" s="6"/>
      <c r="Q528" s="6"/>
      <c r="R528" s="6"/>
      <c r="S528" s="6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</row>
    <row r="529" spans="1:14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6"/>
      <c r="M529" s="6"/>
      <c r="N529" s="6"/>
      <c r="O529" s="6"/>
      <c r="P529" s="6"/>
      <c r="Q529" s="6"/>
      <c r="R529" s="6"/>
      <c r="S529" s="6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</row>
    <row r="530" spans="1:14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6"/>
      <c r="M530" s="6"/>
      <c r="N530" s="6"/>
      <c r="O530" s="6"/>
      <c r="P530" s="6"/>
      <c r="Q530" s="6"/>
      <c r="R530" s="6"/>
      <c r="S530" s="6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</row>
    <row r="531" spans="1:14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6"/>
      <c r="M531" s="6"/>
      <c r="N531" s="6"/>
      <c r="O531" s="6"/>
      <c r="P531" s="6"/>
      <c r="Q531" s="6"/>
      <c r="R531" s="6"/>
      <c r="S531" s="6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</row>
    <row r="532" spans="1:14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6"/>
      <c r="M532" s="6"/>
      <c r="N532" s="6"/>
      <c r="O532" s="6"/>
      <c r="P532" s="6"/>
      <c r="Q532" s="6"/>
      <c r="R532" s="6"/>
      <c r="S532" s="6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</row>
    <row r="533" spans="1:14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6"/>
      <c r="M533" s="6"/>
      <c r="N533" s="6"/>
      <c r="O533" s="6"/>
      <c r="P533" s="6"/>
      <c r="Q533" s="6"/>
      <c r="R533" s="6"/>
      <c r="S533" s="6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</row>
    <row r="534" spans="1:14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6"/>
      <c r="M534" s="6"/>
      <c r="N534" s="6"/>
      <c r="O534" s="6"/>
      <c r="P534" s="6"/>
      <c r="Q534" s="6"/>
      <c r="R534" s="6"/>
      <c r="S534" s="6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</row>
    <row r="535" spans="1:14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6"/>
      <c r="M535" s="6"/>
      <c r="N535" s="6"/>
      <c r="O535" s="6"/>
      <c r="P535" s="6"/>
      <c r="Q535" s="6"/>
      <c r="R535" s="6"/>
      <c r="S535" s="6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</row>
    <row r="536" spans="1:14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6"/>
      <c r="M536" s="6"/>
      <c r="N536" s="6"/>
      <c r="O536" s="6"/>
      <c r="P536" s="6"/>
      <c r="Q536" s="6"/>
      <c r="R536" s="6"/>
      <c r="S536" s="6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</row>
    <row r="537" spans="1:14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6"/>
      <c r="M537" s="6"/>
      <c r="N537" s="6"/>
      <c r="O537" s="6"/>
      <c r="P537" s="6"/>
      <c r="Q537" s="6"/>
      <c r="R537" s="6"/>
      <c r="S537" s="6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</row>
    <row r="538" spans="1:14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6"/>
      <c r="M538" s="6"/>
      <c r="N538" s="6"/>
      <c r="O538" s="6"/>
      <c r="P538" s="6"/>
      <c r="Q538" s="6"/>
      <c r="R538" s="6"/>
      <c r="S538" s="6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</row>
    <row r="539" spans="1:14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6"/>
      <c r="M539" s="6"/>
      <c r="N539" s="6"/>
      <c r="O539" s="6"/>
      <c r="P539" s="6"/>
      <c r="Q539" s="6"/>
      <c r="R539" s="6"/>
      <c r="S539" s="6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</row>
    <row r="540" spans="1:14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6"/>
      <c r="M540" s="6"/>
      <c r="N540" s="6"/>
      <c r="O540" s="6"/>
      <c r="P540" s="6"/>
      <c r="Q540" s="6"/>
      <c r="R540" s="6"/>
      <c r="S540" s="6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</row>
    <row r="541" spans="1:14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6"/>
      <c r="M541" s="6"/>
      <c r="N541" s="6"/>
      <c r="O541" s="6"/>
      <c r="P541" s="6"/>
      <c r="Q541" s="6"/>
      <c r="R541" s="6"/>
      <c r="S541" s="6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</row>
    <row r="542" spans="1:14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6"/>
      <c r="M542" s="6"/>
      <c r="N542" s="6"/>
      <c r="O542" s="6"/>
      <c r="P542" s="6"/>
      <c r="Q542" s="6"/>
      <c r="R542" s="6"/>
      <c r="S542" s="6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</row>
    <row r="543" spans="1:14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6"/>
      <c r="M543" s="6"/>
      <c r="N543" s="6"/>
      <c r="O543" s="6"/>
      <c r="P543" s="6"/>
      <c r="Q543" s="6"/>
      <c r="R543" s="6"/>
      <c r="S543" s="6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</row>
    <row r="544" spans="1:14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6"/>
      <c r="M544" s="6"/>
      <c r="N544" s="6"/>
      <c r="O544" s="6"/>
      <c r="P544" s="6"/>
      <c r="Q544" s="6"/>
      <c r="R544" s="6"/>
      <c r="S544" s="6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</row>
    <row r="545" spans="1:14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6"/>
      <c r="M545" s="6"/>
      <c r="N545" s="6"/>
      <c r="O545" s="6"/>
      <c r="P545" s="6"/>
      <c r="Q545" s="6"/>
      <c r="R545" s="6"/>
      <c r="S545" s="6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</row>
    <row r="546" spans="1:14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6"/>
      <c r="M546" s="6"/>
      <c r="N546" s="6"/>
      <c r="O546" s="6"/>
      <c r="P546" s="6"/>
      <c r="Q546" s="6"/>
      <c r="R546" s="6"/>
      <c r="S546" s="6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</row>
  </sheetData>
  <mergeCells count="6">
    <mergeCell ref="A1:S1"/>
    <mergeCell ref="A2:S2"/>
    <mergeCell ref="A3:S3"/>
    <mergeCell ref="A5:B6"/>
    <mergeCell ref="I5:J5"/>
    <mergeCell ref="I6:J6"/>
  </mergeCells>
  <pageMargins left="0.39370078740157483" right="0.39370078740157483" top="0.51181102362204722" bottom="0" header="0.51181102362204722" footer="0.51181102362204722"/>
  <pageSetup paperSize="9" scale="73" orientation="landscape" r:id="rId1"/>
  <headerFooter alignWithMargins="0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9371-C60A-45C5-B7F0-391F60688B6A}">
  <dimension ref="A1:EK544"/>
  <sheetViews>
    <sheetView topLeftCell="A14" workbookViewId="0">
      <selection activeCell="R44" sqref="R44"/>
    </sheetView>
  </sheetViews>
  <sheetFormatPr defaultColWidth="9.109375" defaultRowHeight="13.2" x14ac:dyDescent="0.25"/>
  <cols>
    <col min="1" max="1" width="50.44140625" style="3" bestFit="1" customWidth="1"/>
    <col min="2" max="2" width="8.6640625" style="3" customWidth="1"/>
    <col min="3" max="3" width="7.33203125" style="3" customWidth="1"/>
    <col min="4" max="4" width="8.6640625" style="3" customWidth="1"/>
    <col min="5" max="5" width="10.109375" style="3" customWidth="1"/>
    <col min="6" max="8" width="8.6640625" style="3" customWidth="1"/>
    <col min="9" max="9" width="8.44140625" style="3" customWidth="1"/>
    <col min="10" max="10" width="9.5546875" style="3" customWidth="1"/>
    <col min="11" max="11" width="10.88671875" style="3" customWidth="1"/>
    <col min="12" max="12" width="7" style="2" bestFit="1" customWidth="1"/>
    <col min="13" max="13" width="2.109375" style="2" customWidth="1"/>
    <col min="14" max="14" width="8.6640625" style="2" customWidth="1"/>
    <col min="15" max="15" width="1.88671875" style="2" customWidth="1"/>
    <col min="16" max="16" width="10.109375" style="2" customWidth="1"/>
    <col min="17" max="17" width="2" style="2" customWidth="1"/>
    <col min="18" max="18" width="8.6640625" style="2" customWidth="1"/>
    <col min="19" max="19" width="11.109375" style="2" bestFit="1" customWidth="1"/>
    <col min="20" max="20" width="9.88671875" style="3" bestFit="1" customWidth="1"/>
    <col min="21" max="256" width="9.109375" style="3"/>
    <col min="257" max="257" width="50.44140625" style="3" bestFit="1" customWidth="1"/>
    <col min="258" max="258" width="8.6640625" style="3" customWidth="1"/>
    <col min="259" max="259" width="7.33203125" style="3" customWidth="1"/>
    <col min="260" max="260" width="8.6640625" style="3" customWidth="1"/>
    <col min="261" max="261" width="10.109375" style="3" customWidth="1"/>
    <col min="262" max="264" width="8.6640625" style="3" customWidth="1"/>
    <col min="265" max="265" width="8.44140625" style="3" customWidth="1"/>
    <col min="266" max="266" width="9.5546875" style="3" customWidth="1"/>
    <col min="267" max="267" width="10.88671875" style="3" customWidth="1"/>
    <col min="268" max="268" width="7" style="3" bestFit="1" customWidth="1"/>
    <col min="269" max="269" width="2.109375" style="3" customWidth="1"/>
    <col min="270" max="270" width="8.6640625" style="3" customWidth="1"/>
    <col min="271" max="271" width="1.88671875" style="3" customWidth="1"/>
    <col min="272" max="272" width="10.109375" style="3" customWidth="1"/>
    <col min="273" max="273" width="2" style="3" customWidth="1"/>
    <col min="274" max="274" width="8.6640625" style="3" customWidth="1"/>
    <col min="275" max="275" width="11.109375" style="3" bestFit="1" customWidth="1"/>
    <col min="276" max="276" width="9.88671875" style="3" bestFit="1" customWidth="1"/>
    <col min="277" max="512" width="9.109375" style="3"/>
    <col min="513" max="513" width="50.44140625" style="3" bestFit="1" customWidth="1"/>
    <col min="514" max="514" width="8.6640625" style="3" customWidth="1"/>
    <col min="515" max="515" width="7.33203125" style="3" customWidth="1"/>
    <col min="516" max="516" width="8.6640625" style="3" customWidth="1"/>
    <col min="517" max="517" width="10.109375" style="3" customWidth="1"/>
    <col min="518" max="520" width="8.6640625" style="3" customWidth="1"/>
    <col min="521" max="521" width="8.44140625" style="3" customWidth="1"/>
    <col min="522" max="522" width="9.5546875" style="3" customWidth="1"/>
    <col min="523" max="523" width="10.88671875" style="3" customWidth="1"/>
    <col min="524" max="524" width="7" style="3" bestFit="1" customWidth="1"/>
    <col min="525" max="525" width="2.109375" style="3" customWidth="1"/>
    <col min="526" max="526" width="8.6640625" style="3" customWidth="1"/>
    <col min="527" max="527" width="1.88671875" style="3" customWidth="1"/>
    <col min="528" max="528" width="10.109375" style="3" customWidth="1"/>
    <col min="529" max="529" width="2" style="3" customWidth="1"/>
    <col min="530" max="530" width="8.6640625" style="3" customWidth="1"/>
    <col min="531" max="531" width="11.109375" style="3" bestFit="1" customWidth="1"/>
    <col min="532" max="532" width="9.88671875" style="3" bestFit="1" customWidth="1"/>
    <col min="533" max="768" width="9.109375" style="3"/>
    <col min="769" max="769" width="50.44140625" style="3" bestFit="1" customWidth="1"/>
    <col min="770" max="770" width="8.6640625" style="3" customWidth="1"/>
    <col min="771" max="771" width="7.33203125" style="3" customWidth="1"/>
    <col min="772" max="772" width="8.6640625" style="3" customWidth="1"/>
    <col min="773" max="773" width="10.109375" style="3" customWidth="1"/>
    <col min="774" max="776" width="8.6640625" style="3" customWidth="1"/>
    <col min="777" max="777" width="8.44140625" style="3" customWidth="1"/>
    <col min="778" max="778" width="9.5546875" style="3" customWidth="1"/>
    <col min="779" max="779" width="10.88671875" style="3" customWidth="1"/>
    <col min="780" max="780" width="7" style="3" bestFit="1" customWidth="1"/>
    <col min="781" max="781" width="2.109375" style="3" customWidth="1"/>
    <col min="782" max="782" width="8.6640625" style="3" customWidth="1"/>
    <col min="783" max="783" width="1.88671875" style="3" customWidth="1"/>
    <col min="784" max="784" width="10.109375" style="3" customWidth="1"/>
    <col min="785" max="785" width="2" style="3" customWidth="1"/>
    <col min="786" max="786" width="8.6640625" style="3" customWidth="1"/>
    <col min="787" max="787" width="11.109375" style="3" bestFit="1" customWidth="1"/>
    <col min="788" max="788" width="9.88671875" style="3" bestFit="1" customWidth="1"/>
    <col min="789" max="1024" width="9.109375" style="3"/>
    <col min="1025" max="1025" width="50.44140625" style="3" bestFit="1" customWidth="1"/>
    <col min="1026" max="1026" width="8.6640625" style="3" customWidth="1"/>
    <col min="1027" max="1027" width="7.33203125" style="3" customWidth="1"/>
    <col min="1028" max="1028" width="8.6640625" style="3" customWidth="1"/>
    <col min="1029" max="1029" width="10.109375" style="3" customWidth="1"/>
    <col min="1030" max="1032" width="8.6640625" style="3" customWidth="1"/>
    <col min="1033" max="1033" width="8.44140625" style="3" customWidth="1"/>
    <col min="1034" max="1034" width="9.5546875" style="3" customWidth="1"/>
    <col min="1035" max="1035" width="10.88671875" style="3" customWidth="1"/>
    <col min="1036" max="1036" width="7" style="3" bestFit="1" customWidth="1"/>
    <col min="1037" max="1037" width="2.109375" style="3" customWidth="1"/>
    <col min="1038" max="1038" width="8.6640625" style="3" customWidth="1"/>
    <col min="1039" max="1039" width="1.88671875" style="3" customWidth="1"/>
    <col min="1040" max="1040" width="10.109375" style="3" customWidth="1"/>
    <col min="1041" max="1041" width="2" style="3" customWidth="1"/>
    <col min="1042" max="1042" width="8.6640625" style="3" customWidth="1"/>
    <col min="1043" max="1043" width="11.109375" style="3" bestFit="1" customWidth="1"/>
    <col min="1044" max="1044" width="9.88671875" style="3" bestFit="1" customWidth="1"/>
    <col min="1045" max="1280" width="9.109375" style="3"/>
    <col min="1281" max="1281" width="50.44140625" style="3" bestFit="1" customWidth="1"/>
    <col min="1282" max="1282" width="8.6640625" style="3" customWidth="1"/>
    <col min="1283" max="1283" width="7.33203125" style="3" customWidth="1"/>
    <col min="1284" max="1284" width="8.6640625" style="3" customWidth="1"/>
    <col min="1285" max="1285" width="10.109375" style="3" customWidth="1"/>
    <col min="1286" max="1288" width="8.6640625" style="3" customWidth="1"/>
    <col min="1289" max="1289" width="8.44140625" style="3" customWidth="1"/>
    <col min="1290" max="1290" width="9.5546875" style="3" customWidth="1"/>
    <col min="1291" max="1291" width="10.88671875" style="3" customWidth="1"/>
    <col min="1292" max="1292" width="7" style="3" bestFit="1" customWidth="1"/>
    <col min="1293" max="1293" width="2.109375" style="3" customWidth="1"/>
    <col min="1294" max="1294" width="8.6640625" style="3" customWidth="1"/>
    <col min="1295" max="1295" width="1.88671875" style="3" customWidth="1"/>
    <col min="1296" max="1296" width="10.109375" style="3" customWidth="1"/>
    <col min="1297" max="1297" width="2" style="3" customWidth="1"/>
    <col min="1298" max="1298" width="8.6640625" style="3" customWidth="1"/>
    <col min="1299" max="1299" width="11.109375" style="3" bestFit="1" customWidth="1"/>
    <col min="1300" max="1300" width="9.88671875" style="3" bestFit="1" customWidth="1"/>
    <col min="1301" max="1536" width="9.109375" style="3"/>
    <col min="1537" max="1537" width="50.44140625" style="3" bestFit="1" customWidth="1"/>
    <col min="1538" max="1538" width="8.6640625" style="3" customWidth="1"/>
    <col min="1539" max="1539" width="7.33203125" style="3" customWidth="1"/>
    <col min="1540" max="1540" width="8.6640625" style="3" customWidth="1"/>
    <col min="1541" max="1541" width="10.109375" style="3" customWidth="1"/>
    <col min="1542" max="1544" width="8.6640625" style="3" customWidth="1"/>
    <col min="1545" max="1545" width="8.44140625" style="3" customWidth="1"/>
    <col min="1546" max="1546" width="9.5546875" style="3" customWidth="1"/>
    <col min="1547" max="1547" width="10.88671875" style="3" customWidth="1"/>
    <col min="1548" max="1548" width="7" style="3" bestFit="1" customWidth="1"/>
    <col min="1549" max="1549" width="2.109375" style="3" customWidth="1"/>
    <col min="1550" max="1550" width="8.6640625" style="3" customWidth="1"/>
    <col min="1551" max="1551" width="1.88671875" style="3" customWidth="1"/>
    <col min="1552" max="1552" width="10.109375" style="3" customWidth="1"/>
    <col min="1553" max="1553" width="2" style="3" customWidth="1"/>
    <col min="1554" max="1554" width="8.6640625" style="3" customWidth="1"/>
    <col min="1555" max="1555" width="11.109375" style="3" bestFit="1" customWidth="1"/>
    <col min="1556" max="1556" width="9.88671875" style="3" bestFit="1" customWidth="1"/>
    <col min="1557" max="1792" width="9.109375" style="3"/>
    <col min="1793" max="1793" width="50.44140625" style="3" bestFit="1" customWidth="1"/>
    <col min="1794" max="1794" width="8.6640625" style="3" customWidth="1"/>
    <col min="1795" max="1795" width="7.33203125" style="3" customWidth="1"/>
    <col min="1796" max="1796" width="8.6640625" style="3" customWidth="1"/>
    <col min="1797" max="1797" width="10.109375" style="3" customWidth="1"/>
    <col min="1798" max="1800" width="8.6640625" style="3" customWidth="1"/>
    <col min="1801" max="1801" width="8.44140625" style="3" customWidth="1"/>
    <col min="1802" max="1802" width="9.5546875" style="3" customWidth="1"/>
    <col min="1803" max="1803" width="10.88671875" style="3" customWidth="1"/>
    <col min="1804" max="1804" width="7" style="3" bestFit="1" customWidth="1"/>
    <col min="1805" max="1805" width="2.109375" style="3" customWidth="1"/>
    <col min="1806" max="1806" width="8.6640625" style="3" customWidth="1"/>
    <col min="1807" max="1807" width="1.88671875" style="3" customWidth="1"/>
    <col min="1808" max="1808" width="10.109375" style="3" customWidth="1"/>
    <col min="1809" max="1809" width="2" style="3" customWidth="1"/>
    <col min="1810" max="1810" width="8.6640625" style="3" customWidth="1"/>
    <col min="1811" max="1811" width="11.109375" style="3" bestFit="1" customWidth="1"/>
    <col min="1812" max="1812" width="9.88671875" style="3" bestFit="1" customWidth="1"/>
    <col min="1813" max="2048" width="9.109375" style="3"/>
    <col min="2049" max="2049" width="50.44140625" style="3" bestFit="1" customWidth="1"/>
    <col min="2050" max="2050" width="8.6640625" style="3" customWidth="1"/>
    <col min="2051" max="2051" width="7.33203125" style="3" customWidth="1"/>
    <col min="2052" max="2052" width="8.6640625" style="3" customWidth="1"/>
    <col min="2053" max="2053" width="10.109375" style="3" customWidth="1"/>
    <col min="2054" max="2056" width="8.6640625" style="3" customWidth="1"/>
    <col min="2057" max="2057" width="8.44140625" style="3" customWidth="1"/>
    <col min="2058" max="2058" width="9.5546875" style="3" customWidth="1"/>
    <col min="2059" max="2059" width="10.88671875" style="3" customWidth="1"/>
    <col min="2060" max="2060" width="7" style="3" bestFit="1" customWidth="1"/>
    <col min="2061" max="2061" width="2.109375" style="3" customWidth="1"/>
    <col min="2062" max="2062" width="8.6640625" style="3" customWidth="1"/>
    <col min="2063" max="2063" width="1.88671875" style="3" customWidth="1"/>
    <col min="2064" max="2064" width="10.109375" style="3" customWidth="1"/>
    <col min="2065" max="2065" width="2" style="3" customWidth="1"/>
    <col min="2066" max="2066" width="8.6640625" style="3" customWidth="1"/>
    <col min="2067" max="2067" width="11.109375" style="3" bestFit="1" customWidth="1"/>
    <col min="2068" max="2068" width="9.88671875" style="3" bestFit="1" customWidth="1"/>
    <col min="2069" max="2304" width="9.109375" style="3"/>
    <col min="2305" max="2305" width="50.44140625" style="3" bestFit="1" customWidth="1"/>
    <col min="2306" max="2306" width="8.6640625" style="3" customWidth="1"/>
    <col min="2307" max="2307" width="7.33203125" style="3" customWidth="1"/>
    <col min="2308" max="2308" width="8.6640625" style="3" customWidth="1"/>
    <col min="2309" max="2309" width="10.109375" style="3" customWidth="1"/>
    <col min="2310" max="2312" width="8.6640625" style="3" customWidth="1"/>
    <col min="2313" max="2313" width="8.44140625" style="3" customWidth="1"/>
    <col min="2314" max="2314" width="9.5546875" style="3" customWidth="1"/>
    <col min="2315" max="2315" width="10.88671875" style="3" customWidth="1"/>
    <col min="2316" max="2316" width="7" style="3" bestFit="1" customWidth="1"/>
    <col min="2317" max="2317" width="2.109375" style="3" customWidth="1"/>
    <col min="2318" max="2318" width="8.6640625" style="3" customWidth="1"/>
    <col min="2319" max="2319" width="1.88671875" style="3" customWidth="1"/>
    <col min="2320" max="2320" width="10.109375" style="3" customWidth="1"/>
    <col min="2321" max="2321" width="2" style="3" customWidth="1"/>
    <col min="2322" max="2322" width="8.6640625" style="3" customWidth="1"/>
    <col min="2323" max="2323" width="11.109375" style="3" bestFit="1" customWidth="1"/>
    <col min="2324" max="2324" width="9.88671875" style="3" bestFit="1" customWidth="1"/>
    <col min="2325" max="2560" width="9.109375" style="3"/>
    <col min="2561" max="2561" width="50.44140625" style="3" bestFit="1" customWidth="1"/>
    <col min="2562" max="2562" width="8.6640625" style="3" customWidth="1"/>
    <col min="2563" max="2563" width="7.33203125" style="3" customWidth="1"/>
    <col min="2564" max="2564" width="8.6640625" style="3" customWidth="1"/>
    <col min="2565" max="2565" width="10.109375" style="3" customWidth="1"/>
    <col min="2566" max="2568" width="8.6640625" style="3" customWidth="1"/>
    <col min="2569" max="2569" width="8.44140625" style="3" customWidth="1"/>
    <col min="2570" max="2570" width="9.5546875" style="3" customWidth="1"/>
    <col min="2571" max="2571" width="10.88671875" style="3" customWidth="1"/>
    <col min="2572" max="2572" width="7" style="3" bestFit="1" customWidth="1"/>
    <col min="2573" max="2573" width="2.109375" style="3" customWidth="1"/>
    <col min="2574" max="2574" width="8.6640625" style="3" customWidth="1"/>
    <col min="2575" max="2575" width="1.88671875" style="3" customWidth="1"/>
    <col min="2576" max="2576" width="10.109375" style="3" customWidth="1"/>
    <col min="2577" max="2577" width="2" style="3" customWidth="1"/>
    <col min="2578" max="2578" width="8.6640625" style="3" customWidth="1"/>
    <col min="2579" max="2579" width="11.109375" style="3" bestFit="1" customWidth="1"/>
    <col min="2580" max="2580" width="9.88671875" style="3" bestFit="1" customWidth="1"/>
    <col min="2581" max="2816" width="9.109375" style="3"/>
    <col min="2817" max="2817" width="50.44140625" style="3" bestFit="1" customWidth="1"/>
    <col min="2818" max="2818" width="8.6640625" style="3" customWidth="1"/>
    <col min="2819" max="2819" width="7.33203125" style="3" customWidth="1"/>
    <col min="2820" max="2820" width="8.6640625" style="3" customWidth="1"/>
    <col min="2821" max="2821" width="10.109375" style="3" customWidth="1"/>
    <col min="2822" max="2824" width="8.6640625" style="3" customWidth="1"/>
    <col min="2825" max="2825" width="8.44140625" style="3" customWidth="1"/>
    <col min="2826" max="2826" width="9.5546875" style="3" customWidth="1"/>
    <col min="2827" max="2827" width="10.88671875" style="3" customWidth="1"/>
    <col min="2828" max="2828" width="7" style="3" bestFit="1" customWidth="1"/>
    <col min="2829" max="2829" width="2.109375" style="3" customWidth="1"/>
    <col min="2830" max="2830" width="8.6640625" style="3" customWidth="1"/>
    <col min="2831" max="2831" width="1.88671875" style="3" customWidth="1"/>
    <col min="2832" max="2832" width="10.109375" style="3" customWidth="1"/>
    <col min="2833" max="2833" width="2" style="3" customWidth="1"/>
    <col min="2834" max="2834" width="8.6640625" style="3" customWidth="1"/>
    <col min="2835" max="2835" width="11.109375" style="3" bestFit="1" customWidth="1"/>
    <col min="2836" max="2836" width="9.88671875" style="3" bestFit="1" customWidth="1"/>
    <col min="2837" max="3072" width="9.109375" style="3"/>
    <col min="3073" max="3073" width="50.44140625" style="3" bestFit="1" customWidth="1"/>
    <col min="3074" max="3074" width="8.6640625" style="3" customWidth="1"/>
    <col min="3075" max="3075" width="7.33203125" style="3" customWidth="1"/>
    <col min="3076" max="3076" width="8.6640625" style="3" customWidth="1"/>
    <col min="3077" max="3077" width="10.109375" style="3" customWidth="1"/>
    <col min="3078" max="3080" width="8.6640625" style="3" customWidth="1"/>
    <col min="3081" max="3081" width="8.44140625" style="3" customWidth="1"/>
    <col min="3082" max="3082" width="9.5546875" style="3" customWidth="1"/>
    <col min="3083" max="3083" width="10.88671875" style="3" customWidth="1"/>
    <col min="3084" max="3084" width="7" style="3" bestFit="1" customWidth="1"/>
    <col min="3085" max="3085" width="2.109375" style="3" customWidth="1"/>
    <col min="3086" max="3086" width="8.6640625" style="3" customWidth="1"/>
    <col min="3087" max="3087" width="1.88671875" style="3" customWidth="1"/>
    <col min="3088" max="3088" width="10.109375" style="3" customWidth="1"/>
    <col min="3089" max="3089" width="2" style="3" customWidth="1"/>
    <col min="3090" max="3090" width="8.6640625" style="3" customWidth="1"/>
    <col min="3091" max="3091" width="11.109375" style="3" bestFit="1" customWidth="1"/>
    <col min="3092" max="3092" width="9.88671875" style="3" bestFit="1" customWidth="1"/>
    <col min="3093" max="3328" width="9.109375" style="3"/>
    <col min="3329" max="3329" width="50.44140625" style="3" bestFit="1" customWidth="1"/>
    <col min="3330" max="3330" width="8.6640625" style="3" customWidth="1"/>
    <col min="3331" max="3331" width="7.33203125" style="3" customWidth="1"/>
    <col min="3332" max="3332" width="8.6640625" style="3" customWidth="1"/>
    <col min="3333" max="3333" width="10.109375" style="3" customWidth="1"/>
    <col min="3334" max="3336" width="8.6640625" style="3" customWidth="1"/>
    <col min="3337" max="3337" width="8.44140625" style="3" customWidth="1"/>
    <col min="3338" max="3338" width="9.5546875" style="3" customWidth="1"/>
    <col min="3339" max="3339" width="10.88671875" style="3" customWidth="1"/>
    <col min="3340" max="3340" width="7" style="3" bestFit="1" customWidth="1"/>
    <col min="3341" max="3341" width="2.109375" style="3" customWidth="1"/>
    <col min="3342" max="3342" width="8.6640625" style="3" customWidth="1"/>
    <col min="3343" max="3343" width="1.88671875" style="3" customWidth="1"/>
    <col min="3344" max="3344" width="10.109375" style="3" customWidth="1"/>
    <col min="3345" max="3345" width="2" style="3" customWidth="1"/>
    <col min="3346" max="3346" width="8.6640625" style="3" customWidth="1"/>
    <col min="3347" max="3347" width="11.109375" style="3" bestFit="1" customWidth="1"/>
    <col min="3348" max="3348" width="9.88671875" style="3" bestFit="1" customWidth="1"/>
    <col min="3349" max="3584" width="9.109375" style="3"/>
    <col min="3585" max="3585" width="50.44140625" style="3" bestFit="1" customWidth="1"/>
    <col min="3586" max="3586" width="8.6640625" style="3" customWidth="1"/>
    <col min="3587" max="3587" width="7.33203125" style="3" customWidth="1"/>
    <col min="3588" max="3588" width="8.6640625" style="3" customWidth="1"/>
    <col min="3589" max="3589" width="10.109375" style="3" customWidth="1"/>
    <col min="3590" max="3592" width="8.6640625" style="3" customWidth="1"/>
    <col min="3593" max="3593" width="8.44140625" style="3" customWidth="1"/>
    <col min="3594" max="3594" width="9.5546875" style="3" customWidth="1"/>
    <col min="3595" max="3595" width="10.88671875" style="3" customWidth="1"/>
    <col min="3596" max="3596" width="7" style="3" bestFit="1" customWidth="1"/>
    <col min="3597" max="3597" width="2.109375" style="3" customWidth="1"/>
    <col min="3598" max="3598" width="8.6640625" style="3" customWidth="1"/>
    <col min="3599" max="3599" width="1.88671875" style="3" customWidth="1"/>
    <col min="3600" max="3600" width="10.109375" style="3" customWidth="1"/>
    <col min="3601" max="3601" width="2" style="3" customWidth="1"/>
    <col min="3602" max="3602" width="8.6640625" style="3" customWidth="1"/>
    <col min="3603" max="3603" width="11.109375" style="3" bestFit="1" customWidth="1"/>
    <col min="3604" max="3604" width="9.88671875" style="3" bestFit="1" customWidth="1"/>
    <col min="3605" max="3840" width="9.109375" style="3"/>
    <col min="3841" max="3841" width="50.44140625" style="3" bestFit="1" customWidth="1"/>
    <col min="3842" max="3842" width="8.6640625" style="3" customWidth="1"/>
    <col min="3843" max="3843" width="7.33203125" style="3" customWidth="1"/>
    <col min="3844" max="3844" width="8.6640625" style="3" customWidth="1"/>
    <col min="3845" max="3845" width="10.109375" style="3" customWidth="1"/>
    <col min="3846" max="3848" width="8.6640625" style="3" customWidth="1"/>
    <col min="3849" max="3849" width="8.44140625" style="3" customWidth="1"/>
    <col min="3850" max="3850" width="9.5546875" style="3" customWidth="1"/>
    <col min="3851" max="3851" width="10.88671875" style="3" customWidth="1"/>
    <col min="3852" max="3852" width="7" style="3" bestFit="1" customWidth="1"/>
    <col min="3853" max="3853" width="2.109375" style="3" customWidth="1"/>
    <col min="3854" max="3854" width="8.6640625" style="3" customWidth="1"/>
    <col min="3855" max="3855" width="1.88671875" style="3" customWidth="1"/>
    <col min="3856" max="3856" width="10.109375" style="3" customWidth="1"/>
    <col min="3857" max="3857" width="2" style="3" customWidth="1"/>
    <col min="3858" max="3858" width="8.6640625" style="3" customWidth="1"/>
    <col min="3859" max="3859" width="11.109375" style="3" bestFit="1" customWidth="1"/>
    <col min="3860" max="3860" width="9.88671875" style="3" bestFit="1" customWidth="1"/>
    <col min="3861" max="4096" width="9.109375" style="3"/>
    <col min="4097" max="4097" width="50.44140625" style="3" bestFit="1" customWidth="1"/>
    <col min="4098" max="4098" width="8.6640625" style="3" customWidth="1"/>
    <col min="4099" max="4099" width="7.33203125" style="3" customWidth="1"/>
    <col min="4100" max="4100" width="8.6640625" style="3" customWidth="1"/>
    <col min="4101" max="4101" width="10.109375" style="3" customWidth="1"/>
    <col min="4102" max="4104" width="8.6640625" style="3" customWidth="1"/>
    <col min="4105" max="4105" width="8.44140625" style="3" customWidth="1"/>
    <col min="4106" max="4106" width="9.5546875" style="3" customWidth="1"/>
    <col min="4107" max="4107" width="10.88671875" style="3" customWidth="1"/>
    <col min="4108" max="4108" width="7" style="3" bestFit="1" customWidth="1"/>
    <col min="4109" max="4109" width="2.109375" style="3" customWidth="1"/>
    <col min="4110" max="4110" width="8.6640625" style="3" customWidth="1"/>
    <col min="4111" max="4111" width="1.88671875" style="3" customWidth="1"/>
    <col min="4112" max="4112" width="10.109375" style="3" customWidth="1"/>
    <col min="4113" max="4113" width="2" style="3" customWidth="1"/>
    <col min="4114" max="4114" width="8.6640625" style="3" customWidth="1"/>
    <col min="4115" max="4115" width="11.109375" style="3" bestFit="1" customWidth="1"/>
    <col min="4116" max="4116" width="9.88671875" style="3" bestFit="1" customWidth="1"/>
    <col min="4117" max="4352" width="9.109375" style="3"/>
    <col min="4353" max="4353" width="50.44140625" style="3" bestFit="1" customWidth="1"/>
    <col min="4354" max="4354" width="8.6640625" style="3" customWidth="1"/>
    <col min="4355" max="4355" width="7.33203125" style="3" customWidth="1"/>
    <col min="4356" max="4356" width="8.6640625" style="3" customWidth="1"/>
    <col min="4357" max="4357" width="10.109375" style="3" customWidth="1"/>
    <col min="4358" max="4360" width="8.6640625" style="3" customWidth="1"/>
    <col min="4361" max="4361" width="8.44140625" style="3" customWidth="1"/>
    <col min="4362" max="4362" width="9.5546875" style="3" customWidth="1"/>
    <col min="4363" max="4363" width="10.88671875" style="3" customWidth="1"/>
    <col min="4364" max="4364" width="7" style="3" bestFit="1" customWidth="1"/>
    <col min="4365" max="4365" width="2.109375" style="3" customWidth="1"/>
    <col min="4366" max="4366" width="8.6640625" style="3" customWidth="1"/>
    <col min="4367" max="4367" width="1.88671875" style="3" customWidth="1"/>
    <col min="4368" max="4368" width="10.109375" style="3" customWidth="1"/>
    <col min="4369" max="4369" width="2" style="3" customWidth="1"/>
    <col min="4370" max="4370" width="8.6640625" style="3" customWidth="1"/>
    <col min="4371" max="4371" width="11.109375" style="3" bestFit="1" customWidth="1"/>
    <col min="4372" max="4372" width="9.88671875" style="3" bestFit="1" customWidth="1"/>
    <col min="4373" max="4608" width="9.109375" style="3"/>
    <col min="4609" max="4609" width="50.44140625" style="3" bestFit="1" customWidth="1"/>
    <col min="4610" max="4610" width="8.6640625" style="3" customWidth="1"/>
    <col min="4611" max="4611" width="7.33203125" style="3" customWidth="1"/>
    <col min="4612" max="4612" width="8.6640625" style="3" customWidth="1"/>
    <col min="4613" max="4613" width="10.109375" style="3" customWidth="1"/>
    <col min="4614" max="4616" width="8.6640625" style="3" customWidth="1"/>
    <col min="4617" max="4617" width="8.44140625" style="3" customWidth="1"/>
    <col min="4618" max="4618" width="9.5546875" style="3" customWidth="1"/>
    <col min="4619" max="4619" width="10.88671875" style="3" customWidth="1"/>
    <col min="4620" max="4620" width="7" style="3" bestFit="1" customWidth="1"/>
    <col min="4621" max="4621" width="2.109375" style="3" customWidth="1"/>
    <col min="4622" max="4622" width="8.6640625" style="3" customWidth="1"/>
    <col min="4623" max="4623" width="1.88671875" style="3" customWidth="1"/>
    <col min="4624" max="4624" width="10.109375" style="3" customWidth="1"/>
    <col min="4625" max="4625" width="2" style="3" customWidth="1"/>
    <col min="4626" max="4626" width="8.6640625" style="3" customWidth="1"/>
    <col min="4627" max="4627" width="11.109375" style="3" bestFit="1" customWidth="1"/>
    <col min="4628" max="4628" width="9.88671875" style="3" bestFit="1" customWidth="1"/>
    <col min="4629" max="4864" width="9.109375" style="3"/>
    <col min="4865" max="4865" width="50.44140625" style="3" bestFit="1" customWidth="1"/>
    <col min="4866" max="4866" width="8.6640625" style="3" customWidth="1"/>
    <col min="4867" max="4867" width="7.33203125" style="3" customWidth="1"/>
    <col min="4868" max="4868" width="8.6640625" style="3" customWidth="1"/>
    <col min="4869" max="4869" width="10.109375" style="3" customWidth="1"/>
    <col min="4870" max="4872" width="8.6640625" style="3" customWidth="1"/>
    <col min="4873" max="4873" width="8.44140625" style="3" customWidth="1"/>
    <col min="4874" max="4874" width="9.5546875" style="3" customWidth="1"/>
    <col min="4875" max="4875" width="10.88671875" style="3" customWidth="1"/>
    <col min="4876" max="4876" width="7" style="3" bestFit="1" customWidth="1"/>
    <col min="4877" max="4877" width="2.109375" style="3" customWidth="1"/>
    <col min="4878" max="4878" width="8.6640625" style="3" customWidth="1"/>
    <col min="4879" max="4879" width="1.88671875" style="3" customWidth="1"/>
    <col min="4880" max="4880" width="10.109375" style="3" customWidth="1"/>
    <col min="4881" max="4881" width="2" style="3" customWidth="1"/>
    <col min="4882" max="4882" width="8.6640625" style="3" customWidth="1"/>
    <col min="4883" max="4883" width="11.109375" style="3" bestFit="1" customWidth="1"/>
    <col min="4884" max="4884" width="9.88671875" style="3" bestFit="1" customWidth="1"/>
    <col min="4885" max="5120" width="9.109375" style="3"/>
    <col min="5121" max="5121" width="50.44140625" style="3" bestFit="1" customWidth="1"/>
    <col min="5122" max="5122" width="8.6640625" style="3" customWidth="1"/>
    <col min="5123" max="5123" width="7.33203125" style="3" customWidth="1"/>
    <col min="5124" max="5124" width="8.6640625" style="3" customWidth="1"/>
    <col min="5125" max="5125" width="10.109375" style="3" customWidth="1"/>
    <col min="5126" max="5128" width="8.6640625" style="3" customWidth="1"/>
    <col min="5129" max="5129" width="8.44140625" style="3" customWidth="1"/>
    <col min="5130" max="5130" width="9.5546875" style="3" customWidth="1"/>
    <col min="5131" max="5131" width="10.88671875" style="3" customWidth="1"/>
    <col min="5132" max="5132" width="7" style="3" bestFit="1" customWidth="1"/>
    <col min="5133" max="5133" width="2.109375" style="3" customWidth="1"/>
    <col min="5134" max="5134" width="8.6640625" style="3" customWidth="1"/>
    <col min="5135" max="5135" width="1.88671875" style="3" customWidth="1"/>
    <col min="5136" max="5136" width="10.109375" style="3" customWidth="1"/>
    <col min="5137" max="5137" width="2" style="3" customWidth="1"/>
    <col min="5138" max="5138" width="8.6640625" style="3" customWidth="1"/>
    <col min="5139" max="5139" width="11.109375" style="3" bestFit="1" customWidth="1"/>
    <col min="5140" max="5140" width="9.88671875" style="3" bestFit="1" customWidth="1"/>
    <col min="5141" max="5376" width="9.109375" style="3"/>
    <col min="5377" max="5377" width="50.44140625" style="3" bestFit="1" customWidth="1"/>
    <col min="5378" max="5378" width="8.6640625" style="3" customWidth="1"/>
    <col min="5379" max="5379" width="7.33203125" style="3" customWidth="1"/>
    <col min="5380" max="5380" width="8.6640625" style="3" customWidth="1"/>
    <col min="5381" max="5381" width="10.109375" style="3" customWidth="1"/>
    <col min="5382" max="5384" width="8.6640625" style="3" customWidth="1"/>
    <col min="5385" max="5385" width="8.44140625" style="3" customWidth="1"/>
    <col min="5386" max="5386" width="9.5546875" style="3" customWidth="1"/>
    <col min="5387" max="5387" width="10.88671875" style="3" customWidth="1"/>
    <col min="5388" max="5388" width="7" style="3" bestFit="1" customWidth="1"/>
    <col min="5389" max="5389" width="2.109375" style="3" customWidth="1"/>
    <col min="5390" max="5390" width="8.6640625" style="3" customWidth="1"/>
    <col min="5391" max="5391" width="1.88671875" style="3" customWidth="1"/>
    <col min="5392" max="5392" width="10.109375" style="3" customWidth="1"/>
    <col min="5393" max="5393" width="2" style="3" customWidth="1"/>
    <col min="5394" max="5394" width="8.6640625" style="3" customWidth="1"/>
    <col min="5395" max="5395" width="11.109375" style="3" bestFit="1" customWidth="1"/>
    <col min="5396" max="5396" width="9.88671875" style="3" bestFit="1" customWidth="1"/>
    <col min="5397" max="5632" width="9.109375" style="3"/>
    <col min="5633" max="5633" width="50.44140625" style="3" bestFit="1" customWidth="1"/>
    <col min="5634" max="5634" width="8.6640625" style="3" customWidth="1"/>
    <col min="5635" max="5635" width="7.33203125" style="3" customWidth="1"/>
    <col min="5636" max="5636" width="8.6640625" style="3" customWidth="1"/>
    <col min="5637" max="5637" width="10.109375" style="3" customWidth="1"/>
    <col min="5638" max="5640" width="8.6640625" style="3" customWidth="1"/>
    <col min="5641" max="5641" width="8.44140625" style="3" customWidth="1"/>
    <col min="5642" max="5642" width="9.5546875" style="3" customWidth="1"/>
    <col min="5643" max="5643" width="10.88671875" style="3" customWidth="1"/>
    <col min="5644" max="5644" width="7" style="3" bestFit="1" customWidth="1"/>
    <col min="5645" max="5645" width="2.109375" style="3" customWidth="1"/>
    <col min="5646" max="5646" width="8.6640625" style="3" customWidth="1"/>
    <col min="5647" max="5647" width="1.88671875" style="3" customWidth="1"/>
    <col min="5648" max="5648" width="10.109375" style="3" customWidth="1"/>
    <col min="5649" max="5649" width="2" style="3" customWidth="1"/>
    <col min="5650" max="5650" width="8.6640625" style="3" customWidth="1"/>
    <col min="5651" max="5651" width="11.109375" style="3" bestFit="1" customWidth="1"/>
    <col min="5652" max="5652" width="9.88671875" style="3" bestFit="1" customWidth="1"/>
    <col min="5653" max="5888" width="9.109375" style="3"/>
    <col min="5889" max="5889" width="50.44140625" style="3" bestFit="1" customWidth="1"/>
    <col min="5890" max="5890" width="8.6640625" style="3" customWidth="1"/>
    <col min="5891" max="5891" width="7.33203125" style="3" customWidth="1"/>
    <col min="5892" max="5892" width="8.6640625" style="3" customWidth="1"/>
    <col min="5893" max="5893" width="10.109375" style="3" customWidth="1"/>
    <col min="5894" max="5896" width="8.6640625" style="3" customWidth="1"/>
    <col min="5897" max="5897" width="8.44140625" style="3" customWidth="1"/>
    <col min="5898" max="5898" width="9.5546875" style="3" customWidth="1"/>
    <col min="5899" max="5899" width="10.88671875" style="3" customWidth="1"/>
    <col min="5900" max="5900" width="7" style="3" bestFit="1" customWidth="1"/>
    <col min="5901" max="5901" width="2.109375" style="3" customWidth="1"/>
    <col min="5902" max="5902" width="8.6640625" style="3" customWidth="1"/>
    <col min="5903" max="5903" width="1.88671875" style="3" customWidth="1"/>
    <col min="5904" max="5904" width="10.109375" style="3" customWidth="1"/>
    <col min="5905" max="5905" width="2" style="3" customWidth="1"/>
    <col min="5906" max="5906" width="8.6640625" style="3" customWidth="1"/>
    <col min="5907" max="5907" width="11.109375" style="3" bestFit="1" customWidth="1"/>
    <col min="5908" max="5908" width="9.88671875" style="3" bestFit="1" customWidth="1"/>
    <col min="5909" max="6144" width="9.109375" style="3"/>
    <col min="6145" max="6145" width="50.44140625" style="3" bestFit="1" customWidth="1"/>
    <col min="6146" max="6146" width="8.6640625" style="3" customWidth="1"/>
    <col min="6147" max="6147" width="7.33203125" style="3" customWidth="1"/>
    <col min="6148" max="6148" width="8.6640625" style="3" customWidth="1"/>
    <col min="6149" max="6149" width="10.109375" style="3" customWidth="1"/>
    <col min="6150" max="6152" width="8.6640625" style="3" customWidth="1"/>
    <col min="6153" max="6153" width="8.44140625" style="3" customWidth="1"/>
    <col min="6154" max="6154" width="9.5546875" style="3" customWidth="1"/>
    <col min="6155" max="6155" width="10.88671875" style="3" customWidth="1"/>
    <col min="6156" max="6156" width="7" style="3" bestFit="1" customWidth="1"/>
    <col min="6157" max="6157" width="2.109375" style="3" customWidth="1"/>
    <col min="6158" max="6158" width="8.6640625" style="3" customWidth="1"/>
    <col min="6159" max="6159" width="1.88671875" style="3" customWidth="1"/>
    <col min="6160" max="6160" width="10.109375" style="3" customWidth="1"/>
    <col min="6161" max="6161" width="2" style="3" customWidth="1"/>
    <col min="6162" max="6162" width="8.6640625" style="3" customWidth="1"/>
    <col min="6163" max="6163" width="11.109375" style="3" bestFit="1" customWidth="1"/>
    <col min="6164" max="6164" width="9.88671875" style="3" bestFit="1" customWidth="1"/>
    <col min="6165" max="6400" width="9.109375" style="3"/>
    <col min="6401" max="6401" width="50.44140625" style="3" bestFit="1" customWidth="1"/>
    <col min="6402" max="6402" width="8.6640625" style="3" customWidth="1"/>
    <col min="6403" max="6403" width="7.33203125" style="3" customWidth="1"/>
    <col min="6404" max="6404" width="8.6640625" style="3" customWidth="1"/>
    <col min="6405" max="6405" width="10.109375" style="3" customWidth="1"/>
    <col min="6406" max="6408" width="8.6640625" style="3" customWidth="1"/>
    <col min="6409" max="6409" width="8.44140625" style="3" customWidth="1"/>
    <col min="6410" max="6410" width="9.5546875" style="3" customWidth="1"/>
    <col min="6411" max="6411" width="10.88671875" style="3" customWidth="1"/>
    <col min="6412" max="6412" width="7" style="3" bestFit="1" customWidth="1"/>
    <col min="6413" max="6413" width="2.109375" style="3" customWidth="1"/>
    <col min="6414" max="6414" width="8.6640625" style="3" customWidth="1"/>
    <col min="6415" max="6415" width="1.88671875" style="3" customWidth="1"/>
    <col min="6416" max="6416" width="10.109375" style="3" customWidth="1"/>
    <col min="6417" max="6417" width="2" style="3" customWidth="1"/>
    <col min="6418" max="6418" width="8.6640625" style="3" customWidth="1"/>
    <col min="6419" max="6419" width="11.109375" style="3" bestFit="1" customWidth="1"/>
    <col min="6420" max="6420" width="9.88671875" style="3" bestFit="1" customWidth="1"/>
    <col min="6421" max="6656" width="9.109375" style="3"/>
    <col min="6657" max="6657" width="50.44140625" style="3" bestFit="1" customWidth="1"/>
    <col min="6658" max="6658" width="8.6640625" style="3" customWidth="1"/>
    <col min="6659" max="6659" width="7.33203125" style="3" customWidth="1"/>
    <col min="6660" max="6660" width="8.6640625" style="3" customWidth="1"/>
    <col min="6661" max="6661" width="10.109375" style="3" customWidth="1"/>
    <col min="6662" max="6664" width="8.6640625" style="3" customWidth="1"/>
    <col min="6665" max="6665" width="8.44140625" style="3" customWidth="1"/>
    <col min="6666" max="6666" width="9.5546875" style="3" customWidth="1"/>
    <col min="6667" max="6667" width="10.88671875" style="3" customWidth="1"/>
    <col min="6668" max="6668" width="7" style="3" bestFit="1" customWidth="1"/>
    <col min="6669" max="6669" width="2.109375" style="3" customWidth="1"/>
    <col min="6670" max="6670" width="8.6640625" style="3" customWidth="1"/>
    <col min="6671" max="6671" width="1.88671875" style="3" customWidth="1"/>
    <col min="6672" max="6672" width="10.109375" style="3" customWidth="1"/>
    <col min="6673" max="6673" width="2" style="3" customWidth="1"/>
    <col min="6674" max="6674" width="8.6640625" style="3" customWidth="1"/>
    <col min="6675" max="6675" width="11.109375" style="3" bestFit="1" customWidth="1"/>
    <col min="6676" max="6676" width="9.88671875" style="3" bestFit="1" customWidth="1"/>
    <col min="6677" max="6912" width="9.109375" style="3"/>
    <col min="6913" max="6913" width="50.44140625" style="3" bestFit="1" customWidth="1"/>
    <col min="6914" max="6914" width="8.6640625" style="3" customWidth="1"/>
    <col min="6915" max="6915" width="7.33203125" style="3" customWidth="1"/>
    <col min="6916" max="6916" width="8.6640625" style="3" customWidth="1"/>
    <col min="6917" max="6917" width="10.109375" style="3" customWidth="1"/>
    <col min="6918" max="6920" width="8.6640625" style="3" customWidth="1"/>
    <col min="6921" max="6921" width="8.44140625" style="3" customWidth="1"/>
    <col min="6922" max="6922" width="9.5546875" style="3" customWidth="1"/>
    <col min="6923" max="6923" width="10.88671875" style="3" customWidth="1"/>
    <col min="6924" max="6924" width="7" style="3" bestFit="1" customWidth="1"/>
    <col min="6925" max="6925" width="2.109375" style="3" customWidth="1"/>
    <col min="6926" max="6926" width="8.6640625" style="3" customWidth="1"/>
    <col min="6927" max="6927" width="1.88671875" style="3" customWidth="1"/>
    <col min="6928" max="6928" width="10.109375" style="3" customWidth="1"/>
    <col min="6929" max="6929" width="2" style="3" customWidth="1"/>
    <col min="6930" max="6930" width="8.6640625" style="3" customWidth="1"/>
    <col min="6931" max="6931" width="11.109375" style="3" bestFit="1" customWidth="1"/>
    <col min="6932" max="6932" width="9.88671875" style="3" bestFit="1" customWidth="1"/>
    <col min="6933" max="7168" width="9.109375" style="3"/>
    <col min="7169" max="7169" width="50.44140625" style="3" bestFit="1" customWidth="1"/>
    <col min="7170" max="7170" width="8.6640625" style="3" customWidth="1"/>
    <col min="7171" max="7171" width="7.33203125" style="3" customWidth="1"/>
    <col min="7172" max="7172" width="8.6640625" style="3" customWidth="1"/>
    <col min="7173" max="7173" width="10.109375" style="3" customWidth="1"/>
    <col min="7174" max="7176" width="8.6640625" style="3" customWidth="1"/>
    <col min="7177" max="7177" width="8.44140625" style="3" customWidth="1"/>
    <col min="7178" max="7178" width="9.5546875" style="3" customWidth="1"/>
    <col min="7179" max="7179" width="10.88671875" style="3" customWidth="1"/>
    <col min="7180" max="7180" width="7" style="3" bestFit="1" customWidth="1"/>
    <col min="7181" max="7181" width="2.109375" style="3" customWidth="1"/>
    <col min="7182" max="7182" width="8.6640625" style="3" customWidth="1"/>
    <col min="7183" max="7183" width="1.88671875" style="3" customWidth="1"/>
    <col min="7184" max="7184" width="10.109375" style="3" customWidth="1"/>
    <col min="7185" max="7185" width="2" style="3" customWidth="1"/>
    <col min="7186" max="7186" width="8.6640625" style="3" customWidth="1"/>
    <col min="7187" max="7187" width="11.109375" style="3" bestFit="1" customWidth="1"/>
    <col min="7188" max="7188" width="9.88671875" style="3" bestFit="1" customWidth="1"/>
    <col min="7189" max="7424" width="9.109375" style="3"/>
    <col min="7425" max="7425" width="50.44140625" style="3" bestFit="1" customWidth="1"/>
    <col min="7426" max="7426" width="8.6640625" style="3" customWidth="1"/>
    <col min="7427" max="7427" width="7.33203125" style="3" customWidth="1"/>
    <col min="7428" max="7428" width="8.6640625" style="3" customWidth="1"/>
    <col min="7429" max="7429" width="10.109375" style="3" customWidth="1"/>
    <col min="7430" max="7432" width="8.6640625" style="3" customWidth="1"/>
    <col min="7433" max="7433" width="8.44140625" style="3" customWidth="1"/>
    <col min="7434" max="7434" width="9.5546875" style="3" customWidth="1"/>
    <col min="7435" max="7435" width="10.88671875" style="3" customWidth="1"/>
    <col min="7436" max="7436" width="7" style="3" bestFit="1" customWidth="1"/>
    <col min="7437" max="7437" width="2.109375" style="3" customWidth="1"/>
    <col min="7438" max="7438" width="8.6640625" style="3" customWidth="1"/>
    <col min="7439" max="7439" width="1.88671875" style="3" customWidth="1"/>
    <col min="7440" max="7440" width="10.109375" style="3" customWidth="1"/>
    <col min="7441" max="7441" width="2" style="3" customWidth="1"/>
    <col min="7442" max="7442" width="8.6640625" style="3" customWidth="1"/>
    <col min="7443" max="7443" width="11.109375" style="3" bestFit="1" customWidth="1"/>
    <col min="7444" max="7444" width="9.88671875" style="3" bestFit="1" customWidth="1"/>
    <col min="7445" max="7680" width="9.109375" style="3"/>
    <col min="7681" max="7681" width="50.44140625" style="3" bestFit="1" customWidth="1"/>
    <col min="7682" max="7682" width="8.6640625" style="3" customWidth="1"/>
    <col min="7683" max="7683" width="7.33203125" style="3" customWidth="1"/>
    <col min="7684" max="7684" width="8.6640625" style="3" customWidth="1"/>
    <col min="7685" max="7685" width="10.109375" style="3" customWidth="1"/>
    <col min="7686" max="7688" width="8.6640625" style="3" customWidth="1"/>
    <col min="7689" max="7689" width="8.44140625" style="3" customWidth="1"/>
    <col min="7690" max="7690" width="9.5546875" style="3" customWidth="1"/>
    <col min="7691" max="7691" width="10.88671875" style="3" customWidth="1"/>
    <col min="7692" max="7692" width="7" style="3" bestFit="1" customWidth="1"/>
    <col min="7693" max="7693" width="2.109375" style="3" customWidth="1"/>
    <col min="7694" max="7694" width="8.6640625" style="3" customWidth="1"/>
    <col min="7695" max="7695" width="1.88671875" style="3" customWidth="1"/>
    <col min="7696" max="7696" width="10.109375" style="3" customWidth="1"/>
    <col min="7697" max="7697" width="2" style="3" customWidth="1"/>
    <col min="7698" max="7698" width="8.6640625" style="3" customWidth="1"/>
    <col min="7699" max="7699" width="11.109375" style="3" bestFit="1" customWidth="1"/>
    <col min="7700" max="7700" width="9.88671875" style="3" bestFit="1" customWidth="1"/>
    <col min="7701" max="7936" width="9.109375" style="3"/>
    <col min="7937" max="7937" width="50.44140625" style="3" bestFit="1" customWidth="1"/>
    <col min="7938" max="7938" width="8.6640625" style="3" customWidth="1"/>
    <col min="7939" max="7939" width="7.33203125" style="3" customWidth="1"/>
    <col min="7940" max="7940" width="8.6640625" style="3" customWidth="1"/>
    <col min="7941" max="7941" width="10.109375" style="3" customWidth="1"/>
    <col min="7942" max="7944" width="8.6640625" style="3" customWidth="1"/>
    <col min="7945" max="7945" width="8.44140625" style="3" customWidth="1"/>
    <col min="7946" max="7946" width="9.5546875" style="3" customWidth="1"/>
    <col min="7947" max="7947" width="10.88671875" style="3" customWidth="1"/>
    <col min="7948" max="7948" width="7" style="3" bestFit="1" customWidth="1"/>
    <col min="7949" max="7949" width="2.109375" style="3" customWidth="1"/>
    <col min="7950" max="7950" width="8.6640625" style="3" customWidth="1"/>
    <col min="7951" max="7951" width="1.88671875" style="3" customWidth="1"/>
    <col min="7952" max="7952" width="10.109375" style="3" customWidth="1"/>
    <col min="7953" max="7953" width="2" style="3" customWidth="1"/>
    <col min="7954" max="7954" width="8.6640625" style="3" customWidth="1"/>
    <col min="7955" max="7955" width="11.109375" style="3" bestFit="1" customWidth="1"/>
    <col min="7956" max="7956" width="9.88671875" style="3" bestFit="1" customWidth="1"/>
    <col min="7957" max="8192" width="9.109375" style="3"/>
    <col min="8193" max="8193" width="50.44140625" style="3" bestFit="1" customWidth="1"/>
    <col min="8194" max="8194" width="8.6640625" style="3" customWidth="1"/>
    <col min="8195" max="8195" width="7.33203125" style="3" customWidth="1"/>
    <col min="8196" max="8196" width="8.6640625" style="3" customWidth="1"/>
    <col min="8197" max="8197" width="10.109375" style="3" customWidth="1"/>
    <col min="8198" max="8200" width="8.6640625" style="3" customWidth="1"/>
    <col min="8201" max="8201" width="8.44140625" style="3" customWidth="1"/>
    <col min="8202" max="8202" width="9.5546875" style="3" customWidth="1"/>
    <col min="8203" max="8203" width="10.88671875" style="3" customWidth="1"/>
    <col min="8204" max="8204" width="7" style="3" bestFit="1" customWidth="1"/>
    <col min="8205" max="8205" width="2.109375" style="3" customWidth="1"/>
    <col min="8206" max="8206" width="8.6640625" style="3" customWidth="1"/>
    <col min="8207" max="8207" width="1.88671875" style="3" customWidth="1"/>
    <col min="8208" max="8208" width="10.109375" style="3" customWidth="1"/>
    <col min="8209" max="8209" width="2" style="3" customWidth="1"/>
    <col min="8210" max="8210" width="8.6640625" style="3" customWidth="1"/>
    <col min="8211" max="8211" width="11.109375" style="3" bestFit="1" customWidth="1"/>
    <col min="8212" max="8212" width="9.88671875" style="3" bestFit="1" customWidth="1"/>
    <col min="8213" max="8448" width="9.109375" style="3"/>
    <col min="8449" max="8449" width="50.44140625" style="3" bestFit="1" customWidth="1"/>
    <col min="8450" max="8450" width="8.6640625" style="3" customWidth="1"/>
    <col min="8451" max="8451" width="7.33203125" style="3" customWidth="1"/>
    <col min="8452" max="8452" width="8.6640625" style="3" customWidth="1"/>
    <col min="8453" max="8453" width="10.109375" style="3" customWidth="1"/>
    <col min="8454" max="8456" width="8.6640625" style="3" customWidth="1"/>
    <col min="8457" max="8457" width="8.44140625" style="3" customWidth="1"/>
    <col min="8458" max="8458" width="9.5546875" style="3" customWidth="1"/>
    <col min="8459" max="8459" width="10.88671875" style="3" customWidth="1"/>
    <col min="8460" max="8460" width="7" style="3" bestFit="1" customWidth="1"/>
    <col min="8461" max="8461" width="2.109375" style="3" customWidth="1"/>
    <col min="8462" max="8462" width="8.6640625" style="3" customWidth="1"/>
    <col min="8463" max="8463" width="1.88671875" style="3" customWidth="1"/>
    <col min="8464" max="8464" width="10.109375" style="3" customWidth="1"/>
    <col min="8465" max="8465" width="2" style="3" customWidth="1"/>
    <col min="8466" max="8466" width="8.6640625" style="3" customWidth="1"/>
    <col min="8467" max="8467" width="11.109375" style="3" bestFit="1" customWidth="1"/>
    <col min="8468" max="8468" width="9.88671875" style="3" bestFit="1" customWidth="1"/>
    <col min="8469" max="8704" width="9.109375" style="3"/>
    <col min="8705" max="8705" width="50.44140625" style="3" bestFit="1" customWidth="1"/>
    <col min="8706" max="8706" width="8.6640625" style="3" customWidth="1"/>
    <col min="8707" max="8707" width="7.33203125" style="3" customWidth="1"/>
    <col min="8708" max="8708" width="8.6640625" style="3" customWidth="1"/>
    <col min="8709" max="8709" width="10.109375" style="3" customWidth="1"/>
    <col min="8710" max="8712" width="8.6640625" style="3" customWidth="1"/>
    <col min="8713" max="8713" width="8.44140625" style="3" customWidth="1"/>
    <col min="8714" max="8714" width="9.5546875" style="3" customWidth="1"/>
    <col min="8715" max="8715" width="10.88671875" style="3" customWidth="1"/>
    <col min="8716" max="8716" width="7" style="3" bestFit="1" customWidth="1"/>
    <col min="8717" max="8717" width="2.109375" style="3" customWidth="1"/>
    <col min="8718" max="8718" width="8.6640625" style="3" customWidth="1"/>
    <col min="8719" max="8719" width="1.88671875" style="3" customWidth="1"/>
    <col min="8720" max="8720" width="10.109375" style="3" customWidth="1"/>
    <col min="8721" max="8721" width="2" style="3" customWidth="1"/>
    <col min="8722" max="8722" width="8.6640625" style="3" customWidth="1"/>
    <col min="8723" max="8723" width="11.109375" style="3" bestFit="1" customWidth="1"/>
    <col min="8724" max="8724" width="9.88671875" style="3" bestFit="1" customWidth="1"/>
    <col min="8725" max="8960" width="9.109375" style="3"/>
    <col min="8961" max="8961" width="50.44140625" style="3" bestFit="1" customWidth="1"/>
    <col min="8962" max="8962" width="8.6640625" style="3" customWidth="1"/>
    <col min="8963" max="8963" width="7.33203125" style="3" customWidth="1"/>
    <col min="8964" max="8964" width="8.6640625" style="3" customWidth="1"/>
    <col min="8965" max="8965" width="10.109375" style="3" customWidth="1"/>
    <col min="8966" max="8968" width="8.6640625" style="3" customWidth="1"/>
    <col min="8969" max="8969" width="8.44140625" style="3" customWidth="1"/>
    <col min="8970" max="8970" width="9.5546875" style="3" customWidth="1"/>
    <col min="8971" max="8971" width="10.88671875" style="3" customWidth="1"/>
    <col min="8972" max="8972" width="7" style="3" bestFit="1" customWidth="1"/>
    <col min="8973" max="8973" width="2.109375" style="3" customWidth="1"/>
    <col min="8974" max="8974" width="8.6640625" style="3" customWidth="1"/>
    <col min="8975" max="8975" width="1.88671875" style="3" customWidth="1"/>
    <col min="8976" max="8976" width="10.109375" style="3" customWidth="1"/>
    <col min="8977" max="8977" width="2" style="3" customWidth="1"/>
    <col min="8978" max="8978" width="8.6640625" style="3" customWidth="1"/>
    <col min="8979" max="8979" width="11.109375" style="3" bestFit="1" customWidth="1"/>
    <col min="8980" max="8980" width="9.88671875" style="3" bestFit="1" customWidth="1"/>
    <col min="8981" max="9216" width="9.109375" style="3"/>
    <col min="9217" max="9217" width="50.44140625" style="3" bestFit="1" customWidth="1"/>
    <col min="9218" max="9218" width="8.6640625" style="3" customWidth="1"/>
    <col min="9219" max="9219" width="7.33203125" style="3" customWidth="1"/>
    <col min="9220" max="9220" width="8.6640625" style="3" customWidth="1"/>
    <col min="9221" max="9221" width="10.109375" style="3" customWidth="1"/>
    <col min="9222" max="9224" width="8.6640625" style="3" customWidth="1"/>
    <col min="9225" max="9225" width="8.44140625" style="3" customWidth="1"/>
    <col min="9226" max="9226" width="9.5546875" style="3" customWidth="1"/>
    <col min="9227" max="9227" width="10.88671875" style="3" customWidth="1"/>
    <col min="9228" max="9228" width="7" style="3" bestFit="1" customWidth="1"/>
    <col min="9229" max="9229" width="2.109375" style="3" customWidth="1"/>
    <col min="9230" max="9230" width="8.6640625" style="3" customWidth="1"/>
    <col min="9231" max="9231" width="1.88671875" style="3" customWidth="1"/>
    <col min="9232" max="9232" width="10.109375" style="3" customWidth="1"/>
    <col min="9233" max="9233" width="2" style="3" customWidth="1"/>
    <col min="9234" max="9234" width="8.6640625" style="3" customWidth="1"/>
    <col min="9235" max="9235" width="11.109375" style="3" bestFit="1" customWidth="1"/>
    <col min="9236" max="9236" width="9.88671875" style="3" bestFit="1" customWidth="1"/>
    <col min="9237" max="9472" width="9.109375" style="3"/>
    <col min="9473" max="9473" width="50.44140625" style="3" bestFit="1" customWidth="1"/>
    <col min="9474" max="9474" width="8.6640625" style="3" customWidth="1"/>
    <col min="9475" max="9475" width="7.33203125" style="3" customWidth="1"/>
    <col min="9476" max="9476" width="8.6640625" style="3" customWidth="1"/>
    <col min="9477" max="9477" width="10.109375" style="3" customWidth="1"/>
    <col min="9478" max="9480" width="8.6640625" style="3" customWidth="1"/>
    <col min="9481" max="9481" width="8.44140625" style="3" customWidth="1"/>
    <col min="9482" max="9482" width="9.5546875" style="3" customWidth="1"/>
    <col min="9483" max="9483" width="10.88671875" style="3" customWidth="1"/>
    <col min="9484" max="9484" width="7" style="3" bestFit="1" customWidth="1"/>
    <col min="9485" max="9485" width="2.109375" style="3" customWidth="1"/>
    <col min="9486" max="9486" width="8.6640625" style="3" customWidth="1"/>
    <col min="9487" max="9487" width="1.88671875" style="3" customWidth="1"/>
    <col min="9488" max="9488" width="10.109375" style="3" customWidth="1"/>
    <col min="9489" max="9489" width="2" style="3" customWidth="1"/>
    <col min="9490" max="9490" width="8.6640625" style="3" customWidth="1"/>
    <col min="9491" max="9491" width="11.109375" style="3" bestFit="1" customWidth="1"/>
    <col min="9492" max="9492" width="9.88671875" style="3" bestFit="1" customWidth="1"/>
    <col min="9493" max="9728" width="9.109375" style="3"/>
    <col min="9729" max="9729" width="50.44140625" style="3" bestFit="1" customWidth="1"/>
    <col min="9730" max="9730" width="8.6640625" style="3" customWidth="1"/>
    <col min="9731" max="9731" width="7.33203125" style="3" customWidth="1"/>
    <col min="9732" max="9732" width="8.6640625" style="3" customWidth="1"/>
    <col min="9733" max="9733" width="10.109375" style="3" customWidth="1"/>
    <col min="9734" max="9736" width="8.6640625" style="3" customWidth="1"/>
    <col min="9737" max="9737" width="8.44140625" style="3" customWidth="1"/>
    <col min="9738" max="9738" width="9.5546875" style="3" customWidth="1"/>
    <col min="9739" max="9739" width="10.88671875" style="3" customWidth="1"/>
    <col min="9740" max="9740" width="7" style="3" bestFit="1" customWidth="1"/>
    <col min="9741" max="9741" width="2.109375" style="3" customWidth="1"/>
    <col min="9742" max="9742" width="8.6640625" style="3" customWidth="1"/>
    <col min="9743" max="9743" width="1.88671875" style="3" customWidth="1"/>
    <col min="9744" max="9744" width="10.109375" style="3" customWidth="1"/>
    <col min="9745" max="9745" width="2" style="3" customWidth="1"/>
    <col min="9746" max="9746" width="8.6640625" style="3" customWidth="1"/>
    <col min="9747" max="9747" width="11.109375" style="3" bestFit="1" customWidth="1"/>
    <col min="9748" max="9748" width="9.88671875" style="3" bestFit="1" customWidth="1"/>
    <col min="9749" max="9984" width="9.109375" style="3"/>
    <col min="9985" max="9985" width="50.44140625" style="3" bestFit="1" customWidth="1"/>
    <col min="9986" max="9986" width="8.6640625" style="3" customWidth="1"/>
    <col min="9987" max="9987" width="7.33203125" style="3" customWidth="1"/>
    <col min="9988" max="9988" width="8.6640625" style="3" customWidth="1"/>
    <col min="9989" max="9989" width="10.109375" style="3" customWidth="1"/>
    <col min="9990" max="9992" width="8.6640625" style="3" customWidth="1"/>
    <col min="9993" max="9993" width="8.44140625" style="3" customWidth="1"/>
    <col min="9994" max="9994" width="9.5546875" style="3" customWidth="1"/>
    <col min="9995" max="9995" width="10.88671875" style="3" customWidth="1"/>
    <col min="9996" max="9996" width="7" style="3" bestFit="1" customWidth="1"/>
    <col min="9997" max="9997" width="2.109375" style="3" customWidth="1"/>
    <col min="9998" max="9998" width="8.6640625" style="3" customWidth="1"/>
    <col min="9999" max="9999" width="1.88671875" style="3" customWidth="1"/>
    <col min="10000" max="10000" width="10.109375" style="3" customWidth="1"/>
    <col min="10001" max="10001" width="2" style="3" customWidth="1"/>
    <col min="10002" max="10002" width="8.6640625" style="3" customWidth="1"/>
    <col min="10003" max="10003" width="11.109375" style="3" bestFit="1" customWidth="1"/>
    <col min="10004" max="10004" width="9.88671875" style="3" bestFit="1" customWidth="1"/>
    <col min="10005" max="10240" width="9.109375" style="3"/>
    <col min="10241" max="10241" width="50.44140625" style="3" bestFit="1" customWidth="1"/>
    <col min="10242" max="10242" width="8.6640625" style="3" customWidth="1"/>
    <col min="10243" max="10243" width="7.33203125" style="3" customWidth="1"/>
    <col min="10244" max="10244" width="8.6640625" style="3" customWidth="1"/>
    <col min="10245" max="10245" width="10.109375" style="3" customWidth="1"/>
    <col min="10246" max="10248" width="8.6640625" style="3" customWidth="1"/>
    <col min="10249" max="10249" width="8.44140625" style="3" customWidth="1"/>
    <col min="10250" max="10250" width="9.5546875" style="3" customWidth="1"/>
    <col min="10251" max="10251" width="10.88671875" style="3" customWidth="1"/>
    <col min="10252" max="10252" width="7" style="3" bestFit="1" customWidth="1"/>
    <col min="10253" max="10253" width="2.109375" style="3" customWidth="1"/>
    <col min="10254" max="10254" width="8.6640625" style="3" customWidth="1"/>
    <col min="10255" max="10255" width="1.88671875" style="3" customWidth="1"/>
    <col min="10256" max="10256" width="10.109375" style="3" customWidth="1"/>
    <col min="10257" max="10257" width="2" style="3" customWidth="1"/>
    <col min="10258" max="10258" width="8.6640625" style="3" customWidth="1"/>
    <col min="10259" max="10259" width="11.109375" style="3" bestFit="1" customWidth="1"/>
    <col min="10260" max="10260" width="9.88671875" style="3" bestFit="1" customWidth="1"/>
    <col min="10261" max="10496" width="9.109375" style="3"/>
    <col min="10497" max="10497" width="50.44140625" style="3" bestFit="1" customWidth="1"/>
    <col min="10498" max="10498" width="8.6640625" style="3" customWidth="1"/>
    <col min="10499" max="10499" width="7.33203125" style="3" customWidth="1"/>
    <col min="10500" max="10500" width="8.6640625" style="3" customWidth="1"/>
    <col min="10501" max="10501" width="10.109375" style="3" customWidth="1"/>
    <col min="10502" max="10504" width="8.6640625" style="3" customWidth="1"/>
    <col min="10505" max="10505" width="8.44140625" style="3" customWidth="1"/>
    <col min="10506" max="10506" width="9.5546875" style="3" customWidth="1"/>
    <col min="10507" max="10507" width="10.88671875" style="3" customWidth="1"/>
    <col min="10508" max="10508" width="7" style="3" bestFit="1" customWidth="1"/>
    <col min="10509" max="10509" width="2.109375" style="3" customWidth="1"/>
    <col min="10510" max="10510" width="8.6640625" style="3" customWidth="1"/>
    <col min="10511" max="10511" width="1.88671875" style="3" customWidth="1"/>
    <col min="10512" max="10512" width="10.109375" style="3" customWidth="1"/>
    <col min="10513" max="10513" width="2" style="3" customWidth="1"/>
    <col min="10514" max="10514" width="8.6640625" style="3" customWidth="1"/>
    <col min="10515" max="10515" width="11.109375" style="3" bestFit="1" customWidth="1"/>
    <col min="10516" max="10516" width="9.88671875" style="3" bestFit="1" customWidth="1"/>
    <col min="10517" max="10752" width="9.109375" style="3"/>
    <col min="10753" max="10753" width="50.44140625" style="3" bestFit="1" customWidth="1"/>
    <col min="10754" max="10754" width="8.6640625" style="3" customWidth="1"/>
    <col min="10755" max="10755" width="7.33203125" style="3" customWidth="1"/>
    <col min="10756" max="10756" width="8.6640625" style="3" customWidth="1"/>
    <col min="10757" max="10757" width="10.109375" style="3" customWidth="1"/>
    <col min="10758" max="10760" width="8.6640625" style="3" customWidth="1"/>
    <col min="10761" max="10761" width="8.44140625" style="3" customWidth="1"/>
    <col min="10762" max="10762" width="9.5546875" style="3" customWidth="1"/>
    <col min="10763" max="10763" width="10.88671875" style="3" customWidth="1"/>
    <col min="10764" max="10764" width="7" style="3" bestFit="1" customWidth="1"/>
    <col min="10765" max="10765" width="2.109375" style="3" customWidth="1"/>
    <col min="10766" max="10766" width="8.6640625" style="3" customWidth="1"/>
    <col min="10767" max="10767" width="1.88671875" style="3" customWidth="1"/>
    <col min="10768" max="10768" width="10.109375" style="3" customWidth="1"/>
    <col min="10769" max="10769" width="2" style="3" customWidth="1"/>
    <col min="10770" max="10770" width="8.6640625" style="3" customWidth="1"/>
    <col min="10771" max="10771" width="11.109375" style="3" bestFit="1" customWidth="1"/>
    <col min="10772" max="10772" width="9.88671875" style="3" bestFit="1" customWidth="1"/>
    <col min="10773" max="11008" width="9.109375" style="3"/>
    <col min="11009" max="11009" width="50.44140625" style="3" bestFit="1" customWidth="1"/>
    <col min="11010" max="11010" width="8.6640625" style="3" customWidth="1"/>
    <col min="11011" max="11011" width="7.33203125" style="3" customWidth="1"/>
    <col min="11012" max="11012" width="8.6640625" style="3" customWidth="1"/>
    <col min="11013" max="11013" width="10.109375" style="3" customWidth="1"/>
    <col min="11014" max="11016" width="8.6640625" style="3" customWidth="1"/>
    <col min="11017" max="11017" width="8.44140625" style="3" customWidth="1"/>
    <col min="11018" max="11018" width="9.5546875" style="3" customWidth="1"/>
    <col min="11019" max="11019" width="10.88671875" style="3" customWidth="1"/>
    <col min="11020" max="11020" width="7" style="3" bestFit="1" customWidth="1"/>
    <col min="11021" max="11021" width="2.109375" style="3" customWidth="1"/>
    <col min="11022" max="11022" width="8.6640625" style="3" customWidth="1"/>
    <col min="11023" max="11023" width="1.88671875" style="3" customWidth="1"/>
    <col min="11024" max="11024" width="10.109375" style="3" customWidth="1"/>
    <col min="11025" max="11025" width="2" style="3" customWidth="1"/>
    <col min="11026" max="11026" width="8.6640625" style="3" customWidth="1"/>
    <col min="11027" max="11027" width="11.109375" style="3" bestFit="1" customWidth="1"/>
    <col min="11028" max="11028" width="9.88671875" style="3" bestFit="1" customWidth="1"/>
    <col min="11029" max="11264" width="9.109375" style="3"/>
    <col min="11265" max="11265" width="50.44140625" style="3" bestFit="1" customWidth="1"/>
    <col min="11266" max="11266" width="8.6640625" style="3" customWidth="1"/>
    <col min="11267" max="11267" width="7.33203125" style="3" customWidth="1"/>
    <col min="11268" max="11268" width="8.6640625" style="3" customWidth="1"/>
    <col min="11269" max="11269" width="10.109375" style="3" customWidth="1"/>
    <col min="11270" max="11272" width="8.6640625" style="3" customWidth="1"/>
    <col min="11273" max="11273" width="8.44140625" style="3" customWidth="1"/>
    <col min="11274" max="11274" width="9.5546875" style="3" customWidth="1"/>
    <col min="11275" max="11275" width="10.88671875" style="3" customWidth="1"/>
    <col min="11276" max="11276" width="7" style="3" bestFit="1" customWidth="1"/>
    <col min="11277" max="11277" width="2.109375" style="3" customWidth="1"/>
    <col min="11278" max="11278" width="8.6640625" style="3" customWidth="1"/>
    <col min="11279" max="11279" width="1.88671875" style="3" customWidth="1"/>
    <col min="11280" max="11280" width="10.109375" style="3" customWidth="1"/>
    <col min="11281" max="11281" width="2" style="3" customWidth="1"/>
    <col min="11282" max="11282" width="8.6640625" style="3" customWidth="1"/>
    <col min="11283" max="11283" width="11.109375" style="3" bestFit="1" customWidth="1"/>
    <col min="11284" max="11284" width="9.88671875" style="3" bestFit="1" customWidth="1"/>
    <col min="11285" max="11520" width="9.109375" style="3"/>
    <col min="11521" max="11521" width="50.44140625" style="3" bestFit="1" customWidth="1"/>
    <col min="11522" max="11522" width="8.6640625" style="3" customWidth="1"/>
    <col min="11523" max="11523" width="7.33203125" style="3" customWidth="1"/>
    <col min="11524" max="11524" width="8.6640625" style="3" customWidth="1"/>
    <col min="11525" max="11525" width="10.109375" style="3" customWidth="1"/>
    <col min="11526" max="11528" width="8.6640625" style="3" customWidth="1"/>
    <col min="11529" max="11529" width="8.44140625" style="3" customWidth="1"/>
    <col min="11530" max="11530" width="9.5546875" style="3" customWidth="1"/>
    <col min="11531" max="11531" width="10.88671875" style="3" customWidth="1"/>
    <col min="11532" max="11532" width="7" style="3" bestFit="1" customWidth="1"/>
    <col min="11533" max="11533" width="2.109375" style="3" customWidth="1"/>
    <col min="11534" max="11534" width="8.6640625" style="3" customWidth="1"/>
    <col min="11535" max="11535" width="1.88671875" style="3" customWidth="1"/>
    <col min="11536" max="11536" width="10.109375" style="3" customWidth="1"/>
    <col min="11537" max="11537" width="2" style="3" customWidth="1"/>
    <col min="11538" max="11538" width="8.6640625" style="3" customWidth="1"/>
    <col min="11539" max="11539" width="11.109375" style="3" bestFit="1" customWidth="1"/>
    <col min="11540" max="11540" width="9.88671875" style="3" bestFit="1" customWidth="1"/>
    <col min="11541" max="11776" width="9.109375" style="3"/>
    <col min="11777" max="11777" width="50.44140625" style="3" bestFit="1" customWidth="1"/>
    <col min="11778" max="11778" width="8.6640625" style="3" customWidth="1"/>
    <col min="11779" max="11779" width="7.33203125" style="3" customWidth="1"/>
    <col min="11780" max="11780" width="8.6640625" style="3" customWidth="1"/>
    <col min="11781" max="11781" width="10.109375" style="3" customWidth="1"/>
    <col min="11782" max="11784" width="8.6640625" style="3" customWidth="1"/>
    <col min="11785" max="11785" width="8.44140625" style="3" customWidth="1"/>
    <col min="11786" max="11786" width="9.5546875" style="3" customWidth="1"/>
    <col min="11787" max="11787" width="10.88671875" style="3" customWidth="1"/>
    <col min="11788" max="11788" width="7" style="3" bestFit="1" customWidth="1"/>
    <col min="11789" max="11789" width="2.109375" style="3" customWidth="1"/>
    <col min="11790" max="11790" width="8.6640625" style="3" customWidth="1"/>
    <col min="11791" max="11791" width="1.88671875" style="3" customWidth="1"/>
    <col min="11792" max="11792" width="10.109375" style="3" customWidth="1"/>
    <col min="11793" max="11793" width="2" style="3" customWidth="1"/>
    <col min="11794" max="11794" width="8.6640625" style="3" customWidth="1"/>
    <col min="11795" max="11795" width="11.109375" style="3" bestFit="1" customWidth="1"/>
    <col min="11796" max="11796" width="9.88671875" style="3" bestFit="1" customWidth="1"/>
    <col min="11797" max="12032" width="9.109375" style="3"/>
    <col min="12033" max="12033" width="50.44140625" style="3" bestFit="1" customWidth="1"/>
    <col min="12034" max="12034" width="8.6640625" style="3" customWidth="1"/>
    <col min="12035" max="12035" width="7.33203125" style="3" customWidth="1"/>
    <col min="12036" max="12036" width="8.6640625" style="3" customWidth="1"/>
    <col min="12037" max="12037" width="10.109375" style="3" customWidth="1"/>
    <col min="12038" max="12040" width="8.6640625" style="3" customWidth="1"/>
    <col min="12041" max="12041" width="8.44140625" style="3" customWidth="1"/>
    <col min="12042" max="12042" width="9.5546875" style="3" customWidth="1"/>
    <col min="12043" max="12043" width="10.88671875" style="3" customWidth="1"/>
    <col min="12044" max="12044" width="7" style="3" bestFit="1" customWidth="1"/>
    <col min="12045" max="12045" width="2.109375" style="3" customWidth="1"/>
    <col min="12046" max="12046" width="8.6640625" style="3" customWidth="1"/>
    <col min="12047" max="12047" width="1.88671875" style="3" customWidth="1"/>
    <col min="12048" max="12048" width="10.109375" style="3" customWidth="1"/>
    <col min="12049" max="12049" width="2" style="3" customWidth="1"/>
    <col min="12050" max="12050" width="8.6640625" style="3" customWidth="1"/>
    <col min="12051" max="12051" width="11.109375" style="3" bestFit="1" customWidth="1"/>
    <col min="12052" max="12052" width="9.88671875" style="3" bestFit="1" customWidth="1"/>
    <col min="12053" max="12288" width="9.109375" style="3"/>
    <col min="12289" max="12289" width="50.44140625" style="3" bestFit="1" customWidth="1"/>
    <col min="12290" max="12290" width="8.6640625" style="3" customWidth="1"/>
    <col min="12291" max="12291" width="7.33203125" style="3" customWidth="1"/>
    <col min="12292" max="12292" width="8.6640625" style="3" customWidth="1"/>
    <col min="12293" max="12293" width="10.109375" style="3" customWidth="1"/>
    <col min="12294" max="12296" width="8.6640625" style="3" customWidth="1"/>
    <col min="12297" max="12297" width="8.44140625" style="3" customWidth="1"/>
    <col min="12298" max="12298" width="9.5546875" style="3" customWidth="1"/>
    <col min="12299" max="12299" width="10.88671875" style="3" customWidth="1"/>
    <col min="12300" max="12300" width="7" style="3" bestFit="1" customWidth="1"/>
    <col min="12301" max="12301" width="2.109375" style="3" customWidth="1"/>
    <col min="12302" max="12302" width="8.6640625" style="3" customWidth="1"/>
    <col min="12303" max="12303" width="1.88671875" style="3" customWidth="1"/>
    <col min="12304" max="12304" width="10.109375" style="3" customWidth="1"/>
    <col min="12305" max="12305" width="2" style="3" customWidth="1"/>
    <col min="12306" max="12306" width="8.6640625" style="3" customWidth="1"/>
    <col min="12307" max="12307" width="11.109375" style="3" bestFit="1" customWidth="1"/>
    <col min="12308" max="12308" width="9.88671875" style="3" bestFit="1" customWidth="1"/>
    <col min="12309" max="12544" width="9.109375" style="3"/>
    <col min="12545" max="12545" width="50.44140625" style="3" bestFit="1" customWidth="1"/>
    <col min="12546" max="12546" width="8.6640625" style="3" customWidth="1"/>
    <col min="12547" max="12547" width="7.33203125" style="3" customWidth="1"/>
    <col min="12548" max="12548" width="8.6640625" style="3" customWidth="1"/>
    <col min="12549" max="12549" width="10.109375" style="3" customWidth="1"/>
    <col min="12550" max="12552" width="8.6640625" style="3" customWidth="1"/>
    <col min="12553" max="12553" width="8.44140625" style="3" customWidth="1"/>
    <col min="12554" max="12554" width="9.5546875" style="3" customWidth="1"/>
    <col min="12555" max="12555" width="10.88671875" style="3" customWidth="1"/>
    <col min="12556" max="12556" width="7" style="3" bestFit="1" customWidth="1"/>
    <col min="12557" max="12557" width="2.109375" style="3" customWidth="1"/>
    <col min="12558" max="12558" width="8.6640625" style="3" customWidth="1"/>
    <col min="12559" max="12559" width="1.88671875" style="3" customWidth="1"/>
    <col min="12560" max="12560" width="10.109375" style="3" customWidth="1"/>
    <col min="12561" max="12561" width="2" style="3" customWidth="1"/>
    <col min="12562" max="12562" width="8.6640625" style="3" customWidth="1"/>
    <col min="12563" max="12563" width="11.109375" style="3" bestFit="1" customWidth="1"/>
    <col min="12564" max="12564" width="9.88671875" style="3" bestFit="1" customWidth="1"/>
    <col min="12565" max="12800" width="9.109375" style="3"/>
    <col min="12801" max="12801" width="50.44140625" style="3" bestFit="1" customWidth="1"/>
    <col min="12802" max="12802" width="8.6640625" style="3" customWidth="1"/>
    <col min="12803" max="12803" width="7.33203125" style="3" customWidth="1"/>
    <col min="12804" max="12804" width="8.6640625" style="3" customWidth="1"/>
    <col min="12805" max="12805" width="10.109375" style="3" customWidth="1"/>
    <col min="12806" max="12808" width="8.6640625" style="3" customWidth="1"/>
    <col min="12809" max="12809" width="8.44140625" style="3" customWidth="1"/>
    <col min="12810" max="12810" width="9.5546875" style="3" customWidth="1"/>
    <col min="12811" max="12811" width="10.88671875" style="3" customWidth="1"/>
    <col min="12812" max="12812" width="7" style="3" bestFit="1" customWidth="1"/>
    <col min="12813" max="12813" width="2.109375" style="3" customWidth="1"/>
    <col min="12814" max="12814" width="8.6640625" style="3" customWidth="1"/>
    <col min="12815" max="12815" width="1.88671875" style="3" customWidth="1"/>
    <col min="12816" max="12816" width="10.109375" style="3" customWidth="1"/>
    <col min="12817" max="12817" width="2" style="3" customWidth="1"/>
    <col min="12818" max="12818" width="8.6640625" style="3" customWidth="1"/>
    <col min="12819" max="12819" width="11.109375" style="3" bestFit="1" customWidth="1"/>
    <col min="12820" max="12820" width="9.88671875" style="3" bestFit="1" customWidth="1"/>
    <col min="12821" max="13056" width="9.109375" style="3"/>
    <col min="13057" max="13057" width="50.44140625" style="3" bestFit="1" customWidth="1"/>
    <col min="13058" max="13058" width="8.6640625" style="3" customWidth="1"/>
    <col min="13059" max="13059" width="7.33203125" style="3" customWidth="1"/>
    <col min="13060" max="13060" width="8.6640625" style="3" customWidth="1"/>
    <col min="13061" max="13061" width="10.109375" style="3" customWidth="1"/>
    <col min="13062" max="13064" width="8.6640625" style="3" customWidth="1"/>
    <col min="13065" max="13065" width="8.44140625" style="3" customWidth="1"/>
    <col min="13066" max="13066" width="9.5546875" style="3" customWidth="1"/>
    <col min="13067" max="13067" width="10.88671875" style="3" customWidth="1"/>
    <col min="13068" max="13068" width="7" style="3" bestFit="1" customWidth="1"/>
    <col min="13069" max="13069" width="2.109375" style="3" customWidth="1"/>
    <col min="13070" max="13070" width="8.6640625" style="3" customWidth="1"/>
    <col min="13071" max="13071" width="1.88671875" style="3" customWidth="1"/>
    <col min="13072" max="13072" width="10.109375" style="3" customWidth="1"/>
    <col min="13073" max="13073" width="2" style="3" customWidth="1"/>
    <col min="13074" max="13074" width="8.6640625" style="3" customWidth="1"/>
    <col min="13075" max="13075" width="11.109375" style="3" bestFit="1" customWidth="1"/>
    <col min="13076" max="13076" width="9.88671875" style="3" bestFit="1" customWidth="1"/>
    <col min="13077" max="13312" width="9.109375" style="3"/>
    <col min="13313" max="13313" width="50.44140625" style="3" bestFit="1" customWidth="1"/>
    <col min="13314" max="13314" width="8.6640625" style="3" customWidth="1"/>
    <col min="13315" max="13315" width="7.33203125" style="3" customWidth="1"/>
    <col min="13316" max="13316" width="8.6640625" style="3" customWidth="1"/>
    <col min="13317" max="13317" width="10.109375" style="3" customWidth="1"/>
    <col min="13318" max="13320" width="8.6640625" style="3" customWidth="1"/>
    <col min="13321" max="13321" width="8.44140625" style="3" customWidth="1"/>
    <col min="13322" max="13322" width="9.5546875" style="3" customWidth="1"/>
    <col min="13323" max="13323" width="10.88671875" style="3" customWidth="1"/>
    <col min="13324" max="13324" width="7" style="3" bestFit="1" customWidth="1"/>
    <col min="13325" max="13325" width="2.109375" style="3" customWidth="1"/>
    <col min="13326" max="13326" width="8.6640625" style="3" customWidth="1"/>
    <col min="13327" max="13327" width="1.88671875" style="3" customWidth="1"/>
    <col min="13328" max="13328" width="10.109375" style="3" customWidth="1"/>
    <col min="13329" max="13329" width="2" style="3" customWidth="1"/>
    <col min="13330" max="13330" width="8.6640625" style="3" customWidth="1"/>
    <col min="13331" max="13331" width="11.109375" style="3" bestFit="1" customWidth="1"/>
    <col min="13332" max="13332" width="9.88671875" style="3" bestFit="1" customWidth="1"/>
    <col min="13333" max="13568" width="9.109375" style="3"/>
    <col min="13569" max="13569" width="50.44140625" style="3" bestFit="1" customWidth="1"/>
    <col min="13570" max="13570" width="8.6640625" style="3" customWidth="1"/>
    <col min="13571" max="13571" width="7.33203125" style="3" customWidth="1"/>
    <col min="13572" max="13572" width="8.6640625" style="3" customWidth="1"/>
    <col min="13573" max="13573" width="10.109375" style="3" customWidth="1"/>
    <col min="13574" max="13576" width="8.6640625" style="3" customWidth="1"/>
    <col min="13577" max="13577" width="8.44140625" style="3" customWidth="1"/>
    <col min="13578" max="13578" width="9.5546875" style="3" customWidth="1"/>
    <col min="13579" max="13579" width="10.88671875" style="3" customWidth="1"/>
    <col min="13580" max="13580" width="7" style="3" bestFit="1" customWidth="1"/>
    <col min="13581" max="13581" width="2.109375" style="3" customWidth="1"/>
    <col min="13582" max="13582" width="8.6640625" style="3" customWidth="1"/>
    <col min="13583" max="13583" width="1.88671875" style="3" customWidth="1"/>
    <col min="13584" max="13584" width="10.109375" style="3" customWidth="1"/>
    <col min="13585" max="13585" width="2" style="3" customWidth="1"/>
    <col min="13586" max="13586" width="8.6640625" style="3" customWidth="1"/>
    <col min="13587" max="13587" width="11.109375" style="3" bestFit="1" customWidth="1"/>
    <col min="13588" max="13588" width="9.88671875" style="3" bestFit="1" customWidth="1"/>
    <col min="13589" max="13824" width="9.109375" style="3"/>
    <col min="13825" max="13825" width="50.44140625" style="3" bestFit="1" customWidth="1"/>
    <col min="13826" max="13826" width="8.6640625" style="3" customWidth="1"/>
    <col min="13827" max="13827" width="7.33203125" style="3" customWidth="1"/>
    <col min="13828" max="13828" width="8.6640625" style="3" customWidth="1"/>
    <col min="13829" max="13829" width="10.109375" style="3" customWidth="1"/>
    <col min="13830" max="13832" width="8.6640625" style="3" customWidth="1"/>
    <col min="13833" max="13833" width="8.44140625" style="3" customWidth="1"/>
    <col min="13834" max="13834" width="9.5546875" style="3" customWidth="1"/>
    <col min="13835" max="13835" width="10.88671875" style="3" customWidth="1"/>
    <col min="13836" max="13836" width="7" style="3" bestFit="1" customWidth="1"/>
    <col min="13837" max="13837" width="2.109375" style="3" customWidth="1"/>
    <col min="13838" max="13838" width="8.6640625" style="3" customWidth="1"/>
    <col min="13839" max="13839" width="1.88671875" style="3" customWidth="1"/>
    <col min="13840" max="13840" width="10.109375" style="3" customWidth="1"/>
    <col min="13841" max="13841" width="2" style="3" customWidth="1"/>
    <col min="13842" max="13842" width="8.6640625" style="3" customWidth="1"/>
    <col min="13843" max="13843" width="11.109375" style="3" bestFit="1" customWidth="1"/>
    <col min="13844" max="13844" width="9.88671875" style="3" bestFit="1" customWidth="1"/>
    <col min="13845" max="14080" width="9.109375" style="3"/>
    <col min="14081" max="14081" width="50.44140625" style="3" bestFit="1" customWidth="1"/>
    <col min="14082" max="14082" width="8.6640625" style="3" customWidth="1"/>
    <col min="14083" max="14083" width="7.33203125" style="3" customWidth="1"/>
    <col min="14084" max="14084" width="8.6640625" style="3" customWidth="1"/>
    <col min="14085" max="14085" width="10.109375" style="3" customWidth="1"/>
    <col min="14086" max="14088" width="8.6640625" style="3" customWidth="1"/>
    <col min="14089" max="14089" width="8.44140625" style="3" customWidth="1"/>
    <col min="14090" max="14090" width="9.5546875" style="3" customWidth="1"/>
    <col min="14091" max="14091" width="10.88671875" style="3" customWidth="1"/>
    <col min="14092" max="14092" width="7" style="3" bestFit="1" customWidth="1"/>
    <col min="14093" max="14093" width="2.109375" style="3" customWidth="1"/>
    <col min="14094" max="14094" width="8.6640625" style="3" customWidth="1"/>
    <col min="14095" max="14095" width="1.88671875" style="3" customWidth="1"/>
    <col min="14096" max="14096" width="10.109375" style="3" customWidth="1"/>
    <col min="14097" max="14097" width="2" style="3" customWidth="1"/>
    <col min="14098" max="14098" width="8.6640625" style="3" customWidth="1"/>
    <col min="14099" max="14099" width="11.109375" style="3" bestFit="1" customWidth="1"/>
    <col min="14100" max="14100" width="9.88671875" style="3" bestFit="1" customWidth="1"/>
    <col min="14101" max="14336" width="9.109375" style="3"/>
    <col min="14337" max="14337" width="50.44140625" style="3" bestFit="1" customWidth="1"/>
    <col min="14338" max="14338" width="8.6640625" style="3" customWidth="1"/>
    <col min="14339" max="14339" width="7.33203125" style="3" customWidth="1"/>
    <col min="14340" max="14340" width="8.6640625" style="3" customWidth="1"/>
    <col min="14341" max="14341" width="10.109375" style="3" customWidth="1"/>
    <col min="14342" max="14344" width="8.6640625" style="3" customWidth="1"/>
    <col min="14345" max="14345" width="8.44140625" style="3" customWidth="1"/>
    <col min="14346" max="14346" width="9.5546875" style="3" customWidth="1"/>
    <col min="14347" max="14347" width="10.88671875" style="3" customWidth="1"/>
    <col min="14348" max="14348" width="7" style="3" bestFit="1" customWidth="1"/>
    <col min="14349" max="14349" width="2.109375" style="3" customWidth="1"/>
    <col min="14350" max="14350" width="8.6640625" style="3" customWidth="1"/>
    <col min="14351" max="14351" width="1.88671875" style="3" customWidth="1"/>
    <col min="14352" max="14352" width="10.109375" style="3" customWidth="1"/>
    <col min="14353" max="14353" width="2" style="3" customWidth="1"/>
    <col min="14354" max="14354" width="8.6640625" style="3" customWidth="1"/>
    <col min="14355" max="14355" width="11.109375" style="3" bestFit="1" customWidth="1"/>
    <col min="14356" max="14356" width="9.88671875" style="3" bestFit="1" customWidth="1"/>
    <col min="14357" max="14592" width="9.109375" style="3"/>
    <col min="14593" max="14593" width="50.44140625" style="3" bestFit="1" customWidth="1"/>
    <col min="14594" max="14594" width="8.6640625" style="3" customWidth="1"/>
    <col min="14595" max="14595" width="7.33203125" style="3" customWidth="1"/>
    <col min="14596" max="14596" width="8.6640625" style="3" customWidth="1"/>
    <col min="14597" max="14597" width="10.109375" style="3" customWidth="1"/>
    <col min="14598" max="14600" width="8.6640625" style="3" customWidth="1"/>
    <col min="14601" max="14601" width="8.44140625" style="3" customWidth="1"/>
    <col min="14602" max="14602" width="9.5546875" style="3" customWidth="1"/>
    <col min="14603" max="14603" width="10.88671875" style="3" customWidth="1"/>
    <col min="14604" max="14604" width="7" style="3" bestFit="1" customWidth="1"/>
    <col min="14605" max="14605" width="2.109375" style="3" customWidth="1"/>
    <col min="14606" max="14606" width="8.6640625" style="3" customWidth="1"/>
    <col min="14607" max="14607" width="1.88671875" style="3" customWidth="1"/>
    <col min="14608" max="14608" width="10.109375" style="3" customWidth="1"/>
    <col min="14609" max="14609" width="2" style="3" customWidth="1"/>
    <col min="14610" max="14610" width="8.6640625" style="3" customWidth="1"/>
    <col min="14611" max="14611" width="11.109375" style="3" bestFit="1" customWidth="1"/>
    <col min="14612" max="14612" width="9.88671875" style="3" bestFit="1" customWidth="1"/>
    <col min="14613" max="14848" width="9.109375" style="3"/>
    <col min="14849" max="14849" width="50.44140625" style="3" bestFit="1" customWidth="1"/>
    <col min="14850" max="14850" width="8.6640625" style="3" customWidth="1"/>
    <col min="14851" max="14851" width="7.33203125" style="3" customWidth="1"/>
    <col min="14852" max="14852" width="8.6640625" style="3" customWidth="1"/>
    <col min="14853" max="14853" width="10.109375" style="3" customWidth="1"/>
    <col min="14854" max="14856" width="8.6640625" style="3" customWidth="1"/>
    <col min="14857" max="14857" width="8.44140625" style="3" customWidth="1"/>
    <col min="14858" max="14858" width="9.5546875" style="3" customWidth="1"/>
    <col min="14859" max="14859" width="10.88671875" style="3" customWidth="1"/>
    <col min="14860" max="14860" width="7" style="3" bestFit="1" customWidth="1"/>
    <col min="14861" max="14861" width="2.109375" style="3" customWidth="1"/>
    <col min="14862" max="14862" width="8.6640625" style="3" customWidth="1"/>
    <col min="14863" max="14863" width="1.88671875" style="3" customWidth="1"/>
    <col min="14864" max="14864" width="10.109375" style="3" customWidth="1"/>
    <col min="14865" max="14865" width="2" style="3" customWidth="1"/>
    <col min="14866" max="14866" width="8.6640625" style="3" customWidth="1"/>
    <col min="14867" max="14867" width="11.109375" style="3" bestFit="1" customWidth="1"/>
    <col min="14868" max="14868" width="9.88671875" style="3" bestFit="1" customWidth="1"/>
    <col min="14869" max="15104" width="9.109375" style="3"/>
    <col min="15105" max="15105" width="50.44140625" style="3" bestFit="1" customWidth="1"/>
    <col min="15106" max="15106" width="8.6640625" style="3" customWidth="1"/>
    <col min="15107" max="15107" width="7.33203125" style="3" customWidth="1"/>
    <col min="15108" max="15108" width="8.6640625" style="3" customWidth="1"/>
    <col min="15109" max="15109" width="10.109375" style="3" customWidth="1"/>
    <col min="15110" max="15112" width="8.6640625" style="3" customWidth="1"/>
    <col min="15113" max="15113" width="8.44140625" style="3" customWidth="1"/>
    <col min="15114" max="15114" width="9.5546875" style="3" customWidth="1"/>
    <col min="15115" max="15115" width="10.88671875" style="3" customWidth="1"/>
    <col min="15116" max="15116" width="7" style="3" bestFit="1" customWidth="1"/>
    <col min="15117" max="15117" width="2.109375" style="3" customWidth="1"/>
    <col min="15118" max="15118" width="8.6640625" style="3" customWidth="1"/>
    <col min="15119" max="15119" width="1.88671875" style="3" customWidth="1"/>
    <col min="15120" max="15120" width="10.109375" style="3" customWidth="1"/>
    <col min="15121" max="15121" width="2" style="3" customWidth="1"/>
    <col min="15122" max="15122" width="8.6640625" style="3" customWidth="1"/>
    <col min="15123" max="15123" width="11.109375" style="3" bestFit="1" customWidth="1"/>
    <col min="15124" max="15124" width="9.88671875" style="3" bestFit="1" customWidth="1"/>
    <col min="15125" max="15360" width="9.109375" style="3"/>
    <col min="15361" max="15361" width="50.44140625" style="3" bestFit="1" customWidth="1"/>
    <col min="15362" max="15362" width="8.6640625" style="3" customWidth="1"/>
    <col min="15363" max="15363" width="7.33203125" style="3" customWidth="1"/>
    <col min="15364" max="15364" width="8.6640625" style="3" customWidth="1"/>
    <col min="15365" max="15365" width="10.109375" style="3" customWidth="1"/>
    <col min="15366" max="15368" width="8.6640625" style="3" customWidth="1"/>
    <col min="15369" max="15369" width="8.44140625" style="3" customWidth="1"/>
    <col min="15370" max="15370" width="9.5546875" style="3" customWidth="1"/>
    <col min="15371" max="15371" width="10.88671875" style="3" customWidth="1"/>
    <col min="15372" max="15372" width="7" style="3" bestFit="1" customWidth="1"/>
    <col min="15373" max="15373" width="2.109375" style="3" customWidth="1"/>
    <col min="15374" max="15374" width="8.6640625" style="3" customWidth="1"/>
    <col min="15375" max="15375" width="1.88671875" style="3" customWidth="1"/>
    <col min="15376" max="15376" width="10.109375" style="3" customWidth="1"/>
    <col min="15377" max="15377" width="2" style="3" customWidth="1"/>
    <col min="15378" max="15378" width="8.6640625" style="3" customWidth="1"/>
    <col min="15379" max="15379" width="11.109375" style="3" bestFit="1" customWidth="1"/>
    <col min="15380" max="15380" width="9.88671875" style="3" bestFit="1" customWidth="1"/>
    <col min="15381" max="15616" width="9.109375" style="3"/>
    <col min="15617" max="15617" width="50.44140625" style="3" bestFit="1" customWidth="1"/>
    <col min="15618" max="15618" width="8.6640625" style="3" customWidth="1"/>
    <col min="15619" max="15619" width="7.33203125" style="3" customWidth="1"/>
    <col min="15620" max="15620" width="8.6640625" style="3" customWidth="1"/>
    <col min="15621" max="15621" width="10.109375" style="3" customWidth="1"/>
    <col min="15622" max="15624" width="8.6640625" style="3" customWidth="1"/>
    <col min="15625" max="15625" width="8.44140625" style="3" customWidth="1"/>
    <col min="15626" max="15626" width="9.5546875" style="3" customWidth="1"/>
    <col min="15627" max="15627" width="10.88671875" style="3" customWidth="1"/>
    <col min="15628" max="15628" width="7" style="3" bestFit="1" customWidth="1"/>
    <col min="15629" max="15629" width="2.109375" style="3" customWidth="1"/>
    <col min="15630" max="15630" width="8.6640625" style="3" customWidth="1"/>
    <col min="15631" max="15631" width="1.88671875" style="3" customWidth="1"/>
    <col min="15632" max="15632" width="10.109375" style="3" customWidth="1"/>
    <col min="15633" max="15633" width="2" style="3" customWidth="1"/>
    <col min="15634" max="15634" width="8.6640625" style="3" customWidth="1"/>
    <col min="15635" max="15635" width="11.109375" style="3" bestFit="1" customWidth="1"/>
    <col min="15636" max="15636" width="9.88671875" style="3" bestFit="1" customWidth="1"/>
    <col min="15637" max="15872" width="9.109375" style="3"/>
    <col min="15873" max="15873" width="50.44140625" style="3" bestFit="1" customWidth="1"/>
    <col min="15874" max="15874" width="8.6640625" style="3" customWidth="1"/>
    <col min="15875" max="15875" width="7.33203125" style="3" customWidth="1"/>
    <col min="15876" max="15876" width="8.6640625" style="3" customWidth="1"/>
    <col min="15877" max="15877" width="10.109375" style="3" customWidth="1"/>
    <col min="15878" max="15880" width="8.6640625" style="3" customWidth="1"/>
    <col min="15881" max="15881" width="8.44140625" style="3" customWidth="1"/>
    <col min="15882" max="15882" width="9.5546875" style="3" customWidth="1"/>
    <col min="15883" max="15883" width="10.88671875" style="3" customWidth="1"/>
    <col min="15884" max="15884" width="7" style="3" bestFit="1" customWidth="1"/>
    <col min="15885" max="15885" width="2.109375" style="3" customWidth="1"/>
    <col min="15886" max="15886" width="8.6640625" style="3" customWidth="1"/>
    <col min="15887" max="15887" width="1.88671875" style="3" customWidth="1"/>
    <col min="15888" max="15888" width="10.109375" style="3" customWidth="1"/>
    <col min="15889" max="15889" width="2" style="3" customWidth="1"/>
    <col min="15890" max="15890" width="8.6640625" style="3" customWidth="1"/>
    <col min="15891" max="15891" width="11.109375" style="3" bestFit="1" customWidth="1"/>
    <col min="15892" max="15892" width="9.88671875" style="3" bestFit="1" customWidth="1"/>
    <col min="15893" max="16128" width="9.109375" style="3"/>
    <col min="16129" max="16129" width="50.44140625" style="3" bestFit="1" customWidth="1"/>
    <col min="16130" max="16130" width="8.6640625" style="3" customWidth="1"/>
    <col min="16131" max="16131" width="7.33203125" style="3" customWidth="1"/>
    <col min="16132" max="16132" width="8.6640625" style="3" customWidth="1"/>
    <col min="16133" max="16133" width="10.109375" style="3" customWidth="1"/>
    <col min="16134" max="16136" width="8.6640625" style="3" customWidth="1"/>
    <col min="16137" max="16137" width="8.44140625" style="3" customWidth="1"/>
    <col min="16138" max="16138" width="9.5546875" style="3" customWidth="1"/>
    <col min="16139" max="16139" width="10.88671875" style="3" customWidth="1"/>
    <col min="16140" max="16140" width="7" style="3" bestFit="1" customWidth="1"/>
    <col min="16141" max="16141" width="2.109375" style="3" customWidth="1"/>
    <col min="16142" max="16142" width="8.6640625" style="3" customWidth="1"/>
    <col min="16143" max="16143" width="1.88671875" style="3" customWidth="1"/>
    <col min="16144" max="16144" width="10.109375" style="3" customWidth="1"/>
    <col min="16145" max="16145" width="2" style="3" customWidth="1"/>
    <col min="16146" max="16146" width="8.6640625" style="3" customWidth="1"/>
    <col min="16147" max="16147" width="11.109375" style="3" bestFit="1" customWidth="1"/>
    <col min="16148" max="16148" width="9.88671875" style="3" bestFit="1" customWidth="1"/>
    <col min="16149" max="16384" width="9.109375" style="3"/>
  </cols>
  <sheetData>
    <row r="1" spans="1:141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14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"/>
    </row>
    <row r="3" spans="1:14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4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41" x14ac:dyDescent="0.25">
      <c r="A5" s="7" t="s">
        <v>3</v>
      </c>
      <c r="B5" s="8"/>
      <c r="C5"/>
      <c r="D5" s="9" t="s">
        <v>4</v>
      </c>
      <c r="E5" s="10">
        <v>44012</v>
      </c>
      <c r="F5" s="11"/>
      <c r="G5" s="9" t="s">
        <v>5</v>
      </c>
      <c r="H5" s="9"/>
      <c r="I5" s="12" t="s">
        <v>6</v>
      </c>
      <c r="J5" s="13"/>
      <c r="K5" s="6"/>
      <c r="L5" s="3"/>
      <c r="M5" s="3"/>
      <c r="N5" s="3"/>
      <c r="O5" s="3"/>
      <c r="P5" s="3"/>
      <c r="Q5" s="3"/>
      <c r="R5" s="3"/>
      <c r="S5" s="3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x14ac:dyDescent="0.25">
      <c r="A6" s="14"/>
      <c r="B6" s="15"/>
      <c r="C6" s="9"/>
      <c r="D6" s="9"/>
      <c r="E6" s="9"/>
      <c r="F6" s="9"/>
      <c r="G6" s="9"/>
      <c r="H6" s="9"/>
      <c r="I6" s="16"/>
      <c r="J6" s="16"/>
      <c r="K6" s="9"/>
      <c r="L6" s="3"/>
      <c r="M6" s="3"/>
      <c r="N6" s="3"/>
      <c r="O6" s="3"/>
      <c r="P6" s="3"/>
      <c r="Q6" s="3"/>
      <c r="R6" s="3"/>
      <c r="S6" s="3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</row>
    <row r="7" spans="1:141" x14ac:dyDescent="0.25">
      <c r="A7" s="17" t="s">
        <v>7</v>
      </c>
      <c r="B7" s="11"/>
      <c r="C7" s="11"/>
      <c r="D7" s="11"/>
      <c r="E7" s="11"/>
      <c r="F7" s="11"/>
      <c r="G7" s="11"/>
      <c r="H7" s="9"/>
      <c r="I7" s="9"/>
      <c r="J7" s="9"/>
      <c r="K7" s="9"/>
      <c r="L7" s="6"/>
      <c r="M7" s="6"/>
      <c r="N7" s="6"/>
      <c r="O7" s="6"/>
      <c r="P7" s="6"/>
      <c r="Q7" s="6"/>
      <c r="R7" s="6"/>
      <c r="S7" s="6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</row>
    <row r="8" spans="1:141" ht="13.8" thickBo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9"/>
      <c r="L8" s="19"/>
      <c r="M8" s="19"/>
      <c r="N8" s="19"/>
      <c r="O8" s="19"/>
      <c r="P8" s="19"/>
      <c r="Q8" s="19"/>
      <c r="R8" s="19"/>
      <c r="S8" s="1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</row>
    <row r="9" spans="1:141" ht="20.25" customHeight="1" x14ac:dyDescent="0.25">
      <c r="A9" s="20" t="s">
        <v>8</v>
      </c>
      <c r="B9" s="21"/>
      <c r="C9" s="22"/>
      <c r="D9" s="23"/>
      <c r="E9" s="24" t="s">
        <v>9</v>
      </c>
      <c r="F9" s="24"/>
      <c r="G9" s="24"/>
      <c r="H9" s="22"/>
      <c r="I9" s="24" t="s">
        <v>10</v>
      </c>
      <c r="J9" s="22"/>
      <c r="K9" s="25" t="s">
        <v>11</v>
      </c>
      <c r="L9" s="25" t="s">
        <v>11</v>
      </c>
      <c r="M9" s="26" t="s">
        <v>11</v>
      </c>
      <c r="N9" s="24" t="s">
        <v>12</v>
      </c>
      <c r="O9" s="24"/>
      <c r="P9" s="21"/>
      <c r="Q9" s="21"/>
      <c r="R9" s="22"/>
      <c r="S9" s="27" t="s">
        <v>11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</row>
    <row r="10" spans="1:141" x14ac:dyDescent="0.25">
      <c r="A10" s="28"/>
      <c r="B10" s="29"/>
      <c r="C10" s="30"/>
      <c r="D10" s="29"/>
      <c r="E10" s="30"/>
      <c r="F10" s="30"/>
      <c r="G10" s="31"/>
      <c r="H10" s="32"/>
      <c r="I10" s="32"/>
      <c r="J10" s="32"/>
      <c r="K10" s="30" t="s">
        <v>13</v>
      </c>
      <c r="L10" s="30" t="s">
        <v>11</v>
      </c>
      <c r="M10" s="30" t="s">
        <v>11</v>
      </c>
      <c r="N10" s="30" t="s">
        <v>14</v>
      </c>
      <c r="O10" s="30" t="s">
        <v>11</v>
      </c>
      <c r="P10" s="30" t="s">
        <v>15</v>
      </c>
      <c r="Q10" s="30" t="s">
        <v>11</v>
      </c>
      <c r="R10" s="30" t="s">
        <v>16</v>
      </c>
      <c r="S10" s="33" t="s">
        <v>17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</row>
    <row r="11" spans="1:141" x14ac:dyDescent="0.25">
      <c r="A11" s="34"/>
      <c r="B11" s="30" t="s">
        <v>18</v>
      </c>
      <c r="C11" s="30" t="s">
        <v>19</v>
      </c>
      <c r="D11" s="30" t="s">
        <v>20</v>
      </c>
      <c r="E11" s="29"/>
      <c r="F11" s="30" t="s">
        <v>21</v>
      </c>
      <c r="G11" s="35" t="s">
        <v>22</v>
      </c>
      <c r="H11" s="36"/>
      <c r="I11" s="32" t="s">
        <v>23</v>
      </c>
      <c r="J11" s="32" t="s">
        <v>24</v>
      </c>
      <c r="K11" s="30" t="s">
        <v>25</v>
      </c>
      <c r="L11" s="30" t="s">
        <v>26</v>
      </c>
      <c r="M11" s="30" t="s">
        <v>11</v>
      </c>
      <c r="N11" s="30" t="s">
        <v>27</v>
      </c>
      <c r="O11" s="30" t="s">
        <v>11</v>
      </c>
      <c r="P11" s="30" t="s">
        <v>24</v>
      </c>
      <c r="Q11" s="30" t="s">
        <v>11</v>
      </c>
      <c r="R11" s="30" t="s">
        <v>28</v>
      </c>
      <c r="S11" s="33" t="s">
        <v>29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</row>
    <row r="12" spans="1:141" ht="13.8" thickBot="1" x14ac:dyDescent="0.3">
      <c r="A12" s="37" t="s">
        <v>30</v>
      </c>
      <c r="B12" s="38" t="s">
        <v>24</v>
      </c>
      <c r="C12" s="38" t="s">
        <v>31</v>
      </c>
      <c r="D12" s="38" t="s">
        <v>32</v>
      </c>
      <c r="E12" s="38" t="s">
        <v>23</v>
      </c>
      <c r="F12" s="38" t="s">
        <v>33</v>
      </c>
      <c r="G12" s="39" t="s">
        <v>34</v>
      </c>
      <c r="H12" s="39" t="s">
        <v>35</v>
      </c>
      <c r="I12" s="40" t="s">
        <v>11</v>
      </c>
      <c r="J12" s="40" t="s">
        <v>11</v>
      </c>
      <c r="K12" s="38" t="s">
        <v>36</v>
      </c>
      <c r="L12" s="38" t="s">
        <v>37</v>
      </c>
      <c r="M12" s="38" t="s">
        <v>11</v>
      </c>
      <c r="N12" s="38" t="s">
        <v>38</v>
      </c>
      <c r="O12" s="38" t="s">
        <v>11</v>
      </c>
      <c r="P12" s="38" t="s">
        <v>39</v>
      </c>
      <c r="Q12" s="38" t="s">
        <v>11</v>
      </c>
      <c r="R12" s="38" t="s">
        <v>39</v>
      </c>
      <c r="S12" s="41" t="s">
        <v>40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41" x14ac:dyDescent="0.25">
      <c r="A13" s="42"/>
      <c r="B13" s="43"/>
      <c r="C13" s="44"/>
      <c r="D13" s="43"/>
      <c r="E13" s="45"/>
      <c r="F13" s="43"/>
      <c r="G13" s="46"/>
      <c r="H13" s="46"/>
      <c r="I13" s="47"/>
      <c r="J13" s="43"/>
      <c r="K13" s="48">
        <f>IF(D13&gt;0,+(D13-F13-G13+H13+J13),+IF(J13&gt;0,J13,0))</f>
        <v>0</v>
      </c>
      <c r="L13" s="49"/>
      <c r="M13" s="50"/>
      <c r="N13" s="51">
        <f t="shared" ref="N13:N60" si="0">+IF(M13&gt;0,J13*L13*($E$5-I13)/365,  0)</f>
        <v>0</v>
      </c>
      <c r="O13" s="50"/>
      <c r="P13" s="51">
        <f t="shared" ref="P13:P59" si="1">+IF(O13&gt;0,J13*L13*($E$5-I13)/365+(B13*L13), 0)</f>
        <v>0</v>
      </c>
      <c r="Q13" s="50"/>
      <c r="R13" s="51">
        <f t="shared" ref="R13:R27" si="2">+IF(Q13&gt;0,(J13*L13*($E$5-I13)/365)+(D13*L13),0)</f>
        <v>0</v>
      </c>
      <c r="S13" s="52">
        <f t="shared" ref="S13:S27" si="3">IF(K13&gt;0,K13-N13-P13-R13,0)</f>
        <v>0</v>
      </c>
      <c r="V13" s="53"/>
      <c r="W13" s="53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</row>
    <row r="14" spans="1:141" x14ac:dyDescent="0.25">
      <c r="A14" s="42" t="s">
        <v>41</v>
      </c>
      <c r="B14" s="54"/>
      <c r="C14" s="55"/>
      <c r="D14" s="54"/>
      <c r="E14" s="56"/>
      <c r="F14" s="43"/>
      <c r="G14" s="46"/>
      <c r="H14" s="46"/>
      <c r="I14" s="47"/>
      <c r="J14" s="54"/>
      <c r="K14" s="48">
        <f t="shared" ref="K14:K55" si="4">IF(D14&gt;0,+(D14-F14-G14+H14+J14),+IF(J14&gt;0,J14,0))</f>
        <v>0</v>
      </c>
      <c r="L14" s="57"/>
      <c r="M14" s="50"/>
      <c r="N14" s="58">
        <f t="shared" si="0"/>
        <v>0</v>
      </c>
      <c r="O14" s="59">
        <v>3</v>
      </c>
      <c r="P14" s="58">
        <f t="shared" si="1"/>
        <v>0</v>
      </c>
      <c r="Q14" s="59"/>
      <c r="R14" s="58">
        <f t="shared" si="2"/>
        <v>0</v>
      </c>
      <c r="S14" s="52">
        <f t="shared" si="3"/>
        <v>0</v>
      </c>
      <c r="V14" s="53"/>
      <c r="W14" s="53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</row>
    <row r="15" spans="1:141" x14ac:dyDescent="0.25">
      <c r="A15" s="60" t="s">
        <v>42</v>
      </c>
      <c r="B15" s="54">
        <v>145777</v>
      </c>
      <c r="C15" s="55"/>
      <c r="D15" s="54">
        <v>145777</v>
      </c>
      <c r="E15" s="56"/>
      <c r="F15" s="43"/>
      <c r="G15" s="46"/>
      <c r="H15" s="46"/>
      <c r="I15" s="47"/>
      <c r="J15" s="54"/>
      <c r="K15" s="61">
        <f t="shared" si="4"/>
        <v>145777</v>
      </c>
      <c r="L15" s="57">
        <v>0</v>
      </c>
      <c r="M15" s="50"/>
      <c r="N15" s="58">
        <f t="shared" si="0"/>
        <v>0</v>
      </c>
      <c r="O15" s="59">
        <v>5</v>
      </c>
      <c r="P15" s="58">
        <f t="shared" si="1"/>
        <v>0</v>
      </c>
      <c r="Q15" s="59"/>
      <c r="R15" s="58">
        <f t="shared" si="2"/>
        <v>0</v>
      </c>
      <c r="S15" s="52">
        <f t="shared" si="3"/>
        <v>145777</v>
      </c>
      <c r="T15" s="62"/>
      <c r="U15" s="63"/>
      <c r="V15" s="53"/>
      <c r="W15" s="53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</row>
    <row r="16" spans="1:141" x14ac:dyDescent="0.25">
      <c r="A16" s="60" t="s">
        <v>43</v>
      </c>
      <c r="B16" s="54">
        <f>D16</f>
        <v>79.040000000000873</v>
      </c>
      <c r="C16" s="55"/>
      <c r="D16" s="54">
        <v>79.040000000000873</v>
      </c>
      <c r="E16" s="56"/>
      <c r="F16" s="43"/>
      <c r="G16" s="46"/>
      <c r="H16" s="46"/>
      <c r="I16" s="64">
        <v>43646</v>
      </c>
      <c r="J16" s="54">
        <f>[1]SHARES_INT!H32</f>
        <v>-65418.252739725984</v>
      </c>
      <c r="K16" s="48">
        <f t="shared" si="4"/>
        <v>-65339.212739725983</v>
      </c>
      <c r="L16" s="57">
        <v>0</v>
      </c>
      <c r="M16" s="50"/>
      <c r="N16" s="51">
        <f t="shared" si="0"/>
        <v>0</v>
      </c>
      <c r="O16" s="50"/>
      <c r="P16" s="51">
        <f t="shared" si="1"/>
        <v>0</v>
      </c>
      <c r="Q16" s="50">
        <v>1</v>
      </c>
      <c r="R16" s="51">
        <f t="shared" si="2"/>
        <v>0</v>
      </c>
      <c r="S16" s="52">
        <f t="shared" si="3"/>
        <v>0</v>
      </c>
      <c r="V16" s="53"/>
      <c r="W16" s="53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</row>
    <row r="17" spans="1:141" x14ac:dyDescent="0.25">
      <c r="A17" s="60" t="s">
        <v>44</v>
      </c>
      <c r="B17" s="54">
        <v>15880</v>
      </c>
      <c r="C17" s="55"/>
      <c r="D17" s="54">
        <v>15880</v>
      </c>
      <c r="E17" s="56"/>
      <c r="F17" s="43"/>
      <c r="G17" s="46"/>
      <c r="H17" s="46"/>
      <c r="I17" s="47"/>
      <c r="J17" s="54"/>
      <c r="K17" s="61">
        <f t="shared" si="4"/>
        <v>15880</v>
      </c>
      <c r="L17" s="57">
        <v>0</v>
      </c>
      <c r="M17" s="50"/>
      <c r="N17" s="51">
        <f t="shared" si="0"/>
        <v>0</v>
      </c>
      <c r="O17" s="50">
        <v>1</v>
      </c>
      <c r="P17" s="58">
        <f t="shared" si="1"/>
        <v>0</v>
      </c>
      <c r="Q17" s="50"/>
      <c r="R17" s="51">
        <f t="shared" si="2"/>
        <v>0</v>
      </c>
      <c r="S17" s="52">
        <f t="shared" si="3"/>
        <v>15880</v>
      </c>
      <c r="V17" s="53"/>
      <c r="W17" s="5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</row>
    <row r="18" spans="1:141" x14ac:dyDescent="0.25">
      <c r="A18" s="60" t="s">
        <v>45</v>
      </c>
      <c r="B18" s="54">
        <v>896.5</v>
      </c>
      <c r="C18" s="55"/>
      <c r="D18" s="54">
        <v>896.5</v>
      </c>
      <c r="E18" s="56"/>
      <c r="F18" s="43"/>
      <c r="G18" s="46"/>
      <c r="H18" s="46"/>
      <c r="I18" s="47"/>
      <c r="J18" s="54"/>
      <c r="K18" s="61">
        <f t="shared" si="4"/>
        <v>896.5</v>
      </c>
      <c r="L18" s="57">
        <v>0</v>
      </c>
      <c r="M18" s="50"/>
      <c r="N18" s="51">
        <f t="shared" si="0"/>
        <v>0</v>
      </c>
      <c r="O18" s="50">
        <v>1</v>
      </c>
      <c r="P18" s="58">
        <f t="shared" si="1"/>
        <v>0</v>
      </c>
      <c r="Q18" s="50"/>
      <c r="R18" s="51">
        <f t="shared" si="2"/>
        <v>0</v>
      </c>
      <c r="S18" s="52">
        <f t="shared" si="3"/>
        <v>896.5</v>
      </c>
      <c r="V18" s="53"/>
      <c r="W18" s="5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</row>
    <row r="19" spans="1:141" x14ac:dyDescent="0.25">
      <c r="A19" s="60" t="s">
        <v>46</v>
      </c>
      <c r="B19" s="54">
        <v>3000</v>
      </c>
      <c r="C19" s="55"/>
      <c r="D19" s="54">
        <v>3000</v>
      </c>
      <c r="E19" s="56"/>
      <c r="F19" s="43"/>
      <c r="G19" s="46"/>
      <c r="H19" s="46"/>
      <c r="I19" s="47"/>
      <c r="J19" s="54"/>
      <c r="K19" s="61">
        <f t="shared" si="4"/>
        <v>3000</v>
      </c>
      <c r="L19" s="57">
        <v>0</v>
      </c>
      <c r="M19" s="50"/>
      <c r="N19" s="51">
        <f t="shared" si="0"/>
        <v>0</v>
      </c>
      <c r="O19" s="50">
        <v>2</v>
      </c>
      <c r="P19" s="58">
        <f t="shared" si="1"/>
        <v>0</v>
      </c>
      <c r="Q19" s="50"/>
      <c r="R19" s="51">
        <f t="shared" si="2"/>
        <v>0</v>
      </c>
      <c r="S19" s="52">
        <f t="shared" si="3"/>
        <v>3000</v>
      </c>
      <c r="V19" s="53"/>
      <c r="W19" s="5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</row>
    <row r="20" spans="1:141" x14ac:dyDescent="0.25">
      <c r="A20" s="60" t="s">
        <v>47</v>
      </c>
      <c r="B20" s="54">
        <v>286</v>
      </c>
      <c r="C20" s="55"/>
      <c r="D20" s="54">
        <v>286</v>
      </c>
      <c r="E20" s="56"/>
      <c r="F20" s="43"/>
      <c r="G20" s="46"/>
      <c r="H20" s="46"/>
      <c r="I20" s="47"/>
      <c r="J20" s="54"/>
      <c r="K20" s="61">
        <f t="shared" si="4"/>
        <v>286</v>
      </c>
      <c r="L20" s="57">
        <v>0</v>
      </c>
      <c r="M20" s="50"/>
      <c r="N20" s="51">
        <f t="shared" si="0"/>
        <v>0</v>
      </c>
      <c r="O20" s="50">
        <v>3</v>
      </c>
      <c r="P20" s="58">
        <f t="shared" si="1"/>
        <v>0</v>
      </c>
      <c r="Q20" s="50"/>
      <c r="R20" s="51">
        <f t="shared" si="2"/>
        <v>0</v>
      </c>
      <c r="S20" s="52">
        <f t="shared" si="3"/>
        <v>286</v>
      </c>
      <c r="V20" s="53"/>
      <c r="W20" s="5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</row>
    <row r="21" spans="1:141" x14ac:dyDescent="0.25">
      <c r="A21" s="60" t="s">
        <v>48</v>
      </c>
      <c r="B21" s="54">
        <v>39</v>
      </c>
      <c r="C21" s="55"/>
      <c r="D21" s="54">
        <v>39</v>
      </c>
      <c r="E21" s="56"/>
      <c r="F21" s="43"/>
      <c r="G21" s="46"/>
      <c r="H21" s="46"/>
      <c r="I21" s="47"/>
      <c r="J21" s="54"/>
      <c r="K21" s="61">
        <f t="shared" si="4"/>
        <v>39</v>
      </c>
      <c r="L21" s="57">
        <v>0</v>
      </c>
      <c r="M21" s="50"/>
      <c r="N21" s="51">
        <f t="shared" si="0"/>
        <v>0</v>
      </c>
      <c r="O21" s="50">
        <v>4</v>
      </c>
      <c r="P21" s="58">
        <f t="shared" si="1"/>
        <v>0</v>
      </c>
      <c r="Q21" s="50"/>
      <c r="R21" s="51">
        <f t="shared" si="2"/>
        <v>0</v>
      </c>
      <c r="S21" s="52">
        <f t="shared" si="3"/>
        <v>39</v>
      </c>
      <c r="V21" s="53"/>
      <c r="W21" s="5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</row>
    <row r="22" spans="1:141" x14ac:dyDescent="0.25">
      <c r="A22" s="60" t="s">
        <v>48</v>
      </c>
      <c r="B22" s="54">
        <v>39</v>
      </c>
      <c r="C22" s="55"/>
      <c r="D22" s="54">
        <v>39</v>
      </c>
      <c r="E22" s="56"/>
      <c r="F22" s="43"/>
      <c r="G22" s="46"/>
      <c r="H22" s="46"/>
      <c r="I22" s="47"/>
      <c r="J22" s="54"/>
      <c r="K22" s="61">
        <f t="shared" si="4"/>
        <v>39</v>
      </c>
      <c r="L22" s="57">
        <v>0</v>
      </c>
      <c r="M22" s="50"/>
      <c r="N22" s="51">
        <f t="shared" si="0"/>
        <v>0</v>
      </c>
      <c r="O22" s="50">
        <v>5</v>
      </c>
      <c r="P22" s="58">
        <f t="shared" si="1"/>
        <v>0</v>
      </c>
      <c r="Q22" s="50"/>
      <c r="R22" s="51">
        <f t="shared" si="2"/>
        <v>0</v>
      </c>
      <c r="S22" s="52">
        <f t="shared" si="3"/>
        <v>39</v>
      </c>
      <c r="V22" s="53"/>
      <c r="W22" s="5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</row>
    <row r="23" spans="1:141" x14ac:dyDescent="0.25">
      <c r="A23" s="60" t="s">
        <v>49</v>
      </c>
      <c r="B23" s="54">
        <v>3033</v>
      </c>
      <c r="C23" s="55"/>
      <c r="D23" s="54">
        <v>3033</v>
      </c>
      <c r="E23" s="56"/>
      <c r="F23" s="43"/>
      <c r="G23" s="46"/>
      <c r="H23" s="46"/>
      <c r="I23" s="47"/>
      <c r="J23" s="54"/>
      <c r="K23" s="61">
        <f t="shared" si="4"/>
        <v>3033</v>
      </c>
      <c r="L23" s="57">
        <v>0</v>
      </c>
      <c r="M23" s="50"/>
      <c r="N23" s="51">
        <f>+IF(M23&gt;0,J23*L23*($E$5-I23)/365,  0)</f>
        <v>0</v>
      </c>
      <c r="O23" s="50">
        <v>5</v>
      </c>
      <c r="P23" s="58">
        <f>+IF(O23&gt;0,J23*L23*($E$5-I23)/365+(B23*L23), 0)</f>
        <v>0</v>
      </c>
      <c r="Q23" s="50"/>
      <c r="R23" s="51">
        <f>+IF(Q23&gt;0,(J23*L23*($E$5-I23)/365)+(D23*L23),0)</f>
        <v>0</v>
      </c>
      <c r="S23" s="52">
        <f>IF(K23&gt;0,K23-N23-P23-R23,0)</f>
        <v>3033</v>
      </c>
      <c r="V23" s="53"/>
      <c r="W23" s="5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4" spans="1:141" x14ac:dyDescent="0.25">
      <c r="A24" s="60" t="s">
        <v>50</v>
      </c>
      <c r="B24" s="54">
        <v>10800</v>
      </c>
      <c r="C24" s="55"/>
      <c r="D24" s="54">
        <v>10800</v>
      </c>
      <c r="E24" s="56"/>
      <c r="F24" s="43"/>
      <c r="G24" s="46"/>
      <c r="H24" s="46"/>
      <c r="I24" s="47"/>
      <c r="J24" s="54"/>
      <c r="K24" s="61">
        <f t="shared" si="4"/>
        <v>10800</v>
      </c>
      <c r="L24" s="57">
        <v>0</v>
      </c>
      <c r="M24" s="50"/>
      <c r="N24" s="51">
        <f t="shared" si="0"/>
        <v>0</v>
      </c>
      <c r="O24" s="50">
        <v>6</v>
      </c>
      <c r="P24" s="58">
        <f t="shared" si="1"/>
        <v>0</v>
      </c>
      <c r="Q24" s="50"/>
      <c r="R24" s="51">
        <f t="shared" si="2"/>
        <v>0</v>
      </c>
      <c r="S24" s="52">
        <f t="shared" si="3"/>
        <v>10800</v>
      </c>
      <c r="V24" s="53"/>
      <c r="W24" s="5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</row>
    <row r="25" spans="1:141" x14ac:dyDescent="0.25">
      <c r="A25" s="60" t="s">
        <v>51</v>
      </c>
      <c r="B25" s="54">
        <v>570</v>
      </c>
      <c r="C25" s="55"/>
      <c r="D25" s="54">
        <v>570</v>
      </c>
      <c r="E25" s="56"/>
      <c r="F25" s="43"/>
      <c r="G25" s="46"/>
      <c r="H25" s="46"/>
      <c r="I25" s="47"/>
      <c r="J25" s="54"/>
      <c r="K25" s="61">
        <f t="shared" si="4"/>
        <v>570</v>
      </c>
      <c r="L25" s="57">
        <v>0</v>
      </c>
      <c r="M25" s="50"/>
      <c r="N25" s="51">
        <f t="shared" si="0"/>
        <v>0</v>
      </c>
      <c r="O25" s="50">
        <v>7</v>
      </c>
      <c r="P25" s="58">
        <f t="shared" si="1"/>
        <v>0</v>
      </c>
      <c r="Q25" s="50"/>
      <c r="R25" s="51">
        <f t="shared" si="2"/>
        <v>0</v>
      </c>
      <c r="S25" s="52">
        <f t="shared" si="3"/>
        <v>570</v>
      </c>
      <c r="V25" s="53"/>
      <c r="W25" s="5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</row>
    <row r="26" spans="1:141" x14ac:dyDescent="0.25">
      <c r="A26" s="60" t="s">
        <v>52</v>
      </c>
      <c r="B26" s="54">
        <v>810</v>
      </c>
      <c r="C26" s="55"/>
      <c r="D26" s="54">
        <v>729</v>
      </c>
      <c r="E26" s="56"/>
      <c r="F26" s="43"/>
      <c r="G26" s="46"/>
      <c r="H26" s="46"/>
      <c r="I26" s="47"/>
      <c r="J26" s="54"/>
      <c r="K26" s="61">
        <f t="shared" si="4"/>
        <v>729</v>
      </c>
      <c r="L26" s="57">
        <v>0.1</v>
      </c>
      <c r="M26" s="50"/>
      <c r="N26" s="51">
        <f t="shared" si="0"/>
        <v>0</v>
      </c>
      <c r="O26" s="50"/>
      <c r="P26" s="58">
        <f t="shared" si="1"/>
        <v>0</v>
      </c>
      <c r="Q26" s="50">
        <v>1</v>
      </c>
      <c r="R26" s="58">
        <f t="shared" si="2"/>
        <v>72.900000000000006</v>
      </c>
      <c r="S26" s="52">
        <f t="shared" si="3"/>
        <v>656.1</v>
      </c>
      <c r="V26" s="53"/>
      <c r="W26" s="5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</row>
    <row r="27" spans="1:141" x14ac:dyDescent="0.25">
      <c r="A27" s="60" t="s">
        <v>53</v>
      </c>
      <c r="B27" s="54">
        <v>810</v>
      </c>
      <c r="C27" s="55"/>
      <c r="D27" s="54">
        <v>729</v>
      </c>
      <c r="E27" s="56"/>
      <c r="F27" s="43"/>
      <c r="G27" s="46"/>
      <c r="H27" s="46"/>
      <c r="I27" s="47"/>
      <c r="J27" s="54"/>
      <c r="K27" s="61">
        <f t="shared" si="4"/>
        <v>729</v>
      </c>
      <c r="L27" s="57">
        <v>0.1</v>
      </c>
      <c r="M27" s="50"/>
      <c r="N27" s="51">
        <f t="shared" si="0"/>
        <v>0</v>
      </c>
      <c r="O27" s="50"/>
      <c r="P27" s="58">
        <f t="shared" si="1"/>
        <v>0</v>
      </c>
      <c r="Q27" s="50">
        <v>1</v>
      </c>
      <c r="R27" s="58">
        <f t="shared" si="2"/>
        <v>72.900000000000006</v>
      </c>
      <c r="S27" s="52">
        <f t="shared" si="3"/>
        <v>656.1</v>
      </c>
      <c r="V27" s="53"/>
      <c r="W27" s="5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</row>
    <row r="28" spans="1:141" x14ac:dyDescent="0.25">
      <c r="A28" s="60" t="s">
        <v>54</v>
      </c>
      <c r="B28" s="54">
        <v>1799</v>
      </c>
      <c r="C28" s="55"/>
      <c r="D28" s="54">
        <v>1619.4627397260274</v>
      </c>
      <c r="E28" s="56"/>
      <c r="F28" s="43"/>
      <c r="G28" s="46"/>
      <c r="H28" s="46"/>
      <c r="I28" s="47"/>
      <c r="J28" s="54"/>
      <c r="K28" s="61">
        <f t="shared" si="4"/>
        <v>1619.4627397260274</v>
      </c>
      <c r="L28" s="57">
        <v>0.1</v>
      </c>
      <c r="M28" s="50"/>
      <c r="N28" s="51">
        <f t="shared" si="0"/>
        <v>0</v>
      </c>
      <c r="O28" s="50"/>
      <c r="P28" s="58">
        <f t="shared" si="1"/>
        <v>0</v>
      </c>
      <c r="Q28" s="50">
        <v>1</v>
      </c>
      <c r="R28" s="58">
        <f>+IF(Q28&gt;0,(J28*L28*($E$5-I28)/365)+(D28*L28),0)</f>
        <v>161.94627397260274</v>
      </c>
      <c r="S28" s="52">
        <f>IF(K28&gt;0,K28-N28-P28-R28,0)</f>
        <v>1457.5164657534247</v>
      </c>
      <c r="V28" s="53"/>
      <c r="W28" s="5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</row>
    <row r="29" spans="1:141" x14ac:dyDescent="0.25">
      <c r="A29" s="60"/>
      <c r="B29" s="54"/>
      <c r="C29" s="55"/>
      <c r="D29" s="43"/>
      <c r="E29" s="56"/>
      <c r="F29" s="43"/>
      <c r="G29" s="46"/>
      <c r="H29" s="46"/>
      <c r="I29" s="47"/>
      <c r="J29" s="54"/>
      <c r="K29" s="61">
        <f t="shared" si="4"/>
        <v>0</v>
      </c>
      <c r="L29" s="57"/>
      <c r="M29" s="50"/>
      <c r="N29" s="51">
        <f t="shared" si="0"/>
        <v>0</v>
      </c>
      <c r="O29" s="50"/>
      <c r="P29" s="58">
        <f t="shared" si="1"/>
        <v>0</v>
      </c>
      <c r="Q29" s="59"/>
      <c r="R29" s="58">
        <f>+IF(Q29&gt;0,(J29*L29*($E$5-I29)/365)+(D29*L29),0)</f>
        <v>0</v>
      </c>
      <c r="S29" s="52">
        <f>IF(K29&gt;0,K29-N29-P29-R29,0)</f>
        <v>0</v>
      </c>
      <c r="V29" s="53"/>
      <c r="W29" s="5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</row>
    <row r="30" spans="1:141" x14ac:dyDescent="0.25">
      <c r="A30" s="65" t="s">
        <v>55</v>
      </c>
      <c r="B30" s="54"/>
      <c r="C30" s="55"/>
      <c r="D30" s="54"/>
      <c r="E30" s="56"/>
      <c r="F30" s="43"/>
      <c r="G30" s="46"/>
      <c r="H30" s="46"/>
      <c r="I30" s="47"/>
      <c r="J30" s="54"/>
      <c r="K30" s="48">
        <f t="shared" si="4"/>
        <v>0</v>
      </c>
      <c r="L30" s="57"/>
      <c r="M30" s="50"/>
      <c r="N30" s="51">
        <f t="shared" si="0"/>
        <v>0</v>
      </c>
      <c r="O30" s="50"/>
      <c r="P30" s="58">
        <f t="shared" si="1"/>
        <v>0</v>
      </c>
      <c r="Q30" s="50"/>
      <c r="R30" s="51">
        <f>+IF(Q30&gt;0,(J30*L30*($E$5-I30)/365)+(D30*L30),0)</f>
        <v>0</v>
      </c>
      <c r="S30" s="52">
        <f>IF(K30&gt;0,K30-N30-P30-R30,0)</f>
        <v>0</v>
      </c>
      <c r="V30" s="53"/>
      <c r="W30" s="5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</row>
    <row r="31" spans="1:141" x14ac:dyDescent="0.25">
      <c r="A31" s="60" t="s">
        <v>56</v>
      </c>
      <c r="B31" s="54">
        <v>13232</v>
      </c>
      <c r="C31" s="55"/>
      <c r="D31" s="54">
        <v>11311</v>
      </c>
      <c r="E31" s="56"/>
      <c r="F31" s="43"/>
      <c r="G31" s="46"/>
      <c r="H31" s="46"/>
      <c r="I31" s="47"/>
      <c r="J31" s="54"/>
      <c r="K31" s="48">
        <f t="shared" si="4"/>
        <v>11311</v>
      </c>
      <c r="L31" s="57">
        <v>0.14000000000000001</v>
      </c>
      <c r="M31" s="50"/>
      <c r="N31" s="58">
        <f t="shared" si="0"/>
        <v>0</v>
      </c>
      <c r="O31" s="59"/>
      <c r="P31" s="58">
        <f t="shared" si="1"/>
        <v>0</v>
      </c>
      <c r="Q31" s="59">
        <v>1</v>
      </c>
      <c r="R31" s="66">
        <v>1616</v>
      </c>
      <c r="S31" s="52">
        <f>IF(K31&gt;0,K31-N31-P31-R31,0)</f>
        <v>9695</v>
      </c>
      <c r="V31" s="53"/>
      <c r="W31" s="5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</row>
    <row r="32" spans="1:141" x14ac:dyDescent="0.25">
      <c r="A32" s="60" t="s">
        <v>57</v>
      </c>
      <c r="B32" s="54">
        <v>13732</v>
      </c>
      <c r="C32" s="55"/>
      <c r="D32" s="54">
        <v>11739</v>
      </c>
      <c r="E32" s="56"/>
      <c r="F32" s="43"/>
      <c r="G32" s="46"/>
      <c r="H32" s="46"/>
      <c r="I32" s="47"/>
      <c r="J32" s="54"/>
      <c r="K32" s="48">
        <f t="shared" si="4"/>
        <v>11739</v>
      </c>
      <c r="L32" s="57">
        <v>0.14000000000000001</v>
      </c>
      <c r="M32" s="50"/>
      <c r="N32" s="51">
        <f t="shared" si="0"/>
        <v>0</v>
      </c>
      <c r="O32" s="50"/>
      <c r="P32" s="51">
        <f t="shared" si="1"/>
        <v>0</v>
      </c>
      <c r="Q32" s="50">
        <v>1</v>
      </c>
      <c r="R32" s="66">
        <v>1677</v>
      </c>
      <c r="S32" s="52">
        <f t="shared" ref="S32:S59" si="5">IF(K32&gt;0,K32-N32-P32-R32,0)</f>
        <v>10062</v>
      </c>
      <c r="V32" s="53"/>
      <c r="W32" s="5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</row>
    <row r="33" spans="1:141" x14ac:dyDescent="0.25">
      <c r="A33" s="60" t="s">
        <v>58</v>
      </c>
      <c r="B33" s="54">
        <v>658</v>
      </c>
      <c r="C33" s="55"/>
      <c r="D33" s="67">
        <v>335</v>
      </c>
      <c r="E33" s="56"/>
      <c r="F33" s="43"/>
      <c r="G33" s="46"/>
      <c r="H33" s="46"/>
      <c r="I33" s="47"/>
      <c r="J33" s="54"/>
      <c r="K33" s="61">
        <f t="shared" si="4"/>
        <v>335</v>
      </c>
      <c r="L33" s="57">
        <v>0.19</v>
      </c>
      <c r="M33" s="50"/>
      <c r="N33" s="58">
        <f t="shared" si="0"/>
        <v>0</v>
      </c>
      <c r="O33" s="59"/>
      <c r="P33" s="58">
        <f t="shared" si="1"/>
        <v>0</v>
      </c>
      <c r="Q33" s="50">
        <v>1</v>
      </c>
      <c r="R33" s="66">
        <v>125</v>
      </c>
      <c r="S33" s="52">
        <f t="shared" si="5"/>
        <v>210</v>
      </c>
      <c r="T33" s="68"/>
      <c r="U33" s="63"/>
      <c r="V33" s="53"/>
      <c r="W33" s="5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</row>
    <row r="34" spans="1:141" x14ac:dyDescent="0.25">
      <c r="A34" s="60" t="s">
        <v>59</v>
      </c>
      <c r="B34" s="54">
        <v>1207</v>
      </c>
      <c r="C34" s="55"/>
      <c r="D34" s="54">
        <v>935</v>
      </c>
      <c r="E34" s="56"/>
      <c r="F34" s="43"/>
      <c r="G34" s="46"/>
      <c r="H34" s="46"/>
      <c r="I34" s="64"/>
      <c r="J34" s="54"/>
      <c r="K34" s="61">
        <f t="shared" si="4"/>
        <v>935</v>
      </c>
      <c r="L34" s="57">
        <v>0.22</v>
      </c>
      <c r="M34" s="50"/>
      <c r="N34" s="58">
        <f t="shared" si="0"/>
        <v>0</v>
      </c>
      <c r="O34" s="59"/>
      <c r="P34" s="58">
        <f t="shared" si="1"/>
        <v>0</v>
      </c>
      <c r="Q34" s="50">
        <v>1</v>
      </c>
      <c r="R34" s="66">
        <v>351</v>
      </c>
      <c r="S34" s="52">
        <f t="shared" si="5"/>
        <v>584</v>
      </c>
      <c r="V34" s="53"/>
      <c r="W34" s="5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</row>
    <row r="35" spans="1:141" x14ac:dyDescent="0.25">
      <c r="A35" s="60" t="s">
        <v>60</v>
      </c>
      <c r="B35" s="54">
        <v>1811</v>
      </c>
      <c r="C35" s="55"/>
      <c r="D35" s="54">
        <v>1402</v>
      </c>
      <c r="E35" s="56"/>
      <c r="F35" s="43"/>
      <c r="G35" s="46"/>
      <c r="H35" s="46"/>
      <c r="I35" s="47"/>
      <c r="J35" s="54"/>
      <c r="K35" s="61">
        <f t="shared" si="4"/>
        <v>1402</v>
      </c>
      <c r="L35" s="57">
        <v>0.22</v>
      </c>
      <c r="M35" s="50"/>
      <c r="N35" s="58">
        <f t="shared" si="0"/>
        <v>0</v>
      </c>
      <c r="O35" s="59"/>
      <c r="P35" s="58">
        <f t="shared" si="1"/>
        <v>0</v>
      </c>
      <c r="Q35" s="50">
        <v>1</v>
      </c>
      <c r="R35" s="66">
        <v>312</v>
      </c>
      <c r="S35" s="52">
        <f t="shared" si="5"/>
        <v>1090</v>
      </c>
      <c r="V35" s="53"/>
      <c r="W35" s="5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</row>
    <row r="36" spans="1:141" x14ac:dyDescent="0.25">
      <c r="A36" s="60" t="s">
        <v>61</v>
      </c>
      <c r="B36" s="54">
        <v>1428</v>
      </c>
      <c r="C36" s="55"/>
      <c r="D36" s="54">
        <v>1164</v>
      </c>
      <c r="E36" s="56"/>
      <c r="F36" s="43"/>
      <c r="G36" s="46"/>
      <c r="H36" s="46"/>
      <c r="I36" s="47"/>
      <c r="J36" s="54"/>
      <c r="K36" s="61">
        <f t="shared" si="4"/>
        <v>1164</v>
      </c>
      <c r="L36" s="57">
        <v>0.18</v>
      </c>
      <c r="M36" s="50"/>
      <c r="N36" s="58">
        <f t="shared" si="0"/>
        <v>0</v>
      </c>
      <c r="O36" s="59"/>
      <c r="P36" s="58">
        <f t="shared" si="1"/>
        <v>0</v>
      </c>
      <c r="Q36" s="50">
        <v>1</v>
      </c>
      <c r="R36" s="66">
        <v>212</v>
      </c>
      <c r="S36" s="52">
        <f t="shared" si="5"/>
        <v>952</v>
      </c>
      <c r="V36" s="53"/>
      <c r="W36" s="5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</row>
    <row r="37" spans="1:141" x14ac:dyDescent="0.25">
      <c r="A37" s="69" t="s">
        <v>62</v>
      </c>
      <c r="B37" s="54">
        <v>1757</v>
      </c>
      <c r="C37" s="55"/>
      <c r="D37" s="54">
        <v>1433</v>
      </c>
      <c r="E37" s="56"/>
      <c r="F37" s="43"/>
      <c r="G37" s="46"/>
      <c r="H37" s="46"/>
      <c r="I37" s="47"/>
      <c r="J37" s="54"/>
      <c r="K37" s="61">
        <f t="shared" si="4"/>
        <v>1433</v>
      </c>
      <c r="L37" s="57">
        <v>0.18</v>
      </c>
      <c r="M37" s="50"/>
      <c r="N37" s="58">
        <f t="shared" si="0"/>
        <v>0</v>
      </c>
      <c r="O37" s="59"/>
      <c r="P37" s="58">
        <f t="shared" si="1"/>
        <v>0</v>
      </c>
      <c r="Q37" s="50">
        <v>1</v>
      </c>
      <c r="R37" s="66">
        <v>260</v>
      </c>
      <c r="S37" s="52">
        <f t="shared" si="5"/>
        <v>1173</v>
      </c>
      <c r="V37" s="53"/>
      <c r="W37" s="5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</row>
    <row r="38" spans="1:141" x14ac:dyDescent="0.25">
      <c r="A38" s="60" t="s">
        <v>63</v>
      </c>
      <c r="B38" s="54">
        <v>1977</v>
      </c>
      <c r="C38" s="55"/>
      <c r="D38" s="54">
        <v>1612</v>
      </c>
      <c r="E38" s="56"/>
      <c r="F38" s="43"/>
      <c r="G38" s="46"/>
      <c r="H38" s="46"/>
      <c r="I38" s="47"/>
      <c r="J38" s="54"/>
      <c r="K38" s="61">
        <f t="shared" si="4"/>
        <v>1612</v>
      </c>
      <c r="L38" s="57">
        <v>0.18</v>
      </c>
      <c r="M38" s="50"/>
      <c r="N38" s="58">
        <f t="shared" si="0"/>
        <v>0</v>
      </c>
      <c r="O38" s="59"/>
      <c r="P38" s="58">
        <f t="shared" si="1"/>
        <v>0</v>
      </c>
      <c r="Q38" s="50">
        <v>1</v>
      </c>
      <c r="R38" s="66">
        <v>293</v>
      </c>
      <c r="S38" s="52">
        <f t="shared" si="5"/>
        <v>1319</v>
      </c>
      <c r="V38" s="53"/>
      <c r="W38" s="5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</row>
    <row r="39" spans="1:141" x14ac:dyDescent="0.25">
      <c r="A39" s="60" t="s">
        <v>64</v>
      </c>
      <c r="B39" s="54">
        <v>2964</v>
      </c>
      <c r="C39" s="55"/>
      <c r="D39" s="54">
        <v>2295</v>
      </c>
      <c r="E39" s="56"/>
      <c r="F39" s="43"/>
      <c r="G39" s="46"/>
      <c r="H39" s="46"/>
      <c r="I39" s="47"/>
      <c r="J39" s="54"/>
      <c r="K39" s="61">
        <f t="shared" si="4"/>
        <v>2295</v>
      </c>
      <c r="L39" s="57">
        <v>0.22</v>
      </c>
      <c r="M39" s="50"/>
      <c r="N39" s="58">
        <f t="shared" si="0"/>
        <v>0</v>
      </c>
      <c r="O39" s="59"/>
      <c r="P39" s="58">
        <f t="shared" si="1"/>
        <v>0</v>
      </c>
      <c r="Q39" s="50">
        <v>1</v>
      </c>
      <c r="R39" s="66">
        <v>510</v>
      </c>
      <c r="S39" s="52">
        <f t="shared" si="5"/>
        <v>1785</v>
      </c>
      <c r="V39" s="53"/>
      <c r="W39" s="5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</row>
    <row r="40" spans="1:141" x14ac:dyDescent="0.25">
      <c r="A40" s="60" t="s">
        <v>65</v>
      </c>
      <c r="B40" s="54">
        <v>2143</v>
      </c>
      <c r="C40" s="55"/>
      <c r="D40" s="54">
        <v>1779</v>
      </c>
      <c r="E40" s="56"/>
      <c r="F40" s="43"/>
      <c r="G40" s="46"/>
      <c r="H40" s="46"/>
      <c r="I40" s="47"/>
      <c r="J40" s="54"/>
      <c r="K40" s="61">
        <f t="shared" si="4"/>
        <v>1779</v>
      </c>
      <c r="L40" s="57">
        <v>0.17</v>
      </c>
      <c r="M40" s="50"/>
      <c r="N40" s="58">
        <f t="shared" si="0"/>
        <v>0</v>
      </c>
      <c r="O40" s="59"/>
      <c r="P40" s="58">
        <f t="shared" si="1"/>
        <v>0</v>
      </c>
      <c r="Q40" s="50">
        <v>1</v>
      </c>
      <c r="R40" s="66">
        <v>296</v>
      </c>
      <c r="S40" s="52">
        <f t="shared" si="5"/>
        <v>1483</v>
      </c>
      <c r="V40" s="53"/>
      <c r="W40" s="5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</row>
    <row r="41" spans="1:141" x14ac:dyDescent="0.25">
      <c r="A41" s="60" t="s">
        <v>66</v>
      </c>
      <c r="B41" s="54">
        <v>2922</v>
      </c>
      <c r="C41" s="55"/>
      <c r="D41" s="54">
        <v>2498</v>
      </c>
      <c r="E41" s="56"/>
      <c r="F41" s="43"/>
      <c r="G41" s="46"/>
      <c r="H41" s="46"/>
      <c r="I41" s="47"/>
      <c r="J41" s="54"/>
      <c r="K41" s="61">
        <f t="shared" si="4"/>
        <v>2498</v>
      </c>
      <c r="L41" s="57">
        <v>0.14000000000000001</v>
      </c>
      <c r="M41" s="50"/>
      <c r="N41" s="58">
        <f t="shared" si="0"/>
        <v>0</v>
      </c>
      <c r="O41" s="59"/>
      <c r="P41" s="58">
        <f t="shared" si="1"/>
        <v>0</v>
      </c>
      <c r="Q41" s="50">
        <v>1</v>
      </c>
      <c r="R41" s="66">
        <v>357</v>
      </c>
      <c r="S41" s="52">
        <f t="shared" si="5"/>
        <v>2141</v>
      </c>
      <c r="T41" s="62"/>
      <c r="U41" s="63"/>
      <c r="V41" s="53"/>
      <c r="W41" s="5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</row>
    <row r="42" spans="1:141" x14ac:dyDescent="0.25">
      <c r="A42" s="60" t="s">
        <v>67</v>
      </c>
      <c r="B42" s="54">
        <v>1537</v>
      </c>
      <c r="C42" s="55"/>
      <c r="D42" s="54">
        <v>1190</v>
      </c>
      <c r="E42" s="56"/>
      <c r="F42" s="43"/>
      <c r="G42" s="46"/>
      <c r="H42" s="46"/>
      <c r="I42" s="47"/>
      <c r="J42" s="54"/>
      <c r="K42" s="61">
        <f t="shared" si="4"/>
        <v>1190</v>
      </c>
      <c r="L42" s="57">
        <v>0.22</v>
      </c>
      <c r="M42" s="50"/>
      <c r="N42" s="51">
        <f t="shared" si="0"/>
        <v>0</v>
      </c>
      <c r="O42" s="50"/>
      <c r="P42" s="58">
        <f t="shared" si="1"/>
        <v>0</v>
      </c>
      <c r="Q42" s="50">
        <v>1</v>
      </c>
      <c r="R42" s="66">
        <v>264</v>
      </c>
      <c r="S42" s="52">
        <f t="shared" si="5"/>
        <v>926</v>
      </c>
      <c r="V42" s="53"/>
      <c r="W42" s="5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</row>
    <row r="43" spans="1:141" x14ac:dyDescent="0.25">
      <c r="A43" s="60" t="s">
        <v>68</v>
      </c>
      <c r="B43" s="54">
        <v>658</v>
      </c>
      <c r="C43" s="55"/>
      <c r="D43" s="54">
        <v>335</v>
      </c>
      <c r="E43" s="56"/>
      <c r="F43" s="43"/>
      <c r="G43" s="46"/>
      <c r="H43" s="46"/>
      <c r="I43" s="47"/>
      <c r="J43" s="54"/>
      <c r="K43" s="61">
        <f t="shared" si="4"/>
        <v>335</v>
      </c>
      <c r="L43" s="57">
        <v>0.19</v>
      </c>
      <c r="M43" s="50"/>
      <c r="N43" s="51">
        <f t="shared" si="0"/>
        <v>0</v>
      </c>
      <c r="O43" s="50"/>
      <c r="P43" s="58">
        <f t="shared" si="1"/>
        <v>0</v>
      </c>
      <c r="Q43" s="50">
        <v>1</v>
      </c>
      <c r="R43" s="66">
        <v>125</v>
      </c>
      <c r="S43" s="52">
        <f t="shared" si="5"/>
        <v>210</v>
      </c>
      <c r="V43" s="53"/>
      <c r="W43" s="5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</row>
    <row r="44" spans="1:141" x14ac:dyDescent="0.25">
      <c r="A44" s="60" t="s">
        <v>69</v>
      </c>
      <c r="B44" s="54">
        <v>1974</v>
      </c>
      <c r="C44" s="55"/>
      <c r="D44" s="54">
        <v>1307</v>
      </c>
      <c r="E44" s="56"/>
      <c r="F44" s="43"/>
      <c r="G44" s="46"/>
      <c r="H44" s="46"/>
      <c r="I44" s="47"/>
      <c r="J44" s="54"/>
      <c r="K44" s="61">
        <f t="shared" si="4"/>
        <v>1307</v>
      </c>
      <c r="L44" s="57">
        <v>0.33</v>
      </c>
      <c r="M44" s="50"/>
      <c r="N44" s="51">
        <f t="shared" si="0"/>
        <v>0</v>
      </c>
      <c r="O44" s="50"/>
      <c r="P44" s="58">
        <f t="shared" si="1"/>
        <v>0</v>
      </c>
      <c r="Q44" s="50">
        <v>1</v>
      </c>
      <c r="R44" s="66">
        <v>436</v>
      </c>
      <c r="S44" s="52">
        <f t="shared" si="5"/>
        <v>871</v>
      </c>
      <c r="V44" s="53"/>
      <c r="W44" s="5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</row>
    <row r="45" spans="1:141" x14ac:dyDescent="0.25">
      <c r="A45" s="60" t="s">
        <v>70</v>
      </c>
      <c r="B45" s="54">
        <v>197223</v>
      </c>
      <c r="C45" s="55"/>
      <c r="D45" s="54">
        <v>192188</v>
      </c>
      <c r="E45" s="56"/>
      <c r="F45" s="43"/>
      <c r="G45" s="46"/>
      <c r="H45" s="46"/>
      <c r="I45" s="47"/>
      <c r="J45" s="54"/>
      <c r="K45" s="61">
        <f t="shared" si="4"/>
        <v>192188</v>
      </c>
      <c r="L45" s="57">
        <v>2.5000000000000001E-2</v>
      </c>
      <c r="M45" s="50"/>
      <c r="N45" s="51">
        <f t="shared" si="0"/>
        <v>0</v>
      </c>
      <c r="O45" s="50">
        <v>1</v>
      </c>
      <c r="P45" s="66">
        <v>4940</v>
      </c>
      <c r="Q45" s="59"/>
      <c r="R45" s="58">
        <f t="shared" ref="R45:R60" si="6">+IF(Q45&gt;0,(J45*L45*($E$5-I45)/365)+(D45*L45),0)</f>
        <v>0</v>
      </c>
      <c r="S45" s="52">
        <f t="shared" si="5"/>
        <v>187248</v>
      </c>
      <c r="V45" s="53"/>
      <c r="W45" s="5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</row>
    <row r="46" spans="1:141" x14ac:dyDescent="0.25">
      <c r="A46" s="60"/>
      <c r="B46" s="54"/>
      <c r="C46" s="55"/>
      <c r="D46" s="43"/>
      <c r="E46" s="56"/>
      <c r="F46" s="43"/>
      <c r="G46" s="46"/>
      <c r="H46" s="46"/>
      <c r="I46" s="47"/>
      <c r="J46" s="54"/>
      <c r="K46" s="61">
        <f t="shared" si="4"/>
        <v>0</v>
      </c>
      <c r="L46" s="57"/>
      <c r="M46" s="50"/>
      <c r="N46" s="51">
        <f t="shared" si="0"/>
        <v>0</v>
      </c>
      <c r="O46" s="50"/>
      <c r="P46" s="58">
        <f t="shared" si="1"/>
        <v>0</v>
      </c>
      <c r="Q46" s="59"/>
      <c r="R46" s="58">
        <f t="shared" si="6"/>
        <v>0</v>
      </c>
      <c r="S46" s="52">
        <f t="shared" si="5"/>
        <v>0</v>
      </c>
      <c r="V46" s="53"/>
      <c r="W46" s="5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</row>
    <row r="47" spans="1:141" x14ac:dyDescent="0.25">
      <c r="A47" s="42" t="s">
        <v>71</v>
      </c>
      <c r="B47" s="54"/>
      <c r="C47" s="55"/>
      <c r="D47" s="43"/>
      <c r="E47" s="56"/>
      <c r="F47" s="43"/>
      <c r="G47" s="46"/>
      <c r="H47" s="46"/>
      <c r="I47" s="47"/>
      <c r="J47" s="54"/>
      <c r="K47" s="61">
        <f t="shared" si="4"/>
        <v>0</v>
      </c>
      <c r="L47" s="57"/>
      <c r="M47" s="50"/>
      <c r="N47" s="51">
        <f t="shared" si="0"/>
        <v>0</v>
      </c>
      <c r="O47" s="50"/>
      <c r="P47" s="58">
        <f t="shared" si="1"/>
        <v>0</v>
      </c>
      <c r="Q47" s="59"/>
      <c r="R47" s="58">
        <f t="shared" si="6"/>
        <v>0</v>
      </c>
      <c r="S47" s="52">
        <f t="shared" si="5"/>
        <v>0</v>
      </c>
      <c r="V47" s="53"/>
      <c r="W47" s="5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</row>
    <row r="48" spans="1:141" x14ac:dyDescent="0.25">
      <c r="A48" s="60" t="s">
        <v>72</v>
      </c>
      <c r="B48" s="54">
        <v>330</v>
      </c>
      <c r="C48" s="55"/>
      <c r="D48" s="54">
        <v>264</v>
      </c>
      <c r="E48" s="56"/>
      <c r="F48" s="43"/>
      <c r="G48" s="46"/>
      <c r="H48" s="46"/>
      <c r="I48" s="47"/>
      <c r="J48" s="54"/>
      <c r="K48" s="61">
        <f t="shared" si="4"/>
        <v>264</v>
      </c>
      <c r="L48" s="57">
        <v>0.2</v>
      </c>
      <c r="M48" s="50"/>
      <c r="N48" s="51">
        <f t="shared" si="0"/>
        <v>0</v>
      </c>
      <c r="O48" s="50">
        <v>1</v>
      </c>
      <c r="P48" s="58">
        <f t="shared" si="1"/>
        <v>66</v>
      </c>
      <c r="Q48" s="59"/>
      <c r="R48" s="58">
        <f t="shared" si="6"/>
        <v>0</v>
      </c>
      <c r="S48" s="52">
        <f t="shared" si="5"/>
        <v>198</v>
      </c>
      <c r="V48" s="53"/>
      <c r="W48" s="5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</row>
    <row r="49" spans="1:141" x14ac:dyDescent="0.25">
      <c r="A49" s="60" t="s">
        <v>73</v>
      </c>
      <c r="B49" s="54">
        <v>495</v>
      </c>
      <c r="C49" s="55"/>
      <c r="D49" s="54">
        <v>396</v>
      </c>
      <c r="E49" s="56"/>
      <c r="F49" s="43"/>
      <c r="G49" s="46"/>
      <c r="H49" s="46"/>
      <c r="I49" s="47"/>
      <c r="J49" s="54"/>
      <c r="K49" s="61">
        <f t="shared" si="4"/>
        <v>396</v>
      </c>
      <c r="L49" s="57">
        <v>0.2</v>
      </c>
      <c r="M49" s="50"/>
      <c r="N49" s="51">
        <f t="shared" si="0"/>
        <v>0</v>
      </c>
      <c r="O49" s="50">
        <v>1</v>
      </c>
      <c r="P49" s="58">
        <f t="shared" si="1"/>
        <v>99</v>
      </c>
      <c r="Q49" s="59"/>
      <c r="R49" s="58">
        <f t="shared" si="6"/>
        <v>0</v>
      </c>
      <c r="S49" s="52">
        <f t="shared" si="5"/>
        <v>297</v>
      </c>
      <c r="V49" s="53"/>
      <c r="W49" s="5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</row>
    <row r="50" spans="1:141" x14ac:dyDescent="0.25">
      <c r="A50" s="60" t="s">
        <v>74</v>
      </c>
      <c r="B50" s="54">
        <v>495</v>
      </c>
      <c r="C50" s="55"/>
      <c r="D50" s="54">
        <v>0</v>
      </c>
      <c r="E50" s="45"/>
      <c r="F50" s="43"/>
      <c r="G50" s="46"/>
      <c r="H50" s="46"/>
      <c r="I50" s="47"/>
      <c r="J50" s="54"/>
      <c r="K50" s="61">
        <f t="shared" si="4"/>
        <v>0</v>
      </c>
      <c r="L50" s="57">
        <v>1</v>
      </c>
      <c r="M50" s="50"/>
      <c r="N50" s="51">
        <f t="shared" si="0"/>
        <v>0</v>
      </c>
      <c r="O50" s="50"/>
      <c r="P50" s="58">
        <f t="shared" si="1"/>
        <v>0</v>
      </c>
      <c r="Q50" s="59"/>
      <c r="R50" s="58">
        <f t="shared" si="6"/>
        <v>0</v>
      </c>
      <c r="S50" s="52">
        <f t="shared" si="5"/>
        <v>0</v>
      </c>
      <c r="V50" s="53"/>
      <c r="W50" s="7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</row>
    <row r="51" spans="1:141" x14ac:dyDescent="0.25">
      <c r="A51" s="60" t="s">
        <v>75</v>
      </c>
      <c r="B51" s="54">
        <v>25</v>
      </c>
      <c r="C51" s="55"/>
      <c r="D51" s="54">
        <v>0</v>
      </c>
      <c r="E51" s="45"/>
      <c r="F51" s="43"/>
      <c r="G51" s="46"/>
      <c r="H51" s="46"/>
      <c r="I51" s="47"/>
      <c r="J51" s="54"/>
      <c r="K51" s="61">
        <f t="shared" si="4"/>
        <v>0</v>
      </c>
      <c r="L51" s="57">
        <v>1</v>
      </c>
      <c r="M51" s="50"/>
      <c r="N51" s="51">
        <f t="shared" si="0"/>
        <v>0</v>
      </c>
      <c r="O51" s="50"/>
      <c r="P51" s="58">
        <f t="shared" si="1"/>
        <v>0</v>
      </c>
      <c r="Q51" s="59"/>
      <c r="R51" s="58">
        <f t="shared" si="6"/>
        <v>0</v>
      </c>
      <c r="S51" s="52">
        <f t="shared" si="5"/>
        <v>0</v>
      </c>
      <c r="V51" s="53"/>
      <c r="W51" s="7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</row>
    <row r="52" spans="1:141" x14ac:dyDescent="0.25">
      <c r="A52" s="60" t="s">
        <v>76</v>
      </c>
      <c r="B52" s="54">
        <v>25</v>
      </c>
      <c r="C52" s="55"/>
      <c r="D52" s="54">
        <v>0</v>
      </c>
      <c r="E52" s="45"/>
      <c r="F52" s="43"/>
      <c r="G52" s="46"/>
      <c r="H52" s="46"/>
      <c r="I52" s="47"/>
      <c r="J52" s="54"/>
      <c r="K52" s="61">
        <f t="shared" si="4"/>
        <v>0</v>
      </c>
      <c r="L52" s="57">
        <v>1</v>
      </c>
      <c r="M52" s="50"/>
      <c r="N52" s="51">
        <f t="shared" si="0"/>
        <v>0</v>
      </c>
      <c r="O52" s="50"/>
      <c r="P52" s="58">
        <f t="shared" si="1"/>
        <v>0</v>
      </c>
      <c r="Q52" s="59"/>
      <c r="R52" s="58">
        <f t="shared" si="6"/>
        <v>0</v>
      </c>
      <c r="S52" s="52">
        <f t="shared" si="5"/>
        <v>0</v>
      </c>
      <c r="V52" s="53"/>
      <c r="W52" s="7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</row>
    <row r="53" spans="1:141" x14ac:dyDescent="0.25">
      <c r="A53" s="60" t="s">
        <v>77</v>
      </c>
      <c r="B53" s="54">
        <v>157</v>
      </c>
      <c r="C53" s="55"/>
      <c r="D53" s="54">
        <v>0</v>
      </c>
      <c r="E53" s="45"/>
      <c r="F53" s="43"/>
      <c r="G53" s="46"/>
      <c r="H53" s="46"/>
      <c r="I53" s="47"/>
      <c r="J53" s="54"/>
      <c r="K53" s="61">
        <f t="shared" si="4"/>
        <v>0</v>
      </c>
      <c r="L53" s="57">
        <v>1</v>
      </c>
      <c r="M53" s="50"/>
      <c r="N53" s="51">
        <f t="shared" si="0"/>
        <v>0</v>
      </c>
      <c r="O53" s="50"/>
      <c r="P53" s="58">
        <f t="shared" si="1"/>
        <v>0</v>
      </c>
      <c r="Q53" s="59"/>
      <c r="R53" s="58">
        <f t="shared" si="6"/>
        <v>0</v>
      </c>
      <c r="S53" s="52">
        <f t="shared" si="5"/>
        <v>0</v>
      </c>
      <c r="V53" s="53"/>
      <c r="W53" s="7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</row>
    <row r="54" spans="1:141" x14ac:dyDescent="0.25">
      <c r="A54" s="60" t="s">
        <v>76</v>
      </c>
      <c r="B54" s="54">
        <f>30+28</f>
        <v>58</v>
      </c>
      <c r="C54" s="55"/>
      <c r="D54" s="54">
        <v>0</v>
      </c>
      <c r="E54" s="45"/>
      <c r="F54" s="43"/>
      <c r="G54" s="46"/>
      <c r="H54" s="46"/>
      <c r="I54" s="47"/>
      <c r="J54" s="54"/>
      <c r="K54" s="61">
        <f t="shared" si="4"/>
        <v>0</v>
      </c>
      <c r="L54" s="57">
        <v>1</v>
      </c>
      <c r="M54" s="50"/>
      <c r="N54" s="51">
        <f t="shared" si="0"/>
        <v>0</v>
      </c>
      <c r="O54" s="50">
        <v>1</v>
      </c>
      <c r="P54" s="66">
        <f>J54</f>
        <v>0</v>
      </c>
      <c r="Q54" s="59"/>
      <c r="R54" s="58">
        <f t="shared" si="6"/>
        <v>0</v>
      </c>
      <c r="S54" s="52">
        <f t="shared" si="5"/>
        <v>0</v>
      </c>
      <c r="V54" s="53"/>
      <c r="W54" s="7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</row>
    <row r="55" spans="1:141" x14ac:dyDescent="0.25">
      <c r="A55" s="60" t="s">
        <v>76</v>
      </c>
      <c r="B55" s="54">
        <v>-15</v>
      </c>
      <c r="C55" s="55"/>
      <c r="D55" s="54">
        <v>0</v>
      </c>
      <c r="E55" s="45"/>
      <c r="F55" s="43"/>
      <c r="G55" s="46"/>
      <c r="H55" s="46"/>
      <c r="I55" s="47"/>
      <c r="J55" s="54"/>
      <c r="K55" s="61">
        <f t="shared" si="4"/>
        <v>0</v>
      </c>
      <c r="L55" s="57">
        <v>1</v>
      </c>
      <c r="M55" s="50"/>
      <c r="N55" s="51">
        <f t="shared" si="0"/>
        <v>0</v>
      </c>
      <c r="O55" s="50"/>
      <c r="P55" s="58">
        <f>+IF(O55&gt;0,J55*L55*($E$5-I55)/365+(B55*L55), 0)</f>
        <v>0</v>
      </c>
      <c r="Q55" s="59"/>
      <c r="R55" s="58">
        <f t="shared" si="6"/>
        <v>0</v>
      </c>
      <c r="S55" s="52">
        <f t="shared" si="5"/>
        <v>0</v>
      </c>
      <c r="V55" s="53"/>
      <c r="W55" s="7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</row>
    <row r="56" spans="1:141" x14ac:dyDescent="0.25">
      <c r="A56" s="60" t="s">
        <v>78</v>
      </c>
      <c r="B56" s="54">
        <v>-157</v>
      </c>
      <c r="C56" s="55"/>
      <c r="D56" s="54">
        <v>0</v>
      </c>
      <c r="E56" s="56"/>
      <c r="F56" s="43"/>
      <c r="G56" s="46"/>
      <c r="H56" s="46"/>
      <c r="I56" s="47"/>
      <c r="J56" s="54"/>
      <c r="K56" s="71">
        <f>J56</f>
        <v>0</v>
      </c>
      <c r="L56" s="57">
        <v>1</v>
      </c>
      <c r="M56" s="50"/>
      <c r="N56" s="51">
        <f t="shared" si="0"/>
        <v>0</v>
      </c>
      <c r="O56" s="50"/>
      <c r="P56" s="66">
        <f>K56</f>
        <v>0</v>
      </c>
      <c r="Q56" s="59"/>
      <c r="R56" s="58">
        <f t="shared" si="6"/>
        <v>0</v>
      </c>
      <c r="S56" s="52">
        <f>J56-P56</f>
        <v>0</v>
      </c>
      <c r="V56" s="53"/>
      <c r="W56" s="5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</row>
    <row r="57" spans="1:141" x14ac:dyDescent="0.25">
      <c r="A57" s="60"/>
      <c r="B57" s="43"/>
      <c r="C57" s="55"/>
      <c r="D57" s="43"/>
      <c r="E57" s="56"/>
      <c r="F57" s="43"/>
      <c r="G57" s="46"/>
      <c r="H57" s="46"/>
      <c r="I57" s="47"/>
      <c r="J57" s="54"/>
      <c r="K57" s="61">
        <f>IF(D57&gt;0,+(D57-F57-G57+H57+J57),+IF(J57&gt;0,J57,0))</f>
        <v>0</v>
      </c>
      <c r="L57" s="57"/>
      <c r="M57" s="50"/>
      <c r="N57" s="51">
        <f t="shared" si="0"/>
        <v>0</v>
      </c>
      <c r="O57" s="50"/>
      <c r="P57" s="58">
        <f t="shared" si="1"/>
        <v>0</v>
      </c>
      <c r="Q57" s="59"/>
      <c r="R57" s="58">
        <f t="shared" si="6"/>
        <v>0</v>
      </c>
      <c r="S57" s="52">
        <f t="shared" si="5"/>
        <v>0</v>
      </c>
      <c r="V57" s="53"/>
      <c r="W57" s="5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</row>
    <row r="58" spans="1:141" x14ac:dyDescent="0.25">
      <c r="A58" s="42" t="s">
        <v>79</v>
      </c>
      <c r="B58" s="43"/>
      <c r="C58" s="55"/>
      <c r="D58" s="43"/>
      <c r="E58" s="56"/>
      <c r="F58" s="43"/>
      <c r="G58" s="46"/>
      <c r="H58" s="46"/>
      <c r="I58" s="47"/>
      <c r="J58" s="54"/>
      <c r="K58" s="61">
        <f>IF(D58&gt;0,+(D58-F58-G58+H58+J58),+IF(J58&gt;0,J58,0))</f>
        <v>0</v>
      </c>
      <c r="L58" s="57"/>
      <c r="M58" s="50"/>
      <c r="N58" s="51">
        <f t="shared" si="0"/>
        <v>0</v>
      </c>
      <c r="O58" s="50"/>
      <c r="P58" s="58">
        <f t="shared" si="1"/>
        <v>0</v>
      </c>
      <c r="Q58" s="59"/>
      <c r="R58" s="58">
        <f t="shared" si="6"/>
        <v>0</v>
      </c>
      <c r="S58" s="52">
        <f t="shared" si="5"/>
        <v>0</v>
      </c>
      <c r="V58" s="53"/>
      <c r="W58" s="5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</row>
    <row r="59" spans="1:141" x14ac:dyDescent="0.25">
      <c r="A59" s="60" t="s">
        <v>80</v>
      </c>
      <c r="B59" s="54">
        <v>550</v>
      </c>
      <c r="C59" s="55"/>
      <c r="D59" s="54">
        <v>446.02739726027397</v>
      </c>
      <c r="E59" s="56"/>
      <c r="F59" s="43"/>
      <c r="G59" s="46"/>
      <c r="H59" s="46"/>
      <c r="I59" s="47"/>
      <c r="J59" s="54"/>
      <c r="K59" s="61">
        <f>IF(D59&gt;0,+(D59-F59-G59+H59+J59),+IF(J59&gt;0,J59,0))</f>
        <v>446.02739726027397</v>
      </c>
      <c r="L59" s="57">
        <v>0.2</v>
      </c>
      <c r="M59" s="50"/>
      <c r="N59" s="51">
        <f t="shared" si="0"/>
        <v>0</v>
      </c>
      <c r="O59" s="50">
        <v>1</v>
      </c>
      <c r="P59" s="58">
        <f t="shared" si="1"/>
        <v>110</v>
      </c>
      <c r="Q59" s="59"/>
      <c r="R59" s="58">
        <f t="shared" si="6"/>
        <v>0</v>
      </c>
      <c r="S59" s="52">
        <f t="shared" si="5"/>
        <v>336.02739726027397</v>
      </c>
      <c r="V59" s="53"/>
      <c r="W59" s="5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</row>
    <row r="60" spans="1:141" ht="13.8" thickBot="1" x14ac:dyDescent="0.3">
      <c r="A60" s="72"/>
      <c r="B60" s="73"/>
      <c r="C60" s="74" t="str">
        <f>+IF($C$13&gt;0,$C$13," ")</f>
        <v xml:space="preserve"> </v>
      </c>
      <c r="D60" s="73"/>
      <c r="E60" s="75"/>
      <c r="F60" s="73"/>
      <c r="G60" s="76"/>
      <c r="H60" s="76"/>
      <c r="I60" s="77"/>
      <c r="J60" s="73"/>
      <c r="K60" s="78">
        <f>IF(D60&gt;0,+(D60-F60-G60+H60+J60),+IF(J60&gt;0,J60,0))</f>
        <v>0</v>
      </c>
      <c r="L60" s="79"/>
      <c r="M60" s="80"/>
      <c r="N60" s="51">
        <f t="shared" si="0"/>
        <v>0</v>
      </c>
      <c r="O60" s="80"/>
      <c r="P60" s="51">
        <f>+IF(O60&gt;0,J60*L60*($E$5-I60)/365+(B60*L60), 0)</f>
        <v>0</v>
      </c>
      <c r="Q60" s="50">
        <v>78</v>
      </c>
      <c r="R60" s="81">
        <f t="shared" si="6"/>
        <v>0</v>
      </c>
      <c r="S60" s="52">
        <f>IF(K60&gt;0,K60-N60-P60-R60,0)</f>
        <v>0</v>
      </c>
      <c r="T60" s="53"/>
      <c r="U60" s="53"/>
      <c r="V60" s="53"/>
      <c r="W60" s="5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</row>
    <row r="61" spans="1:141" ht="18" customHeight="1" thickBot="1" x14ac:dyDescent="0.3">
      <c r="A61" s="9" t="s">
        <v>81</v>
      </c>
      <c r="B61" s="82">
        <f>SUM(B13:B60)</f>
        <v>431004.54000000004</v>
      </c>
      <c r="C61" s="9"/>
      <c r="D61" s="83">
        <f>SUM(D13:D60)</f>
        <v>416106.03013698634</v>
      </c>
      <c r="E61" s="84"/>
      <c r="F61" s="85" t="str">
        <f>+IF(+SUM(F13:F32)&gt;1,+SUM(F13:F60)," ")</f>
        <v xml:space="preserve"> </v>
      </c>
      <c r="G61" s="85" t="str">
        <f>+IF(+SUM(G13:G32)&gt;1,+SUM(G13:G60)," ")</f>
        <v xml:space="preserve"> </v>
      </c>
      <c r="H61" s="85" t="str">
        <f>+IF(+SUM(H13:H32)&gt;1,+SUM(H13:H60)," ")</f>
        <v xml:space="preserve"> </v>
      </c>
      <c r="I61" s="86"/>
      <c r="J61" s="87">
        <f>SUM(J13:J60)</f>
        <v>-65418.252739725984</v>
      </c>
      <c r="K61" s="88">
        <f>+IF(+SUM(K13:K32)&gt;1,+SUM(K13:K60)," ")</f>
        <v>350687.77739726036</v>
      </c>
      <c r="L61" s="89"/>
      <c r="M61" s="90"/>
      <c r="N61" s="91">
        <f>+IF(+SUM(N13:N32)&gt;1,+SUM(N13:N60),0)</f>
        <v>0</v>
      </c>
      <c r="O61" s="92"/>
      <c r="P61" s="93">
        <f>SUM(P13:P60)</f>
        <v>5215</v>
      </c>
      <c r="Q61" s="92" t="s">
        <v>11</v>
      </c>
      <c r="R61" s="93">
        <f>SUM(R13:R60)</f>
        <v>7141.7462739726025</v>
      </c>
      <c r="S61" s="94">
        <f>SUM(S13:S60)</f>
        <v>403670.24386301375</v>
      </c>
      <c r="T61" s="95"/>
      <c r="U61" s="53"/>
      <c r="V61" s="53"/>
      <c r="W61" s="5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</row>
    <row r="62" spans="1:141" ht="13.8" thickBot="1" x14ac:dyDescent="0.3">
      <c r="A62" s="9"/>
      <c r="B62" s="96"/>
      <c r="C62" s="9"/>
      <c r="D62" s="9" t="s">
        <v>82</v>
      </c>
      <c r="E62" s="9"/>
      <c r="F62" s="9"/>
      <c r="G62" s="97"/>
      <c r="H62" s="98"/>
      <c r="I62" s="9"/>
      <c r="J62" s="9" t="s">
        <v>83</v>
      </c>
      <c r="K62" s="53"/>
      <c r="L62" s="99"/>
      <c r="M62" s="99"/>
      <c r="N62" s="100" t="str">
        <f>+IF(+SUM(N13:N60)&gt;1,N61*$C$13," ")</f>
        <v xml:space="preserve"> </v>
      </c>
      <c r="O62" s="101"/>
      <c r="P62" s="102">
        <f>+IF(+SUM(P13:P60)&gt;1,P61*$C$13," ")</f>
        <v>0</v>
      </c>
      <c r="Q62" s="101" t="s">
        <v>11</v>
      </c>
      <c r="R62" s="103">
        <f>+IF(+SUM(R13:R60)&gt;1,R61*$C$13," ")</f>
        <v>0</v>
      </c>
      <c r="S62" s="99" t="s">
        <v>11</v>
      </c>
      <c r="T62" s="53"/>
      <c r="U62" s="53"/>
      <c r="V62" s="53"/>
      <c r="W62" s="5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</row>
    <row r="63" spans="1:141" ht="13.8" thickBot="1" x14ac:dyDescent="0.3">
      <c r="A63" s="9"/>
      <c r="B63" s="96"/>
      <c r="C63" s="9"/>
      <c r="D63" s="9" t="s">
        <v>84</v>
      </c>
      <c r="E63" s="9"/>
      <c r="F63" s="9"/>
      <c r="G63" s="104" t="str">
        <f>+G61</f>
        <v xml:space="preserve"> </v>
      </c>
      <c r="H63" s="98" t="str">
        <f>+IF(+SUM(H13:H33)&gt;1,+SUM(H61:H62)," ")</f>
        <v xml:space="preserve"> </v>
      </c>
      <c r="I63" s="9"/>
      <c r="J63" s="9" t="s">
        <v>85</v>
      </c>
      <c r="K63" s="53"/>
      <c r="L63" s="99"/>
      <c r="M63" s="99"/>
      <c r="N63" s="100">
        <f>N61</f>
        <v>0</v>
      </c>
      <c r="O63" s="101" t="s">
        <v>11</v>
      </c>
      <c r="P63" s="105">
        <f>P61</f>
        <v>5215</v>
      </c>
      <c r="Q63" s="101" t="s">
        <v>11</v>
      </c>
      <c r="R63" s="106">
        <f>R61</f>
        <v>7141.7462739726025</v>
      </c>
      <c r="S63" s="99" t="s">
        <v>11</v>
      </c>
      <c r="T63" s="53"/>
      <c r="U63" s="53"/>
      <c r="V63" s="53"/>
      <c r="W63" s="5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</row>
    <row r="64" spans="1:141" ht="13.8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53"/>
      <c r="L64" s="99"/>
      <c r="M64" s="99"/>
      <c r="N64" s="107"/>
      <c r="O64" s="107"/>
      <c r="P64" s="107"/>
      <c r="Q64" s="107"/>
      <c r="R64" s="107"/>
      <c r="S64" s="99"/>
      <c r="T64" s="53"/>
      <c r="U64" s="53"/>
      <c r="V64" s="53"/>
      <c r="W64" s="5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</row>
    <row r="65" spans="1:141" ht="13.8" thickBot="1" x14ac:dyDescent="0.3">
      <c r="A65" s="9"/>
      <c r="B65" s="96" t="s">
        <v>11</v>
      </c>
      <c r="C65" s="9"/>
      <c r="D65" s="9"/>
      <c r="E65" s="9"/>
      <c r="F65" s="9"/>
      <c r="G65" s="9"/>
      <c r="H65" s="9"/>
      <c r="I65" s="9"/>
      <c r="J65" s="9"/>
      <c r="K65" s="53"/>
      <c r="L65" s="99"/>
      <c r="M65" s="99"/>
      <c r="N65" s="100"/>
      <c r="O65" s="108"/>
      <c r="P65" s="109">
        <f>N63+P63+R63</f>
        <v>12356.746273972603</v>
      </c>
      <c r="Q65" s="110"/>
      <c r="R65" s="103" t="s">
        <v>11</v>
      </c>
      <c r="S65" s="99" t="s">
        <v>11</v>
      </c>
      <c r="T65" s="53"/>
      <c r="U65" s="53"/>
      <c r="V65" s="53"/>
      <c r="W65" s="5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</row>
    <row r="66" spans="1:141" x14ac:dyDescent="0.25">
      <c r="A66" s="9"/>
      <c r="B66" s="96"/>
      <c r="C66" s="9"/>
      <c r="D66" s="9"/>
      <c r="E66" s="9"/>
      <c r="F66" s="9"/>
      <c r="G66" s="9"/>
      <c r="H66" s="9"/>
      <c r="I66" s="9"/>
      <c r="J66" s="9"/>
      <c r="K66" s="53"/>
      <c r="L66" s="99"/>
      <c r="M66" s="99"/>
      <c r="N66" s="107"/>
      <c r="O66" s="107"/>
      <c r="P66" s="111"/>
      <c r="Q66" s="111"/>
      <c r="R66" s="107"/>
      <c r="S66" s="99"/>
      <c r="T66" s="53"/>
      <c r="U66" s="53"/>
      <c r="V66" s="53"/>
      <c r="W66" s="5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</row>
    <row r="67" spans="1:141" x14ac:dyDescent="0.25">
      <c r="A67" s="9"/>
      <c r="B67" s="96"/>
      <c r="C67" s="9"/>
      <c r="D67" s="9"/>
      <c r="E67" s="9"/>
      <c r="F67" s="9"/>
      <c r="G67" s="9"/>
      <c r="H67" s="9"/>
      <c r="I67" s="9"/>
      <c r="J67" s="9"/>
      <c r="K67" s="53"/>
      <c r="L67" s="99"/>
      <c r="M67" s="99"/>
      <c r="N67" s="107"/>
      <c r="O67" s="107"/>
      <c r="P67" s="111"/>
      <c r="Q67" s="111"/>
      <c r="R67" s="107"/>
      <c r="S67" s="99"/>
      <c r="T67" s="53"/>
      <c r="U67" s="53"/>
      <c r="V67" s="53"/>
      <c r="W67" s="5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</row>
    <row r="68" spans="1:141" x14ac:dyDescent="0.25">
      <c r="A68" s="9"/>
      <c r="B68" s="9"/>
      <c r="C68" s="9"/>
      <c r="L68" s="99"/>
      <c r="M68" s="99"/>
      <c r="N68" s="107"/>
      <c r="O68" s="107"/>
      <c r="P68" s="107"/>
      <c r="Q68" s="107"/>
      <c r="R68" s="107"/>
      <c r="S68" s="99"/>
      <c r="T68" s="53"/>
      <c r="U68" s="53"/>
      <c r="V68" s="53"/>
      <c r="W68" s="5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</row>
    <row r="69" spans="1:141" x14ac:dyDescent="0.25">
      <c r="A69" s="9"/>
      <c r="B69" s="96" t="s">
        <v>11</v>
      </c>
      <c r="C69" s="9"/>
      <c r="L69" s="99"/>
      <c r="M69" s="99"/>
      <c r="N69" s="99"/>
      <c r="O69" s="99"/>
      <c r="P69" s="99"/>
      <c r="Q69" s="99"/>
      <c r="R69" s="99"/>
      <c r="S69" s="99"/>
      <c r="T69" s="53"/>
      <c r="U69" s="53"/>
      <c r="V69" s="53"/>
      <c r="W69" s="5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</row>
    <row r="70" spans="1:141" x14ac:dyDescent="0.25">
      <c r="A70" s="9"/>
      <c r="B70" s="9"/>
      <c r="C70" s="9"/>
      <c r="D70" s="112"/>
      <c r="E70" s="113" t="s">
        <v>86</v>
      </c>
      <c r="F70" s="113"/>
      <c r="G70" s="113"/>
      <c r="H70" s="113"/>
      <c r="I70" s="113"/>
      <c r="J70" s="113" t="s">
        <v>86</v>
      </c>
      <c r="K70" s="113"/>
      <c r="L70" s="99"/>
      <c r="M70" s="99"/>
      <c r="N70" s="99"/>
      <c r="O70" s="99"/>
      <c r="P70" s="99"/>
      <c r="Q70" s="99"/>
      <c r="R70" s="99"/>
      <c r="S70" s="99"/>
      <c r="T70" s="53"/>
      <c r="U70" s="53"/>
      <c r="V70" s="53"/>
      <c r="W70" s="5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</row>
    <row r="71" spans="1:141" x14ac:dyDescent="0.25">
      <c r="A71" s="9"/>
      <c r="B71" s="9"/>
      <c r="C71" s="9"/>
      <c r="D71" s="112"/>
      <c r="E71" s="114" t="s">
        <v>87</v>
      </c>
      <c r="F71" s="115"/>
      <c r="G71" s="115"/>
      <c r="H71" s="115"/>
      <c r="I71" s="113"/>
      <c r="J71" s="114" t="s">
        <v>23</v>
      </c>
      <c r="K71" s="115"/>
      <c r="L71" s="99"/>
      <c r="M71" s="99"/>
      <c r="N71" s="99"/>
      <c r="O71" s="99"/>
      <c r="P71" s="99"/>
      <c r="Q71" s="99"/>
      <c r="R71" s="99"/>
      <c r="S71" s="99" t="s">
        <v>11</v>
      </c>
      <c r="T71" s="53"/>
      <c r="U71" s="53"/>
      <c r="V71" s="53"/>
      <c r="W71" s="5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</row>
    <row r="72" spans="1:14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53"/>
      <c r="L72" s="99"/>
      <c r="M72" s="99"/>
      <c r="N72" s="99"/>
      <c r="O72" s="99"/>
      <c r="P72" s="99"/>
      <c r="Q72" s="99"/>
      <c r="R72" s="99"/>
      <c r="S72" s="99"/>
      <c r="T72" s="53"/>
      <c r="U72" s="53"/>
      <c r="V72" s="53"/>
      <c r="W72" s="5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</row>
    <row r="73" spans="1:14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53"/>
      <c r="L73" s="99"/>
      <c r="M73" s="99"/>
      <c r="N73" s="99"/>
      <c r="O73" s="99"/>
      <c r="P73" s="99"/>
      <c r="Q73" s="99"/>
      <c r="R73" s="99"/>
      <c r="S73" s="99"/>
      <c r="T73" s="53"/>
      <c r="U73" s="53"/>
      <c r="V73" s="53"/>
      <c r="W73" s="5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</row>
    <row r="74" spans="1:14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53"/>
      <c r="L74" s="99"/>
      <c r="M74" s="99"/>
      <c r="N74" s="99"/>
      <c r="O74" s="99"/>
      <c r="P74" s="99"/>
      <c r="Q74" s="99"/>
      <c r="R74" s="99"/>
      <c r="S74" s="99"/>
      <c r="T74" s="53"/>
      <c r="U74" s="53"/>
      <c r="V74" s="53"/>
      <c r="W74" s="5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</row>
    <row r="75" spans="1:14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53"/>
      <c r="L75" s="99"/>
      <c r="M75" s="99"/>
      <c r="N75" s="99"/>
      <c r="O75" s="99"/>
      <c r="P75" s="99"/>
      <c r="Q75" s="99"/>
      <c r="R75" s="99"/>
      <c r="S75" s="99"/>
      <c r="T75" s="53"/>
      <c r="U75" s="53"/>
      <c r="V75" s="53"/>
      <c r="W75" s="5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</row>
    <row r="76" spans="1:14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53"/>
      <c r="L76" s="99"/>
      <c r="M76" s="99"/>
      <c r="N76" s="99"/>
      <c r="O76" s="99"/>
      <c r="P76" s="99"/>
      <c r="Q76" s="99"/>
      <c r="R76" s="99"/>
      <c r="S76" s="99"/>
      <c r="T76" s="53"/>
      <c r="U76" s="53"/>
      <c r="V76" s="53"/>
      <c r="W76" s="5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</row>
    <row r="77" spans="1:14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53"/>
      <c r="L77" s="99"/>
      <c r="M77" s="99"/>
      <c r="N77" s="99"/>
      <c r="O77" s="99"/>
      <c r="P77" s="99"/>
      <c r="Q77" s="99"/>
      <c r="R77" s="99"/>
      <c r="S77" s="99"/>
      <c r="T77" s="53"/>
      <c r="U77" s="53"/>
      <c r="V77" s="53"/>
      <c r="W77" s="5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</row>
    <row r="78" spans="1:14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53"/>
      <c r="L78" s="99"/>
      <c r="M78" s="99"/>
      <c r="N78" s="99"/>
      <c r="O78" s="99"/>
      <c r="P78" s="99"/>
      <c r="Q78" s="99"/>
      <c r="R78" s="99"/>
      <c r="S78" s="99"/>
      <c r="T78" s="53"/>
      <c r="U78" s="53"/>
      <c r="V78" s="53"/>
      <c r="W78" s="5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</row>
    <row r="79" spans="1:14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53"/>
      <c r="L79" s="99"/>
      <c r="M79" s="99"/>
      <c r="N79" s="99"/>
      <c r="O79" s="99"/>
      <c r="P79" s="99"/>
      <c r="Q79" s="99"/>
      <c r="R79" s="99"/>
      <c r="S79" s="99"/>
      <c r="T79" s="53"/>
      <c r="U79" s="53"/>
      <c r="V79" s="53"/>
      <c r="W79" s="5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</row>
    <row r="80" spans="1:14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53"/>
      <c r="L80" s="99"/>
      <c r="M80" s="99"/>
      <c r="N80" s="99"/>
      <c r="O80" s="99"/>
      <c r="P80" s="99"/>
      <c r="Q80" s="99"/>
      <c r="R80" s="99"/>
      <c r="S80" s="99"/>
      <c r="T80" s="53"/>
      <c r="U80" s="53"/>
      <c r="V80" s="53"/>
      <c r="W80" s="5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</row>
    <row r="81" spans="1:14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53"/>
      <c r="L81" s="99"/>
      <c r="M81" s="99"/>
      <c r="N81" s="99"/>
      <c r="O81" s="99"/>
      <c r="P81" s="99"/>
      <c r="Q81" s="99"/>
      <c r="R81" s="99"/>
      <c r="S81" s="99"/>
      <c r="T81" s="53"/>
      <c r="U81" s="53"/>
      <c r="V81" s="53"/>
      <c r="W81" s="5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</row>
    <row r="82" spans="1:14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53"/>
      <c r="L82" s="99"/>
      <c r="M82" s="99"/>
      <c r="N82" s="99"/>
      <c r="O82" s="99"/>
      <c r="P82" s="99"/>
      <c r="Q82" s="99"/>
      <c r="R82" s="99"/>
      <c r="S82" s="99"/>
      <c r="T82" s="53"/>
      <c r="U82" s="53"/>
      <c r="V82" s="53"/>
      <c r="W82" s="5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</row>
    <row r="83" spans="1:14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53"/>
      <c r="L83" s="99"/>
      <c r="M83" s="99"/>
      <c r="N83" s="99"/>
      <c r="O83" s="99"/>
      <c r="P83" s="99"/>
      <c r="Q83" s="99"/>
      <c r="R83" s="99"/>
      <c r="S83" s="99"/>
      <c r="T83" s="53"/>
      <c r="U83" s="53"/>
      <c r="V83" s="53"/>
      <c r="W83" s="5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</row>
    <row r="84" spans="1:14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53"/>
      <c r="L84" s="99"/>
      <c r="M84" s="99"/>
      <c r="N84" s="99"/>
      <c r="O84" s="99"/>
      <c r="P84" s="99"/>
      <c r="Q84" s="99"/>
      <c r="R84" s="99"/>
      <c r="S84" s="99"/>
      <c r="T84" s="53"/>
      <c r="U84" s="53"/>
      <c r="V84" s="53"/>
      <c r="W84" s="5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</row>
    <row r="85" spans="1:14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53"/>
      <c r="L85" s="99"/>
      <c r="M85" s="99"/>
      <c r="N85" s="99"/>
      <c r="O85" s="99"/>
      <c r="P85" s="99"/>
      <c r="Q85" s="99"/>
      <c r="R85" s="99"/>
      <c r="S85" s="99"/>
      <c r="T85" s="53"/>
      <c r="U85" s="53"/>
      <c r="V85" s="53"/>
      <c r="W85" s="5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</row>
    <row r="86" spans="1:14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53"/>
      <c r="L86" s="99"/>
      <c r="M86" s="99"/>
      <c r="N86" s="99"/>
      <c r="O86" s="99"/>
      <c r="P86" s="99"/>
      <c r="Q86" s="99"/>
      <c r="R86" s="99"/>
      <c r="S86" s="99"/>
      <c r="T86" s="53"/>
      <c r="U86" s="53"/>
      <c r="V86" s="53"/>
      <c r="W86" s="5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</row>
    <row r="87" spans="1:14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53"/>
      <c r="L87" s="99"/>
      <c r="M87" s="99"/>
      <c r="N87" s="99"/>
      <c r="O87" s="99"/>
      <c r="P87" s="99"/>
      <c r="Q87" s="99"/>
      <c r="R87" s="99"/>
      <c r="S87" s="99"/>
      <c r="T87" s="53"/>
      <c r="U87" s="53"/>
      <c r="V87" s="53"/>
      <c r="W87" s="5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</row>
    <row r="88" spans="1:14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53"/>
      <c r="L88" s="99"/>
      <c r="M88" s="99"/>
      <c r="N88" s="99"/>
      <c r="O88" s="99"/>
      <c r="P88" s="99"/>
      <c r="Q88" s="99"/>
      <c r="R88" s="99"/>
      <c r="S88" s="99"/>
      <c r="T88" s="53"/>
      <c r="U88" s="53"/>
      <c r="V88" s="53"/>
      <c r="W88" s="5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</row>
    <row r="89" spans="1:14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53"/>
      <c r="L89" s="99"/>
      <c r="M89" s="99"/>
      <c r="N89" s="99"/>
      <c r="O89" s="99"/>
      <c r="P89" s="99"/>
      <c r="Q89" s="99"/>
      <c r="R89" s="99"/>
      <c r="S89" s="99"/>
      <c r="T89" s="53"/>
      <c r="U89" s="53"/>
      <c r="V89" s="53"/>
      <c r="W89" s="5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</row>
    <row r="90" spans="1:14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53"/>
      <c r="L90" s="99"/>
      <c r="M90" s="99"/>
      <c r="N90" s="99"/>
      <c r="O90" s="99"/>
      <c r="P90" s="99"/>
      <c r="Q90" s="99"/>
      <c r="R90" s="99"/>
      <c r="S90" s="99"/>
      <c r="T90" s="53"/>
      <c r="U90" s="53"/>
      <c r="V90" s="53"/>
      <c r="W90" s="5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</row>
    <row r="91" spans="1:14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53"/>
      <c r="L91" s="99"/>
      <c r="M91" s="99"/>
      <c r="N91" s="99"/>
      <c r="O91" s="99"/>
      <c r="P91" s="99"/>
      <c r="Q91" s="99"/>
      <c r="R91" s="99"/>
      <c r="S91" s="99"/>
      <c r="T91" s="53"/>
      <c r="U91" s="53"/>
      <c r="V91" s="53"/>
      <c r="W91" s="5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</row>
    <row r="92" spans="1:14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53"/>
      <c r="L92" s="99"/>
      <c r="M92" s="99"/>
      <c r="N92" s="99"/>
      <c r="O92" s="99"/>
      <c r="P92" s="99"/>
      <c r="Q92" s="99"/>
      <c r="R92" s="99"/>
      <c r="S92" s="99"/>
      <c r="T92" s="53"/>
      <c r="U92" s="53"/>
      <c r="V92" s="53"/>
      <c r="W92" s="5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</row>
    <row r="93" spans="1:14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53"/>
      <c r="L93" s="99"/>
      <c r="M93" s="99"/>
      <c r="N93" s="99"/>
      <c r="O93" s="99"/>
      <c r="P93" s="99"/>
      <c r="Q93" s="99"/>
      <c r="R93" s="99"/>
      <c r="S93" s="99"/>
      <c r="T93" s="53"/>
      <c r="U93" s="53"/>
      <c r="V93" s="53"/>
      <c r="W93" s="5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</row>
    <row r="94" spans="1:14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53"/>
      <c r="L94" s="99"/>
      <c r="M94" s="99"/>
      <c r="N94" s="99"/>
      <c r="O94" s="99"/>
      <c r="P94" s="99"/>
      <c r="Q94" s="99"/>
      <c r="R94" s="99"/>
      <c r="S94" s="99"/>
      <c r="T94" s="53"/>
      <c r="U94" s="53"/>
      <c r="V94" s="53"/>
      <c r="W94" s="5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</row>
    <row r="95" spans="1:14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53"/>
      <c r="L95" s="99"/>
      <c r="M95" s="99"/>
      <c r="N95" s="99"/>
      <c r="O95" s="99"/>
      <c r="P95" s="99"/>
      <c r="Q95" s="99"/>
      <c r="R95" s="99"/>
      <c r="S95" s="99"/>
      <c r="T95" s="53"/>
      <c r="U95" s="53"/>
      <c r="V95" s="53"/>
      <c r="W95" s="5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</row>
    <row r="96" spans="1:14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53"/>
      <c r="L96" s="99"/>
      <c r="M96" s="99"/>
      <c r="N96" s="99"/>
      <c r="O96" s="99"/>
      <c r="P96" s="99"/>
      <c r="Q96" s="99"/>
      <c r="R96" s="99"/>
      <c r="S96" s="99"/>
      <c r="T96" s="53"/>
      <c r="U96" s="53"/>
      <c r="V96" s="53"/>
      <c r="W96" s="5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</row>
    <row r="97" spans="1:14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53"/>
      <c r="L97" s="99"/>
      <c r="M97" s="99"/>
      <c r="N97" s="99"/>
      <c r="O97" s="99"/>
      <c r="P97" s="99"/>
      <c r="Q97" s="99"/>
      <c r="R97" s="99"/>
      <c r="S97" s="99"/>
      <c r="T97" s="53"/>
      <c r="U97" s="53"/>
      <c r="V97" s="53"/>
      <c r="W97" s="5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</row>
    <row r="98" spans="1:14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53"/>
      <c r="L98" s="99"/>
      <c r="M98" s="99"/>
      <c r="N98" s="99"/>
      <c r="O98" s="99"/>
      <c r="P98" s="99"/>
      <c r="Q98" s="99"/>
      <c r="R98" s="99"/>
      <c r="S98" s="99"/>
      <c r="T98" s="53"/>
      <c r="U98" s="53"/>
      <c r="V98" s="53"/>
      <c r="W98" s="5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</row>
    <row r="99" spans="1:14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53"/>
      <c r="L99" s="99"/>
      <c r="M99" s="99"/>
      <c r="N99" s="99"/>
      <c r="O99" s="99"/>
      <c r="P99" s="99"/>
      <c r="Q99" s="99"/>
      <c r="R99" s="99"/>
      <c r="S99" s="99"/>
      <c r="T99" s="53"/>
      <c r="U99" s="53"/>
      <c r="V99" s="53"/>
      <c r="W99" s="5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</row>
    <row r="100" spans="1:14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53"/>
      <c r="L100" s="99"/>
      <c r="M100" s="99"/>
      <c r="N100" s="99"/>
      <c r="O100" s="99"/>
      <c r="P100" s="99"/>
      <c r="Q100" s="99"/>
      <c r="R100" s="99"/>
      <c r="S100" s="99"/>
      <c r="T100" s="53"/>
      <c r="U100" s="53"/>
      <c r="V100" s="53"/>
      <c r="W100" s="5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</row>
    <row r="101" spans="1:14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53"/>
      <c r="L101" s="99"/>
      <c r="M101" s="99"/>
      <c r="N101" s="99"/>
      <c r="O101" s="99"/>
      <c r="P101" s="99"/>
      <c r="Q101" s="99"/>
      <c r="R101" s="99"/>
      <c r="S101" s="99"/>
      <c r="T101" s="53"/>
      <c r="U101" s="53"/>
      <c r="V101" s="53"/>
      <c r="W101" s="5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</row>
    <row r="102" spans="1:14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53"/>
      <c r="L102" s="99"/>
      <c r="M102" s="99"/>
      <c r="N102" s="99"/>
      <c r="O102" s="99"/>
      <c r="P102" s="99"/>
      <c r="Q102" s="99"/>
      <c r="R102" s="99"/>
      <c r="S102" s="99"/>
      <c r="T102" s="53"/>
      <c r="U102" s="53"/>
      <c r="V102" s="53"/>
      <c r="W102" s="5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</row>
    <row r="103" spans="1:14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53"/>
      <c r="L103" s="99"/>
      <c r="M103" s="99"/>
      <c r="N103" s="99"/>
      <c r="O103" s="99"/>
      <c r="P103" s="99"/>
      <c r="Q103" s="99"/>
      <c r="R103" s="99"/>
      <c r="S103" s="99"/>
      <c r="T103" s="53"/>
      <c r="U103" s="53"/>
      <c r="V103" s="53"/>
      <c r="W103" s="5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</row>
    <row r="104" spans="1:14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53"/>
      <c r="L104" s="99"/>
      <c r="M104" s="99"/>
      <c r="N104" s="99"/>
      <c r="O104" s="99"/>
      <c r="P104" s="99"/>
      <c r="Q104" s="99"/>
      <c r="R104" s="99"/>
      <c r="S104" s="99"/>
      <c r="T104" s="53"/>
      <c r="U104" s="53"/>
      <c r="V104" s="53"/>
      <c r="W104" s="5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</row>
    <row r="105" spans="1:14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6"/>
      <c r="M105" s="6"/>
      <c r="N105" s="6"/>
      <c r="O105" s="6"/>
      <c r="P105" s="6"/>
      <c r="Q105" s="6"/>
      <c r="R105" s="6"/>
      <c r="S105" s="6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</row>
    <row r="106" spans="1:14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6"/>
      <c r="M106" s="6"/>
      <c r="N106" s="6"/>
      <c r="O106" s="6"/>
      <c r="P106" s="6"/>
      <c r="Q106" s="6"/>
      <c r="R106" s="6"/>
      <c r="S106" s="6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</row>
    <row r="107" spans="1:14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6"/>
      <c r="M107" s="6"/>
      <c r="N107" s="6"/>
      <c r="O107" s="6"/>
      <c r="P107" s="6"/>
      <c r="Q107" s="6"/>
      <c r="R107" s="6"/>
      <c r="S107" s="6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</row>
    <row r="108" spans="1:14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6"/>
      <c r="M108" s="6"/>
      <c r="N108" s="6"/>
      <c r="O108" s="6"/>
      <c r="P108" s="6"/>
      <c r="Q108" s="6"/>
      <c r="R108" s="6"/>
      <c r="S108" s="6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</row>
    <row r="109" spans="1:14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6"/>
      <c r="M109" s="6"/>
      <c r="N109" s="6"/>
      <c r="O109" s="6"/>
      <c r="P109" s="6"/>
      <c r="Q109" s="6"/>
      <c r="R109" s="6"/>
      <c r="S109" s="6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</row>
    <row r="110" spans="1:14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6"/>
      <c r="M110" s="6"/>
      <c r="N110" s="6"/>
      <c r="O110" s="6"/>
      <c r="P110" s="6"/>
      <c r="Q110" s="6"/>
      <c r="R110" s="6"/>
      <c r="S110" s="6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</row>
    <row r="111" spans="1:14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6"/>
      <c r="M111" s="6"/>
      <c r="N111" s="6"/>
      <c r="O111" s="6"/>
      <c r="P111" s="6"/>
      <c r="Q111" s="6"/>
      <c r="R111" s="6"/>
      <c r="S111" s="6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</row>
    <row r="112" spans="1:14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6"/>
      <c r="M112" s="6"/>
      <c r="N112" s="6"/>
      <c r="O112" s="6"/>
      <c r="P112" s="6"/>
      <c r="Q112" s="6"/>
      <c r="R112" s="6"/>
      <c r="S112" s="6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</row>
    <row r="113" spans="1:14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6"/>
      <c r="M113" s="6"/>
      <c r="N113" s="6"/>
      <c r="O113" s="6"/>
      <c r="P113" s="6"/>
      <c r="Q113" s="6"/>
      <c r="R113" s="6"/>
      <c r="S113" s="6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</row>
    <row r="114" spans="1:14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6"/>
      <c r="M114" s="6"/>
      <c r="N114" s="6"/>
      <c r="O114" s="6"/>
      <c r="P114" s="6"/>
      <c r="Q114" s="6"/>
      <c r="R114" s="6"/>
      <c r="S114" s="6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</row>
    <row r="115" spans="1:14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6"/>
      <c r="M115" s="6"/>
      <c r="N115" s="6"/>
      <c r="O115" s="6"/>
      <c r="P115" s="6"/>
      <c r="Q115" s="6"/>
      <c r="R115" s="6"/>
      <c r="S115" s="6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</row>
    <row r="116" spans="1:14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6"/>
      <c r="M116" s="6"/>
      <c r="N116" s="6"/>
      <c r="O116" s="6"/>
      <c r="P116" s="6"/>
      <c r="Q116" s="6"/>
      <c r="R116" s="6"/>
      <c r="S116" s="6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</row>
    <row r="117" spans="1:14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6"/>
      <c r="M117" s="6"/>
      <c r="N117" s="6"/>
      <c r="O117" s="6"/>
      <c r="P117" s="6"/>
      <c r="Q117" s="6"/>
      <c r="R117" s="6"/>
      <c r="S117" s="6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</row>
    <row r="118" spans="1:14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6"/>
      <c r="M118" s="6"/>
      <c r="N118" s="6"/>
      <c r="O118" s="6"/>
      <c r="P118" s="6"/>
      <c r="Q118" s="6"/>
      <c r="R118" s="6"/>
      <c r="S118" s="6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</row>
    <row r="119" spans="1:14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6"/>
      <c r="M119" s="6"/>
      <c r="N119" s="6"/>
      <c r="O119" s="6"/>
      <c r="P119" s="6"/>
      <c r="Q119" s="6"/>
      <c r="R119" s="6"/>
      <c r="S119" s="6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</row>
    <row r="120" spans="1:14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6"/>
      <c r="M120" s="6"/>
      <c r="N120" s="6"/>
      <c r="O120" s="6"/>
      <c r="P120" s="6"/>
      <c r="Q120" s="6"/>
      <c r="R120" s="6"/>
      <c r="S120" s="6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</row>
    <row r="121" spans="1:14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6"/>
      <c r="M121" s="6"/>
      <c r="N121" s="6"/>
      <c r="O121" s="6"/>
      <c r="P121" s="6"/>
      <c r="Q121" s="6"/>
      <c r="R121" s="6"/>
      <c r="S121" s="6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</row>
    <row r="122" spans="1:14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6"/>
      <c r="M122" s="6"/>
      <c r="N122" s="6"/>
      <c r="O122" s="6"/>
      <c r="P122" s="6"/>
      <c r="Q122" s="6"/>
      <c r="R122" s="6"/>
      <c r="S122" s="6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</row>
    <row r="123" spans="1:14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6"/>
      <c r="M123" s="6"/>
      <c r="N123" s="6"/>
      <c r="O123" s="6"/>
      <c r="P123" s="6"/>
      <c r="Q123" s="6"/>
      <c r="R123" s="6"/>
      <c r="S123" s="6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</row>
    <row r="124" spans="1:14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6"/>
      <c r="M124" s="6"/>
      <c r="N124" s="6"/>
      <c r="O124" s="6"/>
      <c r="P124" s="6"/>
      <c r="Q124" s="6"/>
      <c r="R124" s="6"/>
      <c r="S124" s="6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</row>
    <row r="125" spans="1:14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6"/>
      <c r="M125" s="6"/>
      <c r="N125" s="6"/>
      <c r="O125" s="6"/>
      <c r="P125" s="6"/>
      <c r="Q125" s="6"/>
      <c r="R125" s="6"/>
      <c r="S125" s="6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</row>
    <row r="126" spans="1:14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6"/>
      <c r="M126" s="6"/>
      <c r="N126" s="6"/>
      <c r="O126" s="6"/>
      <c r="P126" s="6"/>
      <c r="Q126" s="6"/>
      <c r="R126" s="6"/>
      <c r="S126" s="6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</row>
    <row r="127" spans="1:14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6"/>
      <c r="M127" s="6"/>
      <c r="N127" s="6"/>
      <c r="O127" s="6"/>
      <c r="P127" s="6"/>
      <c r="Q127" s="6"/>
      <c r="R127" s="6"/>
      <c r="S127" s="6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</row>
    <row r="128" spans="1:14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6"/>
      <c r="M128" s="6"/>
      <c r="N128" s="6"/>
      <c r="O128" s="6"/>
      <c r="P128" s="6"/>
      <c r="Q128" s="6"/>
      <c r="R128" s="6"/>
      <c r="S128" s="6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</row>
    <row r="129" spans="1:14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6"/>
      <c r="M129" s="6"/>
      <c r="N129" s="6"/>
      <c r="O129" s="6"/>
      <c r="P129" s="6"/>
      <c r="Q129" s="6"/>
      <c r="R129" s="6"/>
      <c r="S129" s="6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</row>
    <row r="130" spans="1:14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6"/>
      <c r="M130" s="6"/>
      <c r="N130" s="6"/>
      <c r="O130" s="6"/>
      <c r="P130" s="6"/>
      <c r="Q130" s="6"/>
      <c r="R130" s="6"/>
      <c r="S130" s="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</row>
    <row r="131" spans="1:14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6"/>
      <c r="M131" s="6"/>
      <c r="N131" s="6"/>
      <c r="O131" s="6"/>
      <c r="P131" s="6"/>
      <c r="Q131" s="6"/>
      <c r="R131" s="6"/>
      <c r="S131" s="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</row>
    <row r="132" spans="1:14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6"/>
      <c r="M132" s="6"/>
      <c r="N132" s="6"/>
      <c r="O132" s="6"/>
      <c r="P132" s="6"/>
      <c r="Q132" s="6"/>
      <c r="R132" s="6"/>
      <c r="S132" s="6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</row>
    <row r="133" spans="1:14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6"/>
      <c r="M133" s="6"/>
      <c r="N133" s="6"/>
      <c r="O133" s="6"/>
      <c r="P133" s="6"/>
      <c r="Q133" s="6"/>
      <c r="R133" s="6"/>
      <c r="S133" s="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</row>
    <row r="134" spans="1:14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6"/>
      <c r="M134" s="6"/>
      <c r="N134" s="6"/>
      <c r="O134" s="6"/>
      <c r="P134" s="6"/>
      <c r="Q134" s="6"/>
      <c r="R134" s="6"/>
      <c r="S134" s="6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</row>
    <row r="135" spans="1:14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6"/>
      <c r="M135" s="6"/>
      <c r="N135" s="6"/>
      <c r="O135" s="6"/>
      <c r="P135" s="6"/>
      <c r="Q135" s="6"/>
      <c r="R135" s="6"/>
      <c r="S135" s="6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</row>
    <row r="136" spans="1:14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6"/>
      <c r="M136" s="6"/>
      <c r="N136" s="6"/>
      <c r="O136" s="6"/>
      <c r="P136" s="6"/>
      <c r="Q136" s="6"/>
      <c r="R136" s="6"/>
      <c r="S136" s="6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</row>
    <row r="137" spans="1:14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6"/>
      <c r="M137" s="6"/>
      <c r="N137" s="6"/>
      <c r="O137" s="6"/>
      <c r="P137" s="6"/>
      <c r="Q137" s="6"/>
      <c r="R137" s="6"/>
      <c r="S137" s="6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</row>
    <row r="138" spans="1:14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6"/>
      <c r="M138" s="6"/>
      <c r="N138" s="6"/>
      <c r="O138" s="6"/>
      <c r="P138" s="6"/>
      <c r="Q138" s="6"/>
      <c r="R138" s="6"/>
      <c r="S138" s="6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</row>
    <row r="139" spans="1:14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6"/>
      <c r="M139" s="6"/>
      <c r="N139" s="6"/>
      <c r="O139" s="6"/>
      <c r="P139" s="6"/>
      <c r="Q139" s="6"/>
      <c r="R139" s="6"/>
      <c r="S139" s="6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</row>
    <row r="140" spans="1:14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6"/>
      <c r="M140" s="6"/>
      <c r="N140" s="6"/>
      <c r="O140" s="6"/>
      <c r="P140" s="6"/>
      <c r="Q140" s="6"/>
      <c r="R140" s="6"/>
      <c r="S140" s="6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</row>
    <row r="141" spans="1:14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6"/>
      <c r="M141" s="6"/>
      <c r="N141" s="6"/>
      <c r="O141" s="6"/>
      <c r="P141" s="6"/>
      <c r="Q141" s="6"/>
      <c r="R141" s="6"/>
      <c r="S141" s="6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</row>
    <row r="142" spans="1:14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6"/>
      <c r="M142" s="6"/>
      <c r="N142" s="6"/>
      <c r="O142" s="6"/>
      <c r="P142" s="6"/>
      <c r="Q142" s="6"/>
      <c r="R142" s="6"/>
      <c r="S142" s="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</row>
    <row r="143" spans="1:14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6"/>
      <c r="M143" s="6"/>
      <c r="N143" s="6"/>
      <c r="O143" s="6"/>
      <c r="P143" s="6"/>
      <c r="Q143" s="6"/>
      <c r="R143" s="6"/>
      <c r="S143" s="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</row>
    <row r="144" spans="1:14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6"/>
      <c r="M144" s="6"/>
      <c r="N144" s="6"/>
      <c r="O144" s="6"/>
      <c r="P144" s="6"/>
      <c r="Q144" s="6"/>
      <c r="R144" s="6"/>
      <c r="S144" s="6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</row>
    <row r="145" spans="1:14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6"/>
      <c r="M145" s="6"/>
      <c r="N145" s="6"/>
      <c r="O145" s="6"/>
      <c r="P145" s="6"/>
      <c r="Q145" s="6"/>
      <c r="R145" s="6"/>
      <c r="S145" s="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</row>
    <row r="146" spans="1:14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6"/>
      <c r="M146" s="6"/>
      <c r="N146" s="6"/>
      <c r="O146" s="6"/>
      <c r="P146" s="6"/>
      <c r="Q146" s="6"/>
      <c r="R146" s="6"/>
      <c r="S146" s="6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</row>
    <row r="147" spans="1:14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6"/>
      <c r="M147" s="6"/>
      <c r="N147" s="6"/>
      <c r="O147" s="6"/>
      <c r="P147" s="6"/>
      <c r="Q147" s="6"/>
      <c r="R147" s="6"/>
      <c r="S147" s="6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</row>
    <row r="148" spans="1:14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6"/>
      <c r="M148" s="6"/>
      <c r="N148" s="6"/>
      <c r="O148" s="6"/>
      <c r="P148" s="6"/>
      <c r="Q148" s="6"/>
      <c r="R148" s="6"/>
      <c r="S148" s="6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</row>
    <row r="149" spans="1:14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6"/>
      <c r="M149" s="6"/>
      <c r="N149" s="6"/>
      <c r="O149" s="6"/>
      <c r="P149" s="6"/>
      <c r="Q149" s="6"/>
      <c r="R149" s="6"/>
      <c r="S149" s="6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</row>
    <row r="150" spans="1:14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6"/>
      <c r="M150" s="6"/>
      <c r="N150" s="6"/>
      <c r="O150" s="6"/>
      <c r="P150" s="6"/>
      <c r="Q150" s="6"/>
      <c r="R150" s="6"/>
      <c r="S150" s="6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</row>
    <row r="151" spans="1:14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6"/>
      <c r="M151" s="6"/>
      <c r="N151" s="6"/>
      <c r="O151" s="6"/>
      <c r="P151" s="6"/>
      <c r="Q151" s="6"/>
      <c r="R151" s="6"/>
      <c r="S151" s="6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</row>
    <row r="152" spans="1:14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6"/>
      <c r="M152" s="6"/>
      <c r="N152" s="6"/>
      <c r="O152" s="6"/>
      <c r="P152" s="6"/>
      <c r="Q152" s="6"/>
      <c r="R152" s="6"/>
      <c r="S152" s="6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</row>
    <row r="153" spans="1:14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6"/>
      <c r="M153" s="6"/>
      <c r="N153" s="6"/>
      <c r="O153" s="6"/>
      <c r="P153" s="6"/>
      <c r="Q153" s="6"/>
      <c r="R153" s="6"/>
      <c r="S153" s="6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</row>
    <row r="154" spans="1:14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6"/>
      <c r="M154" s="6"/>
      <c r="N154" s="6"/>
      <c r="O154" s="6"/>
      <c r="P154" s="6"/>
      <c r="Q154" s="6"/>
      <c r="R154" s="6"/>
      <c r="S154" s="6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</row>
    <row r="155" spans="1:14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6"/>
      <c r="M155" s="6"/>
      <c r="N155" s="6"/>
      <c r="O155" s="6"/>
      <c r="P155" s="6"/>
      <c r="Q155" s="6"/>
      <c r="R155" s="6"/>
      <c r="S155" s="6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</row>
    <row r="156" spans="1:14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6"/>
      <c r="M156" s="6"/>
      <c r="N156" s="6"/>
      <c r="O156" s="6"/>
      <c r="P156" s="6"/>
      <c r="Q156" s="6"/>
      <c r="R156" s="6"/>
      <c r="S156" s="6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</row>
    <row r="157" spans="1:14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6"/>
      <c r="M157" s="6"/>
      <c r="N157" s="6"/>
      <c r="O157" s="6"/>
      <c r="P157" s="6"/>
      <c r="Q157" s="6"/>
      <c r="R157" s="6"/>
      <c r="S157" s="6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</row>
    <row r="158" spans="1:14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6"/>
      <c r="M158" s="6"/>
      <c r="N158" s="6"/>
      <c r="O158" s="6"/>
      <c r="P158" s="6"/>
      <c r="Q158" s="6"/>
      <c r="R158" s="6"/>
      <c r="S158" s="6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</row>
    <row r="159" spans="1:14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6"/>
      <c r="M159" s="6"/>
      <c r="N159" s="6"/>
      <c r="O159" s="6"/>
      <c r="P159" s="6"/>
      <c r="Q159" s="6"/>
      <c r="R159" s="6"/>
      <c r="S159" s="6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</row>
    <row r="160" spans="1:14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6"/>
      <c r="M160" s="6"/>
      <c r="N160" s="6"/>
      <c r="O160" s="6"/>
      <c r="P160" s="6"/>
      <c r="Q160" s="6"/>
      <c r="R160" s="6"/>
      <c r="S160" s="6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</row>
    <row r="161" spans="1:14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6"/>
      <c r="M161" s="6"/>
      <c r="N161" s="6"/>
      <c r="O161" s="6"/>
      <c r="P161" s="6"/>
      <c r="Q161" s="6"/>
      <c r="R161" s="6"/>
      <c r="S161" s="6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</row>
    <row r="162" spans="1:14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6"/>
      <c r="M162" s="6"/>
      <c r="N162" s="6"/>
      <c r="O162" s="6"/>
      <c r="P162" s="6"/>
      <c r="Q162" s="6"/>
      <c r="R162" s="6"/>
      <c r="S162" s="6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</row>
    <row r="163" spans="1:14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6"/>
      <c r="M163" s="6"/>
      <c r="N163" s="6"/>
      <c r="O163" s="6"/>
      <c r="P163" s="6"/>
      <c r="Q163" s="6"/>
      <c r="R163" s="6"/>
      <c r="S163" s="6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</row>
    <row r="164" spans="1:14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6"/>
      <c r="M164" s="6"/>
      <c r="N164" s="6"/>
      <c r="O164" s="6"/>
      <c r="P164" s="6"/>
      <c r="Q164" s="6"/>
      <c r="R164" s="6"/>
      <c r="S164" s="6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</row>
    <row r="165" spans="1:14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6"/>
      <c r="M165" s="6"/>
      <c r="N165" s="6"/>
      <c r="O165" s="6"/>
      <c r="P165" s="6"/>
      <c r="Q165" s="6"/>
      <c r="R165" s="6"/>
      <c r="S165" s="6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</row>
    <row r="166" spans="1:14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6"/>
      <c r="M166" s="6"/>
      <c r="N166" s="6"/>
      <c r="O166" s="6"/>
      <c r="P166" s="6"/>
      <c r="Q166" s="6"/>
      <c r="R166" s="6"/>
      <c r="S166" s="6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</row>
    <row r="167" spans="1:14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6"/>
      <c r="M167" s="6"/>
      <c r="N167" s="6"/>
      <c r="O167" s="6"/>
      <c r="P167" s="6"/>
      <c r="Q167" s="6"/>
      <c r="R167" s="6"/>
      <c r="S167" s="6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</row>
    <row r="168" spans="1:14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6"/>
      <c r="M168" s="6"/>
      <c r="N168" s="6"/>
      <c r="O168" s="6"/>
      <c r="P168" s="6"/>
      <c r="Q168" s="6"/>
      <c r="R168" s="6"/>
      <c r="S168" s="6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</row>
    <row r="169" spans="1:14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6"/>
      <c r="M169" s="6"/>
      <c r="N169" s="6"/>
      <c r="O169" s="6"/>
      <c r="P169" s="6"/>
      <c r="Q169" s="6"/>
      <c r="R169" s="6"/>
      <c r="S169" s="6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</row>
    <row r="170" spans="1:14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6"/>
      <c r="M170" s="6"/>
      <c r="N170" s="6"/>
      <c r="O170" s="6"/>
      <c r="P170" s="6"/>
      <c r="Q170" s="6"/>
      <c r="R170" s="6"/>
      <c r="S170" s="6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</row>
    <row r="171" spans="1:14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6"/>
      <c r="M171" s="6"/>
      <c r="N171" s="6"/>
      <c r="O171" s="6"/>
      <c r="P171" s="6"/>
      <c r="Q171" s="6"/>
      <c r="R171" s="6"/>
      <c r="S171" s="6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</row>
    <row r="172" spans="1:14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6"/>
      <c r="M172" s="6"/>
      <c r="N172" s="6"/>
      <c r="O172" s="6"/>
      <c r="P172" s="6"/>
      <c r="Q172" s="6"/>
      <c r="R172" s="6"/>
      <c r="S172" s="6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</row>
    <row r="173" spans="1:14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6"/>
      <c r="M173" s="6"/>
      <c r="N173" s="6"/>
      <c r="O173" s="6"/>
      <c r="P173" s="6"/>
      <c r="Q173" s="6"/>
      <c r="R173" s="6"/>
      <c r="S173" s="6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</row>
    <row r="174" spans="1:14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6"/>
      <c r="M174" s="6"/>
      <c r="N174" s="6"/>
      <c r="O174" s="6"/>
      <c r="P174" s="6"/>
      <c r="Q174" s="6"/>
      <c r="R174" s="6"/>
      <c r="S174" s="6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</row>
    <row r="175" spans="1:14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6"/>
      <c r="M175" s="6"/>
      <c r="N175" s="6"/>
      <c r="O175" s="6"/>
      <c r="P175" s="6"/>
      <c r="Q175" s="6"/>
      <c r="R175" s="6"/>
      <c r="S175" s="6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</row>
    <row r="176" spans="1:14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6"/>
      <c r="M176" s="6"/>
      <c r="N176" s="6"/>
      <c r="O176" s="6"/>
      <c r="P176" s="6"/>
      <c r="Q176" s="6"/>
      <c r="R176" s="6"/>
      <c r="S176" s="6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</row>
    <row r="177" spans="1:14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6"/>
      <c r="M177" s="6"/>
      <c r="N177" s="6"/>
      <c r="O177" s="6"/>
      <c r="P177" s="6"/>
      <c r="Q177" s="6"/>
      <c r="R177" s="6"/>
      <c r="S177" s="6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</row>
    <row r="178" spans="1:14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6"/>
      <c r="M178" s="6"/>
      <c r="N178" s="6"/>
      <c r="O178" s="6"/>
      <c r="P178" s="6"/>
      <c r="Q178" s="6"/>
      <c r="R178" s="6"/>
      <c r="S178" s="6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</row>
    <row r="179" spans="1:14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6"/>
      <c r="M179" s="6"/>
      <c r="N179" s="6"/>
      <c r="O179" s="6"/>
      <c r="P179" s="6"/>
      <c r="Q179" s="6"/>
      <c r="R179" s="6"/>
      <c r="S179" s="6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</row>
    <row r="180" spans="1:14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6"/>
      <c r="M180" s="6"/>
      <c r="N180" s="6"/>
      <c r="O180" s="6"/>
      <c r="P180" s="6"/>
      <c r="Q180" s="6"/>
      <c r="R180" s="6"/>
      <c r="S180" s="6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</row>
    <row r="181" spans="1:14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6"/>
      <c r="M181" s="6"/>
      <c r="N181" s="6"/>
      <c r="O181" s="6"/>
      <c r="P181" s="6"/>
      <c r="Q181" s="6"/>
      <c r="R181" s="6"/>
      <c r="S181" s="6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</row>
    <row r="182" spans="1:14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6"/>
      <c r="M182" s="6"/>
      <c r="N182" s="6"/>
      <c r="O182" s="6"/>
      <c r="P182" s="6"/>
      <c r="Q182" s="6"/>
      <c r="R182" s="6"/>
      <c r="S182" s="6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</row>
    <row r="183" spans="1:14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6"/>
      <c r="M183" s="6"/>
      <c r="N183" s="6"/>
      <c r="O183" s="6"/>
      <c r="P183" s="6"/>
      <c r="Q183" s="6"/>
      <c r="R183" s="6"/>
      <c r="S183" s="6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</row>
    <row r="184" spans="1:14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6"/>
      <c r="M184" s="6"/>
      <c r="N184" s="6"/>
      <c r="O184" s="6"/>
      <c r="P184" s="6"/>
      <c r="Q184" s="6"/>
      <c r="R184" s="6"/>
      <c r="S184" s="6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</row>
    <row r="185" spans="1:14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6"/>
      <c r="M185" s="6"/>
      <c r="N185" s="6"/>
      <c r="O185" s="6"/>
      <c r="P185" s="6"/>
      <c r="Q185" s="6"/>
      <c r="R185" s="6"/>
      <c r="S185" s="6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</row>
    <row r="186" spans="1:14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6"/>
      <c r="M186" s="6"/>
      <c r="N186" s="6"/>
      <c r="O186" s="6"/>
      <c r="P186" s="6"/>
      <c r="Q186" s="6"/>
      <c r="R186" s="6"/>
      <c r="S186" s="6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</row>
    <row r="187" spans="1:14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6"/>
      <c r="M187" s="6"/>
      <c r="N187" s="6"/>
      <c r="O187" s="6"/>
      <c r="P187" s="6"/>
      <c r="Q187" s="6"/>
      <c r="R187" s="6"/>
      <c r="S187" s="6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</row>
    <row r="188" spans="1:14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6"/>
      <c r="M188" s="6"/>
      <c r="N188" s="6"/>
      <c r="O188" s="6"/>
      <c r="P188" s="6"/>
      <c r="Q188" s="6"/>
      <c r="R188" s="6"/>
      <c r="S188" s="6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</row>
    <row r="189" spans="1:14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6"/>
      <c r="M189" s="6"/>
      <c r="N189" s="6"/>
      <c r="O189" s="6"/>
      <c r="P189" s="6"/>
      <c r="Q189" s="6"/>
      <c r="R189" s="6"/>
      <c r="S189" s="6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</row>
    <row r="190" spans="1:14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6"/>
      <c r="M190" s="6"/>
      <c r="N190" s="6"/>
      <c r="O190" s="6"/>
      <c r="P190" s="6"/>
      <c r="Q190" s="6"/>
      <c r="R190" s="6"/>
      <c r="S190" s="6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</row>
    <row r="191" spans="1:14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6"/>
      <c r="M191" s="6"/>
      <c r="N191" s="6"/>
      <c r="O191" s="6"/>
      <c r="P191" s="6"/>
      <c r="Q191" s="6"/>
      <c r="R191" s="6"/>
      <c r="S191" s="6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</row>
    <row r="192" spans="1:14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6"/>
      <c r="M192" s="6"/>
      <c r="N192" s="6"/>
      <c r="O192" s="6"/>
      <c r="P192" s="6"/>
      <c r="Q192" s="6"/>
      <c r="R192" s="6"/>
      <c r="S192" s="6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</row>
    <row r="193" spans="1:14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6"/>
      <c r="M193" s="6"/>
      <c r="N193" s="6"/>
      <c r="O193" s="6"/>
      <c r="P193" s="6"/>
      <c r="Q193" s="6"/>
      <c r="R193" s="6"/>
      <c r="S193" s="6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</row>
    <row r="194" spans="1:14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6"/>
      <c r="M194" s="6"/>
      <c r="N194" s="6"/>
      <c r="O194" s="6"/>
      <c r="P194" s="6"/>
      <c r="Q194" s="6"/>
      <c r="R194" s="6"/>
      <c r="S194" s="6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</row>
    <row r="195" spans="1:14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6"/>
      <c r="M195" s="6"/>
      <c r="N195" s="6"/>
      <c r="O195" s="6"/>
      <c r="P195" s="6"/>
      <c r="Q195" s="6"/>
      <c r="R195" s="6"/>
      <c r="S195" s="6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</row>
    <row r="196" spans="1:14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6"/>
      <c r="M196" s="6"/>
      <c r="N196" s="6"/>
      <c r="O196" s="6"/>
      <c r="P196" s="6"/>
      <c r="Q196" s="6"/>
      <c r="R196" s="6"/>
      <c r="S196" s="6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</row>
    <row r="197" spans="1:14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6"/>
      <c r="M197" s="6"/>
      <c r="N197" s="6"/>
      <c r="O197" s="6"/>
      <c r="P197" s="6"/>
      <c r="Q197" s="6"/>
      <c r="R197" s="6"/>
      <c r="S197" s="6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</row>
    <row r="198" spans="1:14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6"/>
      <c r="M198" s="6"/>
      <c r="N198" s="6"/>
      <c r="O198" s="6"/>
      <c r="P198" s="6"/>
      <c r="Q198" s="6"/>
      <c r="R198" s="6"/>
      <c r="S198" s="6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</row>
    <row r="199" spans="1:14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6"/>
      <c r="M199" s="6"/>
      <c r="N199" s="6"/>
      <c r="O199" s="6"/>
      <c r="P199" s="6"/>
      <c r="Q199" s="6"/>
      <c r="R199" s="6"/>
      <c r="S199" s="6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</row>
    <row r="200" spans="1:14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6"/>
      <c r="M200" s="6"/>
      <c r="N200" s="6"/>
      <c r="O200" s="6"/>
      <c r="P200" s="6"/>
      <c r="Q200" s="6"/>
      <c r="R200" s="6"/>
      <c r="S200" s="6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</row>
    <row r="201" spans="1:14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6"/>
      <c r="M201" s="6"/>
      <c r="N201" s="6"/>
      <c r="O201" s="6"/>
      <c r="P201" s="6"/>
      <c r="Q201" s="6"/>
      <c r="R201" s="6"/>
      <c r="S201" s="6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</row>
    <row r="202" spans="1:14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6"/>
      <c r="M202" s="6"/>
      <c r="N202" s="6"/>
      <c r="O202" s="6"/>
      <c r="P202" s="6"/>
      <c r="Q202" s="6"/>
      <c r="R202" s="6"/>
      <c r="S202" s="6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</row>
    <row r="203" spans="1:14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6"/>
      <c r="M203" s="6"/>
      <c r="N203" s="6"/>
      <c r="O203" s="6"/>
      <c r="P203" s="6"/>
      <c r="Q203" s="6"/>
      <c r="R203" s="6"/>
      <c r="S203" s="6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</row>
    <row r="204" spans="1:14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6"/>
      <c r="M204" s="6"/>
      <c r="N204" s="6"/>
      <c r="O204" s="6"/>
      <c r="P204" s="6"/>
      <c r="Q204" s="6"/>
      <c r="R204" s="6"/>
      <c r="S204" s="6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</row>
    <row r="205" spans="1:14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6"/>
      <c r="M205" s="6"/>
      <c r="N205" s="6"/>
      <c r="O205" s="6"/>
      <c r="P205" s="6"/>
      <c r="Q205" s="6"/>
      <c r="R205" s="6"/>
      <c r="S205" s="6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</row>
    <row r="206" spans="1:14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6"/>
      <c r="M206" s="6"/>
      <c r="N206" s="6"/>
      <c r="O206" s="6"/>
      <c r="P206" s="6"/>
      <c r="Q206" s="6"/>
      <c r="R206" s="6"/>
      <c r="S206" s="6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</row>
    <row r="207" spans="1:14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6"/>
      <c r="M207" s="6"/>
      <c r="N207" s="6"/>
      <c r="O207" s="6"/>
      <c r="P207" s="6"/>
      <c r="Q207" s="6"/>
      <c r="R207" s="6"/>
      <c r="S207" s="6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</row>
    <row r="208" spans="1:14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6"/>
      <c r="M208" s="6"/>
      <c r="N208" s="6"/>
      <c r="O208" s="6"/>
      <c r="P208" s="6"/>
      <c r="Q208" s="6"/>
      <c r="R208" s="6"/>
      <c r="S208" s="6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</row>
    <row r="209" spans="1:14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6"/>
      <c r="M209" s="6"/>
      <c r="N209" s="6"/>
      <c r="O209" s="6"/>
      <c r="P209" s="6"/>
      <c r="Q209" s="6"/>
      <c r="R209" s="6"/>
      <c r="S209" s="6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</row>
    <row r="210" spans="1:14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6"/>
      <c r="M210" s="6"/>
      <c r="N210" s="6"/>
      <c r="O210" s="6"/>
      <c r="P210" s="6"/>
      <c r="Q210" s="6"/>
      <c r="R210" s="6"/>
      <c r="S210" s="6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</row>
    <row r="211" spans="1:14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6"/>
      <c r="M211" s="6"/>
      <c r="N211" s="6"/>
      <c r="O211" s="6"/>
      <c r="P211" s="6"/>
      <c r="Q211" s="6"/>
      <c r="R211" s="6"/>
      <c r="S211" s="6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</row>
    <row r="212" spans="1:14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6"/>
      <c r="M212" s="6"/>
      <c r="N212" s="6"/>
      <c r="O212" s="6"/>
      <c r="P212" s="6"/>
      <c r="Q212" s="6"/>
      <c r="R212" s="6"/>
      <c r="S212" s="6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</row>
    <row r="213" spans="1:14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6"/>
      <c r="M213" s="6"/>
      <c r="N213" s="6"/>
      <c r="O213" s="6"/>
      <c r="P213" s="6"/>
      <c r="Q213" s="6"/>
      <c r="R213" s="6"/>
      <c r="S213" s="6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</row>
    <row r="214" spans="1:14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6"/>
      <c r="M214" s="6"/>
      <c r="N214" s="6"/>
      <c r="O214" s="6"/>
      <c r="P214" s="6"/>
      <c r="Q214" s="6"/>
      <c r="R214" s="6"/>
      <c r="S214" s="6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</row>
    <row r="215" spans="1:14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6"/>
      <c r="M215" s="6"/>
      <c r="N215" s="6"/>
      <c r="O215" s="6"/>
      <c r="P215" s="6"/>
      <c r="Q215" s="6"/>
      <c r="R215" s="6"/>
      <c r="S215" s="6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</row>
    <row r="216" spans="1:14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6"/>
      <c r="M216" s="6"/>
      <c r="N216" s="6"/>
      <c r="O216" s="6"/>
      <c r="P216" s="6"/>
      <c r="Q216" s="6"/>
      <c r="R216" s="6"/>
      <c r="S216" s="6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</row>
    <row r="217" spans="1:14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6"/>
      <c r="M217" s="6"/>
      <c r="N217" s="6"/>
      <c r="O217" s="6"/>
      <c r="P217" s="6"/>
      <c r="Q217" s="6"/>
      <c r="R217" s="6"/>
      <c r="S217" s="6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</row>
    <row r="218" spans="1:14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6"/>
      <c r="M218" s="6"/>
      <c r="N218" s="6"/>
      <c r="O218" s="6"/>
      <c r="P218" s="6"/>
      <c r="Q218" s="6"/>
      <c r="R218" s="6"/>
      <c r="S218" s="6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</row>
    <row r="219" spans="1:14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6"/>
      <c r="M219" s="6"/>
      <c r="N219" s="6"/>
      <c r="O219" s="6"/>
      <c r="P219" s="6"/>
      <c r="Q219" s="6"/>
      <c r="R219" s="6"/>
      <c r="S219" s="6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</row>
    <row r="220" spans="1:14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6"/>
      <c r="M220" s="6"/>
      <c r="N220" s="6"/>
      <c r="O220" s="6"/>
      <c r="P220" s="6"/>
      <c r="Q220" s="6"/>
      <c r="R220" s="6"/>
      <c r="S220" s="6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</row>
    <row r="221" spans="1:14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6"/>
      <c r="M221" s="6"/>
      <c r="N221" s="6"/>
      <c r="O221" s="6"/>
      <c r="P221" s="6"/>
      <c r="Q221" s="6"/>
      <c r="R221" s="6"/>
      <c r="S221" s="6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</row>
    <row r="222" spans="1:14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6"/>
      <c r="M222" s="6"/>
      <c r="N222" s="6"/>
      <c r="O222" s="6"/>
      <c r="P222" s="6"/>
      <c r="Q222" s="6"/>
      <c r="R222" s="6"/>
      <c r="S222" s="6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</row>
    <row r="223" spans="1:14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6"/>
      <c r="M223" s="6"/>
      <c r="N223" s="6"/>
      <c r="O223" s="6"/>
      <c r="P223" s="6"/>
      <c r="Q223" s="6"/>
      <c r="R223" s="6"/>
      <c r="S223" s="6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</row>
    <row r="224" spans="1:14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6"/>
      <c r="M224" s="6"/>
      <c r="N224" s="6"/>
      <c r="O224" s="6"/>
      <c r="P224" s="6"/>
      <c r="Q224" s="6"/>
      <c r="R224" s="6"/>
      <c r="S224" s="6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</row>
    <row r="225" spans="1:14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6"/>
      <c r="M225" s="6"/>
      <c r="N225" s="6"/>
      <c r="O225" s="6"/>
      <c r="P225" s="6"/>
      <c r="Q225" s="6"/>
      <c r="R225" s="6"/>
      <c r="S225" s="6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</row>
    <row r="226" spans="1:14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6"/>
      <c r="M226" s="6"/>
      <c r="N226" s="6"/>
      <c r="O226" s="6"/>
      <c r="P226" s="6"/>
      <c r="Q226" s="6"/>
      <c r="R226" s="6"/>
      <c r="S226" s="6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</row>
    <row r="227" spans="1:14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6"/>
      <c r="M227" s="6"/>
      <c r="N227" s="6"/>
      <c r="O227" s="6"/>
      <c r="P227" s="6"/>
      <c r="Q227" s="6"/>
      <c r="R227" s="6"/>
      <c r="S227" s="6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</row>
    <row r="228" spans="1:14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6"/>
      <c r="M228" s="6"/>
      <c r="N228" s="6"/>
      <c r="O228" s="6"/>
      <c r="P228" s="6"/>
      <c r="Q228" s="6"/>
      <c r="R228" s="6"/>
      <c r="S228" s="6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</row>
    <row r="229" spans="1:14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6"/>
      <c r="M229" s="6"/>
      <c r="N229" s="6"/>
      <c r="O229" s="6"/>
      <c r="P229" s="6"/>
      <c r="Q229" s="6"/>
      <c r="R229" s="6"/>
      <c r="S229" s="6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</row>
    <row r="230" spans="1:14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6"/>
      <c r="M230" s="6"/>
      <c r="N230" s="6"/>
      <c r="O230" s="6"/>
      <c r="P230" s="6"/>
      <c r="Q230" s="6"/>
      <c r="R230" s="6"/>
      <c r="S230" s="6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</row>
    <row r="231" spans="1:14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6"/>
      <c r="M231" s="6"/>
      <c r="N231" s="6"/>
      <c r="O231" s="6"/>
      <c r="P231" s="6"/>
      <c r="Q231" s="6"/>
      <c r="R231" s="6"/>
      <c r="S231" s="6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</row>
    <row r="232" spans="1:14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6"/>
      <c r="M232" s="6"/>
      <c r="N232" s="6"/>
      <c r="O232" s="6"/>
      <c r="P232" s="6"/>
      <c r="Q232" s="6"/>
      <c r="R232" s="6"/>
      <c r="S232" s="6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</row>
    <row r="233" spans="1:14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6"/>
      <c r="M233" s="6"/>
      <c r="N233" s="6"/>
      <c r="O233" s="6"/>
      <c r="P233" s="6"/>
      <c r="Q233" s="6"/>
      <c r="R233" s="6"/>
      <c r="S233" s="6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</row>
    <row r="234" spans="1:14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6"/>
      <c r="M234" s="6"/>
      <c r="N234" s="6"/>
      <c r="O234" s="6"/>
      <c r="P234" s="6"/>
      <c r="Q234" s="6"/>
      <c r="R234" s="6"/>
      <c r="S234" s="6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</row>
    <row r="235" spans="1:14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6"/>
      <c r="M235" s="6"/>
      <c r="N235" s="6"/>
      <c r="O235" s="6"/>
      <c r="P235" s="6"/>
      <c r="Q235" s="6"/>
      <c r="R235" s="6"/>
      <c r="S235" s="6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</row>
    <row r="236" spans="1:14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6"/>
      <c r="M236" s="6"/>
      <c r="N236" s="6"/>
      <c r="O236" s="6"/>
      <c r="P236" s="6"/>
      <c r="Q236" s="6"/>
      <c r="R236" s="6"/>
      <c r="S236" s="6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</row>
    <row r="237" spans="1:14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6"/>
      <c r="M237" s="6"/>
      <c r="N237" s="6"/>
      <c r="O237" s="6"/>
      <c r="P237" s="6"/>
      <c r="Q237" s="6"/>
      <c r="R237" s="6"/>
      <c r="S237" s="6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</row>
    <row r="238" spans="1:14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6"/>
      <c r="M238" s="6"/>
      <c r="N238" s="6"/>
      <c r="O238" s="6"/>
      <c r="P238" s="6"/>
      <c r="Q238" s="6"/>
      <c r="R238" s="6"/>
      <c r="S238" s="6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</row>
    <row r="239" spans="1:14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6"/>
      <c r="M239" s="6"/>
      <c r="N239" s="6"/>
      <c r="O239" s="6"/>
      <c r="P239" s="6"/>
      <c r="Q239" s="6"/>
      <c r="R239" s="6"/>
      <c r="S239" s="6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</row>
    <row r="240" spans="1:14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6"/>
      <c r="M240" s="6"/>
      <c r="N240" s="6"/>
      <c r="O240" s="6"/>
      <c r="P240" s="6"/>
      <c r="Q240" s="6"/>
      <c r="R240" s="6"/>
      <c r="S240" s="6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</row>
    <row r="241" spans="1:14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6"/>
      <c r="M241" s="6"/>
      <c r="N241" s="6"/>
      <c r="O241" s="6"/>
      <c r="P241" s="6"/>
      <c r="Q241" s="6"/>
      <c r="R241" s="6"/>
      <c r="S241" s="6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</row>
    <row r="242" spans="1:14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6"/>
      <c r="M242" s="6"/>
      <c r="N242" s="6"/>
      <c r="O242" s="6"/>
      <c r="P242" s="6"/>
      <c r="Q242" s="6"/>
      <c r="R242" s="6"/>
      <c r="S242" s="6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</row>
    <row r="243" spans="1:14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6"/>
      <c r="M243" s="6"/>
      <c r="N243" s="6"/>
      <c r="O243" s="6"/>
      <c r="P243" s="6"/>
      <c r="Q243" s="6"/>
      <c r="R243" s="6"/>
      <c r="S243" s="6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</row>
    <row r="244" spans="1:14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6"/>
      <c r="M244" s="6"/>
      <c r="N244" s="6"/>
      <c r="O244" s="6"/>
      <c r="P244" s="6"/>
      <c r="Q244" s="6"/>
      <c r="R244" s="6"/>
      <c r="S244" s="6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</row>
    <row r="245" spans="1:14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6"/>
      <c r="M245" s="6"/>
      <c r="N245" s="6"/>
      <c r="O245" s="6"/>
      <c r="P245" s="6"/>
      <c r="Q245" s="6"/>
      <c r="R245" s="6"/>
      <c r="S245" s="6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</row>
    <row r="246" spans="1:14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6"/>
      <c r="M246" s="6"/>
      <c r="N246" s="6"/>
      <c r="O246" s="6"/>
      <c r="P246" s="6"/>
      <c r="Q246" s="6"/>
      <c r="R246" s="6"/>
      <c r="S246" s="6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</row>
    <row r="247" spans="1:14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6"/>
      <c r="M247" s="6"/>
      <c r="N247" s="6"/>
      <c r="O247" s="6"/>
      <c r="P247" s="6"/>
      <c r="Q247" s="6"/>
      <c r="R247" s="6"/>
      <c r="S247" s="6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</row>
    <row r="248" spans="1:14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6"/>
      <c r="M248" s="6"/>
      <c r="N248" s="6"/>
      <c r="O248" s="6"/>
      <c r="P248" s="6"/>
      <c r="Q248" s="6"/>
      <c r="R248" s="6"/>
      <c r="S248" s="6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</row>
    <row r="249" spans="1:14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6"/>
      <c r="M249" s="6"/>
      <c r="N249" s="6"/>
      <c r="O249" s="6"/>
      <c r="P249" s="6"/>
      <c r="Q249" s="6"/>
      <c r="R249" s="6"/>
      <c r="S249" s="6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</row>
    <row r="250" spans="1:14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6"/>
      <c r="M250" s="6"/>
      <c r="N250" s="6"/>
      <c r="O250" s="6"/>
      <c r="P250" s="6"/>
      <c r="Q250" s="6"/>
      <c r="R250" s="6"/>
      <c r="S250" s="6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</row>
    <row r="251" spans="1:14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6"/>
      <c r="M251" s="6"/>
      <c r="N251" s="6"/>
      <c r="O251" s="6"/>
      <c r="P251" s="6"/>
      <c r="Q251" s="6"/>
      <c r="R251" s="6"/>
      <c r="S251" s="6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</row>
    <row r="252" spans="1:14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6"/>
      <c r="M252" s="6"/>
      <c r="N252" s="6"/>
      <c r="O252" s="6"/>
      <c r="P252" s="6"/>
      <c r="Q252" s="6"/>
      <c r="R252" s="6"/>
      <c r="S252" s="6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</row>
    <row r="253" spans="1:14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6"/>
      <c r="M253" s="6"/>
      <c r="N253" s="6"/>
      <c r="O253" s="6"/>
      <c r="P253" s="6"/>
      <c r="Q253" s="6"/>
      <c r="R253" s="6"/>
      <c r="S253" s="6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</row>
    <row r="254" spans="1:14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6"/>
      <c r="M254" s="6"/>
      <c r="N254" s="6"/>
      <c r="O254" s="6"/>
      <c r="P254" s="6"/>
      <c r="Q254" s="6"/>
      <c r="R254" s="6"/>
      <c r="S254" s="6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</row>
    <row r="255" spans="1:14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6"/>
      <c r="M255" s="6"/>
      <c r="N255" s="6"/>
      <c r="O255" s="6"/>
      <c r="P255" s="6"/>
      <c r="Q255" s="6"/>
      <c r="R255" s="6"/>
      <c r="S255" s="6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</row>
    <row r="256" spans="1:14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6"/>
      <c r="M256" s="6"/>
      <c r="N256" s="6"/>
      <c r="O256" s="6"/>
      <c r="P256" s="6"/>
      <c r="Q256" s="6"/>
      <c r="R256" s="6"/>
      <c r="S256" s="6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</row>
    <row r="257" spans="1:14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6"/>
      <c r="M257" s="6"/>
      <c r="N257" s="6"/>
      <c r="O257" s="6"/>
      <c r="P257" s="6"/>
      <c r="Q257" s="6"/>
      <c r="R257" s="6"/>
      <c r="S257" s="6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</row>
    <row r="258" spans="1:14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6"/>
      <c r="M258" s="6"/>
      <c r="N258" s="6"/>
      <c r="O258" s="6"/>
      <c r="P258" s="6"/>
      <c r="Q258" s="6"/>
      <c r="R258" s="6"/>
      <c r="S258" s="6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</row>
    <row r="259" spans="1:14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6"/>
      <c r="M259" s="6"/>
      <c r="N259" s="6"/>
      <c r="O259" s="6"/>
      <c r="P259" s="6"/>
      <c r="Q259" s="6"/>
      <c r="R259" s="6"/>
      <c r="S259" s="6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</row>
    <row r="260" spans="1:14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6"/>
      <c r="M260" s="6"/>
      <c r="N260" s="6"/>
      <c r="O260" s="6"/>
      <c r="P260" s="6"/>
      <c r="Q260" s="6"/>
      <c r="R260" s="6"/>
      <c r="S260" s="6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</row>
    <row r="261" spans="1:14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6"/>
      <c r="M261" s="6"/>
      <c r="N261" s="6"/>
      <c r="O261" s="6"/>
      <c r="P261" s="6"/>
      <c r="Q261" s="6"/>
      <c r="R261" s="6"/>
      <c r="S261" s="6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</row>
    <row r="262" spans="1:14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6"/>
      <c r="M262" s="6"/>
      <c r="N262" s="6"/>
      <c r="O262" s="6"/>
      <c r="P262" s="6"/>
      <c r="Q262" s="6"/>
      <c r="R262" s="6"/>
      <c r="S262" s="6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</row>
    <row r="263" spans="1:14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6"/>
      <c r="M263" s="6"/>
      <c r="N263" s="6"/>
      <c r="O263" s="6"/>
      <c r="P263" s="6"/>
      <c r="Q263" s="6"/>
      <c r="R263" s="6"/>
      <c r="S263" s="6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</row>
    <row r="264" spans="1:14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6"/>
      <c r="M264" s="6"/>
      <c r="N264" s="6"/>
      <c r="O264" s="6"/>
      <c r="P264" s="6"/>
      <c r="Q264" s="6"/>
      <c r="R264" s="6"/>
      <c r="S264" s="6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</row>
    <row r="265" spans="1:14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6"/>
      <c r="M265" s="6"/>
      <c r="N265" s="6"/>
      <c r="O265" s="6"/>
      <c r="P265" s="6"/>
      <c r="Q265" s="6"/>
      <c r="R265" s="6"/>
      <c r="S265" s="6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</row>
    <row r="266" spans="1:14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6"/>
      <c r="M266" s="6"/>
      <c r="N266" s="6"/>
      <c r="O266" s="6"/>
      <c r="P266" s="6"/>
      <c r="Q266" s="6"/>
      <c r="R266" s="6"/>
      <c r="S266" s="6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</row>
    <row r="267" spans="1:14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6"/>
      <c r="M267" s="6"/>
      <c r="N267" s="6"/>
      <c r="O267" s="6"/>
      <c r="P267" s="6"/>
      <c r="Q267" s="6"/>
      <c r="R267" s="6"/>
      <c r="S267" s="6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</row>
    <row r="268" spans="1:14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6"/>
      <c r="M268" s="6"/>
      <c r="N268" s="6"/>
      <c r="O268" s="6"/>
      <c r="P268" s="6"/>
      <c r="Q268" s="6"/>
      <c r="R268" s="6"/>
      <c r="S268" s="6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</row>
    <row r="269" spans="1:14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6"/>
      <c r="M269" s="6"/>
      <c r="N269" s="6"/>
      <c r="O269" s="6"/>
      <c r="P269" s="6"/>
      <c r="Q269" s="6"/>
      <c r="R269" s="6"/>
      <c r="S269" s="6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</row>
    <row r="270" spans="1:14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6"/>
      <c r="M270" s="6"/>
      <c r="N270" s="6"/>
      <c r="O270" s="6"/>
      <c r="P270" s="6"/>
      <c r="Q270" s="6"/>
      <c r="R270" s="6"/>
      <c r="S270" s="6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</row>
    <row r="271" spans="1:14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6"/>
      <c r="M271" s="6"/>
      <c r="N271" s="6"/>
      <c r="O271" s="6"/>
      <c r="P271" s="6"/>
      <c r="Q271" s="6"/>
      <c r="R271" s="6"/>
      <c r="S271" s="6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</row>
    <row r="272" spans="1:14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6"/>
      <c r="M272" s="6"/>
      <c r="N272" s="6"/>
      <c r="O272" s="6"/>
      <c r="P272" s="6"/>
      <c r="Q272" s="6"/>
      <c r="R272" s="6"/>
      <c r="S272" s="6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</row>
    <row r="273" spans="1:14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6"/>
      <c r="M273" s="6"/>
      <c r="N273" s="6"/>
      <c r="O273" s="6"/>
      <c r="P273" s="6"/>
      <c r="Q273" s="6"/>
      <c r="R273" s="6"/>
      <c r="S273" s="6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</row>
    <row r="274" spans="1:14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6"/>
      <c r="M274" s="6"/>
      <c r="N274" s="6"/>
      <c r="O274" s="6"/>
      <c r="P274" s="6"/>
      <c r="Q274" s="6"/>
      <c r="R274" s="6"/>
      <c r="S274" s="6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</row>
    <row r="275" spans="1:14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6"/>
      <c r="M275" s="6"/>
      <c r="N275" s="6"/>
      <c r="O275" s="6"/>
      <c r="P275" s="6"/>
      <c r="Q275" s="6"/>
      <c r="R275" s="6"/>
      <c r="S275" s="6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</row>
    <row r="276" spans="1:14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6"/>
      <c r="M276" s="6"/>
      <c r="N276" s="6"/>
      <c r="O276" s="6"/>
      <c r="P276" s="6"/>
      <c r="Q276" s="6"/>
      <c r="R276" s="6"/>
      <c r="S276" s="6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</row>
    <row r="277" spans="1:14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6"/>
      <c r="M277" s="6"/>
      <c r="N277" s="6"/>
      <c r="O277" s="6"/>
      <c r="P277" s="6"/>
      <c r="Q277" s="6"/>
      <c r="R277" s="6"/>
      <c r="S277" s="6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</row>
    <row r="278" spans="1:14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6"/>
      <c r="M278" s="6"/>
      <c r="N278" s="6"/>
      <c r="O278" s="6"/>
      <c r="P278" s="6"/>
      <c r="Q278" s="6"/>
      <c r="R278" s="6"/>
      <c r="S278" s="6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</row>
    <row r="279" spans="1:14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6"/>
      <c r="M279" s="6"/>
      <c r="N279" s="6"/>
      <c r="O279" s="6"/>
      <c r="P279" s="6"/>
      <c r="Q279" s="6"/>
      <c r="R279" s="6"/>
      <c r="S279" s="6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</row>
    <row r="280" spans="1:14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6"/>
      <c r="M280" s="6"/>
      <c r="N280" s="6"/>
      <c r="O280" s="6"/>
      <c r="P280" s="6"/>
      <c r="Q280" s="6"/>
      <c r="R280" s="6"/>
      <c r="S280" s="6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</row>
    <row r="281" spans="1:14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6"/>
      <c r="M281" s="6"/>
      <c r="N281" s="6"/>
      <c r="O281" s="6"/>
      <c r="P281" s="6"/>
      <c r="Q281" s="6"/>
      <c r="R281" s="6"/>
      <c r="S281" s="6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</row>
    <row r="282" spans="1:14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6"/>
      <c r="M282" s="6"/>
      <c r="N282" s="6"/>
      <c r="O282" s="6"/>
      <c r="P282" s="6"/>
      <c r="Q282" s="6"/>
      <c r="R282" s="6"/>
      <c r="S282" s="6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</row>
    <row r="283" spans="1:14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6"/>
      <c r="M283" s="6"/>
      <c r="N283" s="6"/>
      <c r="O283" s="6"/>
      <c r="P283" s="6"/>
      <c r="Q283" s="6"/>
      <c r="R283" s="6"/>
      <c r="S283" s="6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</row>
    <row r="284" spans="1:14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6"/>
      <c r="M284" s="6"/>
      <c r="N284" s="6"/>
      <c r="O284" s="6"/>
      <c r="P284" s="6"/>
      <c r="Q284" s="6"/>
      <c r="R284" s="6"/>
      <c r="S284" s="6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</row>
    <row r="285" spans="1:14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6"/>
      <c r="M285" s="6"/>
      <c r="N285" s="6"/>
      <c r="O285" s="6"/>
      <c r="P285" s="6"/>
      <c r="Q285" s="6"/>
      <c r="R285" s="6"/>
      <c r="S285" s="6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</row>
    <row r="286" spans="1:14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6"/>
      <c r="M286" s="6"/>
      <c r="N286" s="6"/>
      <c r="O286" s="6"/>
      <c r="P286" s="6"/>
      <c r="Q286" s="6"/>
      <c r="R286" s="6"/>
      <c r="S286" s="6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</row>
    <row r="287" spans="1:14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6"/>
      <c r="M287" s="6"/>
      <c r="N287" s="6"/>
      <c r="O287" s="6"/>
      <c r="P287" s="6"/>
      <c r="Q287" s="6"/>
      <c r="R287" s="6"/>
      <c r="S287" s="6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</row>
    <row r="288" spans="1:14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6"/>
      <c r="M288" s="6"/>
      <c r="N288" s="6"/>
      <c r="O288" s="6"/>
      <c r="P288" s="6"/>
      <c r="Q288" s="6"/>
      <c r="R288" s="6"/>
      <c r="S288" s="6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</row>
    <row r="289" spans="1:14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6"/>
      <c r="M289" s="6"/>
      <c r="N289" s="6"/>
      <c r="O289" s="6"/>
      <c r="P289" s="6"/>
      <c r="Q289" s="6"/>
      <c r="R289" s="6"/>
      <c r="S289" s="6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</row>
    <row r="290" spans="1:14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6"/>
      <c r="M290" s="6"/>
      <c r="N290" s="6"/>
      <c r="O290" s="6"/>
      <c r="P290" s="6"/>
      <c r="Q290" s="6"/>
      <c r="R290" s="6"/>
      <c r="S290" s="6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</row>
    <row r="291" spans="1:14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6"/>
      <c r="M291" s="6"/>
      <c r="N291" s="6"/>
      <c r="O291" s="6"/>
      <c r="P291" s="6"/>
      <c r="Q291" s="6"/>
      <c r="R291" s="6"/>
      <c r="S291" s="6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</row>
    <row r="292" spans="1:14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6"/>
      <c r="M292" s="6"/>
      <c r="N292" s="6"/>
      <c r="O292" s="6"/>
      <c r="P292" s="6"/>
      <c r="Q292" s="6"/>
      <c r="R292" s="6"/>
      <c r="S292" s="6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</row>
    <row r="293" spans="1:14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6"/>
      <c r="M293" s="6"/>
      <c r="N293" s="6"/>
      <c r="O293" s="6"/>
      <c r="P293" s="6"/>
      <c r="Q293" s="6"/>
      <c r="R293" s="6"/>
      <c r="S293" s="6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</row>
    <row r="294" spans="1:14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6"/>
      <c r="M294" s="6"/>
      <c r="N294" s="6"/>
      <c r="O294" s="6"/>
      <c r="P294" s="6"/>
      <c r="Q294" s="6"/>
      <c r="R294" s="6"/>
      <c r="S294" s="6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</row>
    <row r="295" spans="1:14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6"/>
      <c r="M295" s="6"/>
      <c r="N295" s="6"/>
      <c r="O295" s="6"/>
      <c r="P295" s="6"/>
      <c r="Q295" s="6"/>
      <c r="R295" s="6"/>
      <c r="S295" s="6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</row>
    <row r="296" spans="1:14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6"/>
      <c r="M296" s="6"/>
      <c r="N296" s="6"/>
      <c r="O296" s="6"/>
      <c r="P296" s="6"/>
      <c r="Q296" s="6"/>
      <c r="R296" s="6"/>
      <c r="S296" s="6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</row>
    <row r="297" spans="1:14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6"/>
      <c r="M297" s="6"/>
      <c r="N297" s="6"/>
      <c r="O297" s="6"/>
      <c r="P297" s="6"/>
      <c r="Q297" s="6"/>
      <c r="R297" s="6"/>
      <c r="S297" s="6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</row>
    <row r="298" spans="1:14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6"/>
      <c r="M298" s="6"/>
      <c r="N298" s="6"/>
      <c r="O298" s="6"/>
      <c r="P298" s="6"/>
      <c r="Q298" s="6"/>
      <c r="R298" s="6"/>
      <c r="S298" s="6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</row>
    <row r="299" spans="1:14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6"/>
      <c r="M299" s="6"/>
      <c r="N299" s="6"/>
      <c r="O299" s="6"/>
      <c r="P299" s="6"/>
      <c r="Q299" s="6"/>
      <c r="R299" s="6"/>
      <c r="S299" s="6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</row>
    <row r="300" spans="1:14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6"/>
      <c r="M300" s="6"/>
      <c r="N300" s="6"/>
      <c r="O300" s="6"/>
      <c r="P300" s="6"/>
      <c r="Q300" s="6"/>
      <c r="R300" s="6"/>
      <c r="S300" s="6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</row>
    <row r="301" spans="1:14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6"/>
      <c r="M301" s="6"/>
      <c r="N301" s="6"/>
      <c r="O301" s="6"/>
      <c r="P301" s="6"/>
      <c r="Q301" s="6"/>
      <c r="R301" s="6"/>
      <c r="S301" s="6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</row>
    <row r="302" spans="1:14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6"/>
      <c r="M302" s="6"/>
      <c r="N302" s="6"/>
      <c r="O302" s="6"/>
      <c r="P302" s="6"/>
      <c r="Q302" s="6"/>
      <c r="R302" s="6"/>
      <c r="S302" s="6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</row>
    <row r="303" spans="1:14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6"/>
      <c r="M303" s="6"/>
      <c r="N303" s="6"/>
      <c r="O303" s="6"/>
      <c r="P303" s="6"/>
      <c r="Q303" s="6"/>
      <c r="R303" s="6"/>
      <c r="S303" s="6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</row>
    <row r="304" spans="1:14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6"/>
      <c r="M304" s="6"/>
      <c r="N304" s="6"/>
      <c r="O304" s="6"/>
      <c r="P304" s="6"/>
      <c r="Q304" s="6"/>
      <c r="R304" s="6"/>
      <c r="S304" s="6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</row>
    <row r="305" spans="1:14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6"/>
      <c r="M305" s="6"/>
      <c r="N305" s="6"/>
      <c r="O305" s="6"/>
      <c r="P305" s="6"/>
      <c r="Q305" s="6"/>
      <c r="R305" s="6"/>
      <c r="S305" s="6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</row>
    <row r="306" spans="1:14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6"/>
      <c r="M306" s="6"/>
      <c r="N306" s="6"/>
      <c r="O306" s="6"/>
      <c r="P306" s="6"/>
      <c r="Q306" s="6"/>
      <c r="R306" s="6"/>
      <c r="S306" s="6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</row>
    <row r="307" spans="1:14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6"/>
      <c r="M307" s="6"/>
      <c r="N307" s="6"/>
      <c r="O307" s="6"/>
      <c r="P307" s="6"/>
      <c r="Q307" s="6"/>
      <c r="R307" s="6"/>
      <c r="S307" s="6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</row>
    <row r="308" spans="1:14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6"/>
      <c r="M308" s="6"/>
      <c r="N308" s="6"/>
      <c r="O308" s="6"/>
      <c r="P308" s="6"/>
      <c r="Q308" s="6"/>
      <c r="R308" s="6"/>
      <c r="S308" s="6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</row>
    <row r="309" spans="1:14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6"/>
      <c r="M309" s="6"/>
      <c r="N309" s="6"/>
      <c r="O309" s="6"/>
      <c r="P309" s="6"/>
      <c r="Q309" s="6"/>
      <c r="R309" s="6"/>
      <c r="S309" s="6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</row>
    <row r="310" spans="1:14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6"/>
      <c r="M310" s="6"/>
      <c r="N310" s="6"/>
      <c r="O310" s="6"/>
      <c r="P310" s="6"/>
      <c r="Q310" s="6"/>
      <c r="R310" s="6"/>
      <c r="S310" s="6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</row>
    <row r="311" spans="1:14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6"/>
      <c r="M311" s="6"/>
      <c r="N311" s="6"/>
      <c r="O311" s="6"/>
      <c r="P311" s="6"/>
      <c r="Q311" s="6"/>
      <c r="R311" s="6"/>
      <c r="S311" s="6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</row>
    <row r="312" spans="1:14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6"/>
      <c r="M312" s="6"/>
      <c r="N312" s="6"/>
      <c r="O312" s="6"/>
      <c r="P312" s="6"/>
      <c r="Q312" s="6"/>
      <c r="R312" s="6"/>
      <c r="S312" s="6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</row>
    <row r="313" spans="1:14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6"/>
      <c r="M313" s="6"/>
      <c r="N313" s="6"/>
      <c r="O313" s="6"/>
      <c r="P313" s="6"/>
      <c r="Q313" s="6"/>
      <c r="R313" s="6"/>
      <c r="S313" s="6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</row>
    <row r="314" spans="1:14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6"/>
      <c r="M314" s="6"/>
      <c r="N314" s="6"/>
      <c r="O314" s="6"/>
      <c r="P314" s="6"/>
      <c r="Q314" s="6"/>
      <c r="R314" s="6"/>
      <c r="S314" s="6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</row>
    <row r="315" spans="1:14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6"/>
      <c r="M315" s="6"/>
      <c r="N315" s="6"/>
      <c r="O315" s="6"/>
      <c r="P315" s="6"/>
      <c r="Q315" s="6"/>
      <c r="R315" s="6"/>
      <c r="S315" s="6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</row>
    <row r="316" spans="1:14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6"/>
      <c r="M316" s="6"/>
      <c r="N316" s="6"/>
      <c r="O316" s="6"/>
      <c r="P316" s="6"/>
      <c r="Q316" s="6"/>
      <c r="R316" s="6"/>
      <c r="S316" s="6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</row>
    <row r="317" spans="1:14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6"/>
      <c r="M317" s="6"/>
      <c r="N317" s="6"/>
      <c r="O317" s="6"/>
      <c r="P317" s="6"/>
      <c r="Q317" s="6"/>
      <c r="R317" s="6"/>
      <c r="S317" s="6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</row>
    <row r="318" spans="1:14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6"/>
      <c r="M318" s="6"/>
      <c r="N318" s="6"/>
      <c r="O318" s="6"/>
      <c r="P318" s="6"/>
      <c r="Q318" s="6"/>
      <c r="R318" s="6"/>
      <c r="S318" s="6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</row>
    <row r="319" spans="1:14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6"/>
      <c r="M319" s="6"/>
      <c r="N319" s="6"/>
      <c r="O319" s="6"/>
      <c r="P319" s="6"/>
      <c r="Q319" s="6"/>
      <c r="R319" s="6"/>
      <c r="S319" s="6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</row>
    <row r="320" spans="1:14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6"/>
      <c r="M320" s="6"/>
      <c r="N320" s="6"/>
      <c r="O320" s="6"/>
      <c r="P320" s="6"/>
      <c r="Q320" s="6"/>
      <c r="R320" s="6"/>
      <c r="S320" s="6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</row>
    <row r="321" spans="1:14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6"/>
      <c r="M321" s="6"/>
      <c r="N321" s="6"/>
      <c r="O321" s="6"/>
      <c r="P321" s="6"/>
      <c r="Q321" s="6"/>
      <c r="R321" s="6"/>
      <c r="S321" s="6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</row>
    <row r="322" spans="1:14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6"/>
      <c r="M322" s="6"/>
      <c r="N322" s="6"/>
      <c r="O322" s="6"/>
      <c r="P322" s="6"/>
      <c r="Q322" s="6"/>
      <c r="R322" s="6"/>
      <c r="S322" s="6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</row>
    <row r="323" spans="1:14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6"/>
      <c r="M323" s="6"/>
      <c r="N323" s="6"/>
      <c r="O323" s="6"/>
      <c r="P323" s="6"/>
      <c r="Q323" s="6"/>
      <c r="R323" s="6"/>
      <c r="S323" s="6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</row>
    <row r="324" spans="1:14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6"/>
      <c r="M324" s="6"/>
      <c r="N324" s="6"/>
      <c r="O324" s="6"/>
      <c r="P324" s="6"/>
      <c r="Q324" s="6"/>
      <c r="R324" s="6"/>
      <c r="S324" s="6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</row>
    <row r="325" spans="1:14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6"/>
      <c r="M325" s="6"/>
      <c r="N325" s="6"/>
      <c r="O325" s="6"/>
      <c r="P325" s="6"/>
      <c r="Q325" s="6"/>
      <c r="R325" s="6"/>
      <c r="S325" s="6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</row>
    <row r="326" spans="1:14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6"/>
      <c r="M326" s="6"/>
      <c r="N326" s="6"/>
      <c r="O326" s="6"/>
      <c r="P326" s="6"/>
      <c r="Q326" s="6"/>
      <c r="R326" s="6"/>
      <c r="S326" s="6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</row>
    <row r="327" spans="1:14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6"/>
      <c r="M327" s="6"/>
      <c r="N327" s="6"/>
      <c r="O327" s="6"/>
      <c r="P327" s="6"/>
      <c r="Q327" s="6"/>
      <c r="R327" s="6"/>
      <c r="S327" s="6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</row>
    <row r="328" spans="1:14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6"/>
      <c r="M328" s="6"/>
      <c r="N328" s="6"/>
      <c r="O328" s="6"/>
      <c r="P328" s="6"/>
      <c r="Q328" s="6"/>
      <c r="R328" s="6"/>
      <c r="S328" s="6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</row>
    <row r="329" spans="1:14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6"/>
      <c r="M329" s="6"/>
      <c r="N329" s="6"/>
      <c r="O329" s="6"/>
      <c r="P329" s="6"/>
      <c r="Q329" s="6"/>
      <c r="R329" s="6"/>
      <c r="S329" s="6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</row>
    <row r="330" spans="1:14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6"/>
      <c r="M330" s="6"/>
      <c r="N330" s="6"/>
      <c r="O330" s="6"/>
      <c r="P330" s="6"/>
      <c r="Q330" s="6"/>
      <c r="R330" s="6"/>
      <c r="S330" s="6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</row>
    <row r="331" spans="1:14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6"/>
      <c r="M331" s="6"/>
      <c r="N331" s="6"/>
      <c r="O331" s="6"/>
      <c r="P331" s="6"/>
      <c r="Q331" s="6"/>
      <c r="R331" s="6"/>
      <c r="S331" s="6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</row>
    <row r="332" spans="1:14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6"/>
      <c r="M332" s="6"/>
      <c r="N332" s="6"/>
      <c r="O332" s="6"/>
      <c r="P332" s="6"/>
      <c r="Q332" s="6"/>
      <c r="R332" s="6"/>
      <c r="S332" s="6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</row>
    <row r="333" spans="1:14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6"/>
      <c r="M333" s="6"/>
      <c r="N333" s="6"/>
      <c r="O333" s="6"/>
      <c r="P333" s="6"/>
      <c r="Q333" s="6"/>
      <c r="R333" s="6"/>
      <c r="S333" s="6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</row>
    <row r="334" spans="1:14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6"/>
      <c r="M334" s="6"/>
      <c r="N334" s="6"/>
      <c r="O334" s="6"/>
      <c r="P334" s="6"/>
      <c r="Q334" s="6"/>
      <c r="R334" s="6"/>
      <c r="S334" s="6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</row>
    <row r="335" spans="1:14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6"/>
      <c r="M335" s="6"/>
      <c r="N335" s="6"/>
      <c r="O335" s="6"/>
      <c r="P335" s="6"/>
      <c r="Q335" s="6"/>
      <c r="R335" s="6"/>
      <c r="S335" s="6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</row>
    <row r="336" spans="1:14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6"/>
      <c r="M336" s="6"/>
      <c r="N336" s="6"/>
      <c r="O336" s="6"/>
      <c r="P336" s="6"/>
      <c r="Q336" s="6"/>
      <c r="R336" s="6"/>
      <c r="S336" s="6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</row>
    <row r="337" spans="1:14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6"/>
      <c r="M337" s="6"/>
      <c r="N337" s="6"/>
      <c r="O337" s="6"/>
      <c r="P337" s="6"/>
      <c r="Q337" s="6"/>
      <c r="R337" s="6"/>
      <c r="S337" s="6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</row>
    <row r="338" spans="1:14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6"/>
      <c r="M338" s="6"/>
      <c r="N338" s="6"/>
      <c r="O338" s="6"/>
      <c r="P338" s="6"/>
      <c r="Q338" s="6"/>
      <c r="R338" s="6"/>
      <c r="S338" s="6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</row>
    <row r="339" spans="1:14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6"/>
      <c r="M339" s="6"/>
      <c r="N339" s="6"/>
      <c r="O339" s="6"/>
      <c r="P339" s="6"/>
      <c r="Q339" s="6"/>
      <c r="R339" s="6"/>
      <c r="S339" s="6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</row>
    <row r="340" spans="1:14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6"/>
      <c r="M340" s="6"/>
      <c r="N340" s="6"/>
      <c r="O340" s="6"/>
      <c r="P340" s="6"/>
      <c r="Q340" s="6"/>
      <c r="R340" s="6"/>
      <c r="S340" s="6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</row>
    <row r="341" spans="1:14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6"/>
      <c r="M341" s="6"/>
      <c r="N341" s="6"/>
      <c r="O341" s="6"/>
      <c r="P341" s="6"/>
      <c r="Q341" s="6"/>
      <c r="R341" s="6"/>
      <c r="S341" s="6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</row>
    <row r="342" spans="1:14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6"/>
      <c r="M342" s="6"/>
      <c r="N342" s="6"/>
      <c r="O342" s="6"/>
      <c r="P342" s="6"/>
      <c r="Q342" s="6"/>
      <c r="R342" s="6"/>
      <c r="S342" s="6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</row>
    <row r="343" spans="1:14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6"/>
      <c r="M343" s="6"/>
      <c r="N343" s="6"/>
      <c r="O343" s="6"/>
      <c r="P343" s="6"/>
      <c r="Q343" s="6"/>
      <c r="R343" s="6"/>
      <c r="S343" s="6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</row>
    <row r="344" spans="1:14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6"/>
      <c r="M344" s="6"/>
      <c r="N344" s="6"/>
      <c r="O344" s="6"/>
      <c r="P344" s="6"/>
      <c r="Q344" s="6"/>
      <c r="R344" s="6"/>
      <c r="S344" s="6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</row>
    <row r="345" spans="1:14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6"/>
      <c r="M345" s="6"/>
      <c r="N345" s="6"/>
      <c r="O345" s="6"/>
      <c r="P345" s="6"/>
      <c r="Q345" s="6"/>
      <c r="R345" s="6"/>
      <c r="S345" s="6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</row>
    <row r="346" spans="1:14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6"/>
      <c r="M346" s="6"/>
      <c r="N346" s="6"/>
      <c r="O346" s="6"/>
      <c r="P346" s="6"/>
      <c r="Q346" s="6"/>
      <c r="R346" s="6"/>
      <c r="S346" s="6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</row>
    <row r="347" spans="1:14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6"/>
      <c r="M347" s="6"/>
      <c r="N347" s="6"/>
      <c r="O347" s="6"/>
      <c r="P347" s="6"/>
      <c r="Q347" s="6"/>
      <c r="R347" s="6"/>
      <c r="S347" s="6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</row>
    <row r="348" spans="1:14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6"/>
      <c r="M348" s="6"/>
      <c r="N348" s="6"/>
      <c r="O348" s="6"/>
      <c r="P348" s="6"/>
      <c r="Q348" s="6"/>
      <c r="R348" s="6"/>
      <c r="S348" s="6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</row>
    <row r="349" spans="1:14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6"/>
      <c r="M349" s="6"/>
      <c r="N349" s="6"/>
      <c r="O349" s="6"/>
      <c r="P349" s="6"/>
      <c r="Q349" s="6"/>
      <c r="R349" s="6"/>
      <c r="S349" s="6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</row>
    <row r="350" spans="1:14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6"/>
      <c r="M350" s="6"/>
      <c r="N350" s="6"/>
      <c r="O350" s="6"/>
      <c r="P350" s="6"/>
      <c r="Q350" s="6"/>
      <c r="R350" s="6"/>
      <c r="S350" s="6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</row>
    <row r="351" spans="1:14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6"/>
      <c r="M351" s="6"/>
      <c r="N351" s="6"/>
      <c r="O351" s="6"/>
      <c r="P351" s="6"/>
      <c r="Q351" s="6"/>
      <c r="R351" s="6"/>
      <c r="S351" s="6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</row>
    <row r="352" spans="1:14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6"/>
      <c r="M352" s="6"/>
      <c r="N352" s="6"/>
      <c r="O352" s="6"/>
      <c r="P352" s="6"/>
      <c r="Q352" s="6"/>
      <c r="R352" s="6"/>
      <c r="S352" s="6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</row>
    <row r="353" spans="1:14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6"/>
      <c r="M353" s="6"/>
      <c r="N353" s="6"/>
      <c r="O353" s="6"/>
      <c r="P353" s="6"/>
      <c r="Q353" s="6"/>
      <c r="R353" s="6"/>
      <c r="S353" s="6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</row>
    <row r="354" spans="1:14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6"/>
      <c r="M354" s="6"/>
      <c r="N354" s="6"/>
      <c r="O354" s="6"/>
      <c r="P354" s="6"/>
      <c r="Q354" s="6"/>
      <c r="R354" s="6"/>
      <c r="S354" s="6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</row>
    <row r="355" spans="1:14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6"/>
      <c r="M355" s="6"/>
      <c r="N355" s="6"/>
      <c r="O355" s="6"/>
      <c r="P355" s="6"/>
      <c r="Q355" s="6"/>
      <c r="R355" s="6"/>
      <c r="S355" s="6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</row>
    <row r="356" spans="1:14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6"/>
      <c r="M356" s="6"/>
      <c r="N356" s="6"/>
      <c r="O356" s="6"/>
      <c r="P356" s="6"/>
      <c r="Q356" s="6"/>
      <c r="R356" s="6"/>
      <c r="S356" s="6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</row>
    <row r="357" spans="1:14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6"/>
      <c r="M357" s="6"/>
      <c r="N357" s="6"/>
      <c r="O357" s="6"/>
      <c r="P357" s="6"/>
      <c r="Q357" s="6"/>
      <c r="R357" s="6"/>
      <c r="S357" s="6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</row>
    <row r="358" spans="1:14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6"/>
      <c r="M358" s="6"/>
      <c r="N358" s="6"/>
      <c r="O358" s="6"/>
      <c r="P358" s="6"/>
      <c r="Q358" s="6"/>
      <c r="R358" s="6"/>
      <c r="S358" s="6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</row>
    <row r="359" spans="1:14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6"/>
      <c r="M359" s="6"/>
      <c r="N359" s="6"/>
      <c r="O359" s="6"/>
      <c r="P359" s="6"/>
      <c r="Q359" s="6"/>
      <c r="R359" s="6"/>
      <c r="S359" s="6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</row>
    <row r="360" spans="1:14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6"/>
      <c r="M360" s="6"/>
      <c r="N360" s="6"/>
      <c r="O360" s="6"/>
      <c r="P360" s="6"/>
      <c r="Q360" s="6"/>
      <c r="R360" s="6"/>
      <c r="S360" s="6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</row>
    <row r="361" spans="1:14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6"/>
      <c r="M361" s="6"/>
      <c r="N361" s="6"/>
      <c r="O361" s="6"/>
      <c r="P361" s="6"/>
      <c r="Q361" s="6"/>
      <c r="R361" s="6"/>
      <c r="S361" s="6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</row>
    <row r="362" spans="1:14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6"/>
      <c r="M362" s="6"/>
      <c r="N362" s="6"/>
      <c r="O362" s="6"/>
      <c r="P362" s="6"/>
      <c r="Q362" s="6"/>
      <c r="R362" s="6"/>
      <c r="S362" s="6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</row>
    <row r="363" spans="1:14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6"/>
      <c r="M363" s="6"/>
      <c r="N363" s="6"/>
      <c r="O363" s="6"/>
      <c r="P363" s="6"/>
      <c r="Q363" s="6"/>
      <c r="R363" s="6"/>
      <c r="S363" s="6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</row>
    <row r="364" spans="1:14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6"/>
      <c r="M364" s="6"/>
      <c r="N364" s="6"/>
      <c r="O364" s="6"/>
      <c r="P364" s="6"/>
      <c r="Q364" s="6"/>
      <c r="R364" s="6"/>
      <c r="S364" s="6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</row>
    <row r="365" spans="1:14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6"/>
      <c r="M365" s="6"/>
      <c r="N365" s="6"/>
      <c r="O365" s="6"/>
      <c r="P365" s="6"/>
      <c r="Q365" s="6"/>
      <c r="R365" s="6"/>
      <c r="S365" s="6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</row>
    <row r="366" spans="1:14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6"/>
      <c r="M366" s="6"/>
      <c r="N366" s="6"/>
      <c r="O366" s="6"/>
      <c r="P366" s="6"/>
      <c r="Q366" s="6"/>
      <c r="R366" s="6"/>
      <c r="S366" s="6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</row>
    <row r="367" spans="1:14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6"/>
      <c r="M367" s="6"/>
      <c r="N367" s="6"/>
      <c r="O367" s="6"/>
      <c r="P367" s="6"/>
      <c r="Q367" s="6"/>
      <c r="R367" s="6"/>
      <c r="S367" s="6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</row>
    <row r="368" spans="1:14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6"/>
      <c r="M368" s="6"/>
      <c r="N368" s="6"/>
      <c r="O368" s="6"/>
      <c r="P368" s="6"/>
      <c r="Q368" s="6"/>
      <c r="R368" s="6"/>
      <c r="S368" s="6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</row>
    <row r="369" spans="1:14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6"/>
      <c r="M369" s="6"/>
      <c r="N369" s="6"/>
      <c r="O369" s="6"/>
      <c r="P369" s="6"/>
      <c r="Q369" s="6"/>
      <c r="R369" s="6"/>
      <c r="S369" s="6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</row>
    <row r="370" spans="1:14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6"/>
      <c r="M370" s="6"/>
      <c r="N370" s="6"/>
      <c r="O370" s="6"/>
      <c r="P370" s="6"/>
      <c r="Q370" s="6"/>
      <c r="R370" s="6"/>
      <c r="S370" s="6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</row>
    <row r="371" spans="1:14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6"/>
      <c r="M371" s="6"/>
      <c r="N371" s="6"/>
      <c r="O371" s="6"/>
      <c r="P371" s="6"/>
      <c r="Q371" s="6"/>
      <c r="R371" s="6"/>
      <c r="S371" s="6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</row>
    <row r="372" spans="1:14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6"/>
      <c r="M372" s="6"/>
      <c r="N372" s="6"/>
      <c r="O372" s="6"/>
      <c r="P372" s="6"/>
      <c r="Q372" s="6"/>
      <c r="R372" s="6"/>
      <c r="S372" s="6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</row>
    <row r="373" spans="1:14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6"/>
      <c r="M373" s="6"/>
      <c r="N373" s="6"/>
      <c r="O373" s="6"/>
      <c r="P373" s="6"/>
      <c r="Q373" s="6"/>
      <c r="R373" s="6"/>
      <c r="S373" s="6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</row>
    <row r="374" spans="1:14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6"/>
      <c r="M374" s="6"/>
      <c r="N374" s="6"/>
      <c r="O374" s="6"/>
      <c r="P374" s="6"/>
      <c r="Q374" s="6"/>
      <c r="R374" s="6"/>
      <c r="S374" s="6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</row>
    <row r="375" spans="1:14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6"/>
      <c r="M375" s="6"/>
      <c r="N375" s="6"/>
      <c r="O375" s="6"/>
      <c r="P375" s="6"/>
      <c r="Q375" s="6"/>
      <c r="R375" s="6"/>
      <c r="S375" s="6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</row>
    <row r="376" spans="1:14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6"/>
      <c r="M376" s="6"/>
      <c r="N376" s="6"/>
      <c r="O376" s="6"/>
      <c r="P376" s="6"/>
      <c r="Q376" s="6"/>
      <c r="R376" s="6"/>
      <c r="S376" s="6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</row>
    <row r="377" spans="1:14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6"/>
      <c r="M377" s="6"/>
      <c r="N377" s="6"/>
      <c r="O377" s="6"/>
      <c r="P377" s="6"/>
      <c r="Q377" s="6"/>
      <c r="R377" s="6"/>
      <c r="S377" s="6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</row>
    <row r="378" spans="1:14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6"/>
      <c r="M378" s="6"/>
      <c r="N378" s="6"/>
      <c r="O378" s="6"/>
      <c r="P378" s="6"/>
      <c r="Q378" s="6"/>
      <c r="R378" s="6"/>
      <c r="S378" s="6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</row>
    <row r="379" spans="1:14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6"/>
      <c r="M379" s="6"/>
      <c r="N379" s="6"/>
      <c r="O379" s="6"/>
      <c r="P379" s="6"/>
      <c r="Q379" s="6"/>
      <c r="R379" s="6"/>
      <c r="S379" s="6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</row>
    <row r="380" spans="1:14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6"/>
      <c r="M380" s="6"/>
      <c r="N380" s="6"/>
      <c r="O380" s="6"/>
      <c r="P380" s="6"/>
      <c r="Q380" s="6"/>
      <c r="R380" s="6"/>
      <c r="S380" s="6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</row>
    <row r="381" spans="1:14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6"/>
      <c r="M381" s="6"/>
      <c r="N381" s="6"/>
      <c r="O381" s="6"/>
      <c r="P381" s="6"/>
      <c r="Q381" s="6"/>
      <c r="R381" s="6"/>
      <c r="S381" s="6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</row>
    <row r="382" spans="1:14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6"/>
      <c r="M382" s="6"/>
      <c r="N382" s="6"/>
      <c r="O382" s="6"/>
      <c r="P382" s="6"/>
      <c r="Q382" s="6"/>
      <c r="R382" s="6"/>
      <c r="S382" s="6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</row>
    <row r="383" spans="1:14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6"/>
      <c r="M383" s="6"/>
      <c r="N383" s="6"/>
      <c r="O383" s="6"/>
      <c r="P383" s="6"/>
      <c r="Q383" s="6"/>
      <c r="R383" s="6"/>
      <c r="S383" s="6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</row>
    <row r="384" spans="1:14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6"/>
      <c r="M384" s="6"/>
      <c r="N384" s="6"/>
      <c r="O384" s="6"/>
      <c r="P384" s="6"/>
      <c r="Q384" s="6"/>
      <c r="R384" s="6"/>
      <c r="S384" s="6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</row>
    <row r="385" spans="1:14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6"/>
      <c r="M385" s="6"/>
      <c r="N385" s="6"/>
      <c r="O385" s="6"/>
      <c r="P385" s="6"/>
      <c r="Q385" s="6"/>
      <c r="R385" s="6"/>
      <c r="S385" s="6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</row>
    <row r="386" spans="1:14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6"/>
      <c r="M386" s="6"/>
      <c r="N386" s="6"/>
      <c r="O386" s="6"/>
      <c r="P386" s="6"/>
      <c r="Q386" s="6"/>
      <c r="R386" s="6"/>
      <c r="S386" s="6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</row>
    <row r="387" spans="1:14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6"/>
      <c r="M387" s="6"/>
      <c r="N387" s="6"/>
      <c r="O387" s="6"/>
      <c r="P387" s="6"/>
      <c r="Q387" s="6"/>
      <c r="R387" s="6"/>
      <c r="S387" s="6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</row>
    <row r="388" spans="1:14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6"/>
      <c r="M388" s="6"/>
      <c r="N388" s="6"/>
      <c r="O388" s="6"/>
      <c r="P388" s="6"/>
      <c r="Q388" s="6"/>
      <c r="R388" s="6"/>
      <c r="S388" s="6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</row>
    <row r="389" spans="1:14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6"/>
      <c r="M389" s="6"/>
      <c r="N389" s="6"/>
      <c r="O389" s="6"/>
      <c r="P389" s="6"/>
      <c r="Q389" s="6"/>
      <c r="R389" s="6"/>
      <c r="S389" s="6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</row>
    <row r="390" spans="1:14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6"/>
      <c r="M390" s="6"/>
      <c r="N390" s="6"/>
      <c r="O390" s="6"/>
      <c r="P390" s="6"/>
      <c r="Q390" s="6"/>
      <c r="R390" s="6"/>
      <c r="S390" s="6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</row>
    <row r="391" spans="1:14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6"/>
      <c r="M391" s="6"/>
      <c r="N391" s="6"/>
      <c r="O391" s="6"/>
      <c r="P391" s="6"/>
      <c r="Q391" s="6"/>
      <c r="R391" s="6"/>
      <c r="S391" s="6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</row>
    <row r="392" spans="1:14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6"/>
      <c r="M392" s="6"/>
      <c r="N392" s="6"/>
      <c r="O392" s="6"/>
      <c r="P392" s="6"/>
      <c r="Q392" s="6"/>
      <c r="R392" s="6"/>
      <c r="S392" s="6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</row>
    <row r="393" spans="1:14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6"/>
      <c r="M393" s="6"/>
      <c r="N393" s="6"/>
      <c r="O393" s="6"/>
      <c r="P393" s="6"/>
      <c r="Q393" s="6"/>
      <c r="R393" s="6"/>
      <c r="S393" s="6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</row>
    <row r="394" spans="1:14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6"/>
      <c r="M394" s="6"/>
      <c r="N394" s="6"/>
      <c r="O394" s="6"/>
      <c r="P394" s="6"/>
      <c r="Q394" s="6"/>
      <c r="R394" s="6"/>
      <c r="S394" s="6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</row>
    <row r="395" spans="1:14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6"/>
      <c r="M395" s="6"/>
      <c r="N395" s="6"/>
      <c r="O395" s="6"/>
      <c r="P395" s="6"/>
      <c r="Q395" s="6"/>
      <c r="R395" s="6"/>
      <c r="S395" s="6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</row>
    <row r="396" spans="1:14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6"/>
      <c r="M396" s="6"/>
      <c r="N396" s="6"/>
      <c r="O396" s="6"/>
      <c r="P396" s="6"/>
      <c r="Q396" s="6"/>
      <c r="R396" s="6"/>
      <c r="S396" s="6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</row>
    <row r="397" spans="1:14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6"/>
      <c r="M397" s="6"/>
      <c r="N397" s="6"/>
      <c r="O397" s="6"/>
      <c r="P397" s="6"/>
      <c r="Q397" s="6"/>
      <c r="R397" s="6"/>
      <c r="S397" s="6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</row>
    <row r="398" spans="1:14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6"/>
      <c r="M398" s="6"/>
      <c r="N398" s="6"/>
      <c r="O398" s="6"/>
      <c r="P398" s="6"/>
      <c r="Q398" s="6"/>
      <c r="R398" s="6"/>
      <c r="S398" s="6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</row>
    <row r="399" spans="1:14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6"/>
      <c r="M399" s="6"/>
      <c r="N399" s="6"/>
      <c r="O399" s="6"/>
      <c r="P399" s="6"/>
      <c r="Q399" s="6"/>
      <c r="R399" s="6"/>
      <c r="S399" s="6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</row>
    <row r="400" spans="1:14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6"/>
      <c r="M400" s="6"/>
      <c r="N400" s="6"/>
      <c r="O400" s="6"/>
      <c r="P400" s="6"/>
      <c r="Q400" s="6"/>
      <c r="R400" s="6"/>
      <c r="S400" s="6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</row>
    <row r="401" spans="1:14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6"/>
      <c r="M401" s="6"/>
      <c r="N401" s="6"/>
      <c r="O401" s="6"/>
      <c r="P401" s="6"/>
      <c r="Q401" s="6"/>
      <c r="R401" s="6"/>
      <c r="S401" s="6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</row>
    <row r="402" spans="1:14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6"/>
      <c r="M402" s="6"/>
      <c r="N402" s="6"/>
      <c r="O402" s="6"/>
      <c r="P402" s="6"/>
      <c r="Q402" s="6"/>
      <c r="R402" s="6"/>
      <c r="S402" s="6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</row>
    <row r="403" spans="1:14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6"/>
      <c r="M403" s="6"/>
      <c r="N403" s="6"/>
      <c r="O403" s="6"/>
      <c r="P403" s="6"/>
      <c r="Q403" s="6"/>
      <c r="R403" s="6"/>
      <c r="S403" s="6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</row>
    <row r="404" spans="1:14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6"/>
      <c r="M404" s="6"/>
      <c r="N404" s="6"/>
      <c r="O404" s="6"/>
      <c r="P404" s="6"/>
      <c r="Q404" s="6"/>
      <c r="R404" s="6"/>
      <c r="S404" s="6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</row>
    <row r="405" spans="1:14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6"/>
      <c r="M405" s="6"/>
      <c r="N405" s="6"/>
      <c r="O405" s="6"/>
      <c r="P405" s="6"/>
      <c r="Q405" s="6"/>
      <c r="R405" s="6"/>
      <c r="S405" s="6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</row>
    <row r="406" spans="1:14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6"/>
      <c r="M406" s="6"/>
      <c r="N406" s="6"/>
      <c r="O406" s="6"/>
      <c r="P406" s="6"/>
      <c r="Q406" s="6"/>
      <c r="R406" s="6"/>
      <c r="S406" s="6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</row>
    <row r="407" spans="1:14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6"/>
      <c r="M407" s="6"/>
      <c r="N407" s="6"/>
      <c r="O407" s="6"/>
      <c r="P407" s="6"/>
      <c r="Q407" s="6"/>
      <c r="R407" s="6"/>
      <c r="S407" s="6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</row>
    <row r="408" spans="1:14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6"/>
      <c r="M408" s="6"/>
      <c r="N408" s="6"/>
      <c r="O408" s="6"/>
      <c r="P408" s="6"/>
      <c r="Q408" s="6"/>
      <c r="R408" s="6"/>
      <c r="S408" s="6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</row>
    <row r="409" spans="1:14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6"/>
      <c r="M409" s="6"/>
      <c r="N409" s="6"/>
      <c r="O409" s="6"/>
      <c r="P409" s="6"/>
      <c r="Q409" s="6"/>
      <c r="R409" s="6"/>
      <c r="S409" s="6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</row>
    <row r="410" spans="1:14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6"/>
      <c r="M410" s="6"/>
      <c r="N410" s="6"/>
      <c r="O410" s="6"/>
      <c r="P410" s="6"/>
      <c r="Q410" s="6"/>
      <c r="R410" s="6"/>
      <c r="S410" s="6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</row>
    <row r="411" spans="1:14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6"/>
      <c r="M411" s="6"/>
      <c r="N411" s="6"/>
      <c r="O411" s="6"/>
      <c r="P411" s="6"/>
      <c r="Q411" s="6"/>
      <c r="R411" s="6"/>
      <c r="S411" s="6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</row>
    <row r="412" spans="1:14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6"/>
      <c r="M412" s="6"/>
      <c r="N412" s="6"/>
      <c r="O412" s="6"/>
      <c r="P412" s="6"/>
      <c r="Q412" s="6"/>
      <c r="R412" s="6"/>
      <c r="S412" s="6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</row>
    <row r="413" spans="1:14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6"/>
      <c r="M413" s="6"/>
      <c r="N413" s="6"/>
      <c r="O413" s="6"/>
      <c r="P413" s="6"/>
      <c r="Q413" s="6"/>
      <c r="R413" s="6"/>
      <c r="S413" s="6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</row>
    <row r="414" spans="1:14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6"/>
      <c r="M414" s="6"/>
      <c r="N414" s="6"/>
      <c r="O414" s="6"/>
      <c r="P414" s="6"/>
      <c r="Q414" s="6"/>
      <c r="R414" s="6"/>
      <c r="S414" s="6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</row>
    <row r="415" spans="1:14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6"/>
      <c r="M415" s="6"/>
      <c r="N415" s="6"/>
      <c r="O415" s="6"/>
      <c r="P415" s="6"/>
      <c r="Q415" s="6"/>
      <c r="R415" s="6"/>
      <c r="S415" s="6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</row>
    <row r="416" spans="1:14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6"/>
      <c r="M416" s="6"/>
      <c r="N416" s="6"/>
      <c r="O416" s="6"/>
      <c r="P416" s="6"/>
      <c r="Q416" s="6"/>
      <c r="R416" s="6"/>
      <c r="S416" s="6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</row>
    <row r="417" spans="1:14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6"/>
      <c r="M417" s="6"/>
      <c r="N417" s="6"/>
      <c r="O417" s="6"/>
      <c r="P417" s="6"/>
      <c r="Q417" s="6"/>
      <c r="R417" s="6"/>
      <c r="S417" s="6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</row>
    <row r="418" spans="1:14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6"/>
      <c r="M418" s="6"/>
      <c r="N418" s="6"/>
      <c r="O418" s="6"/>
      <c r="P418" s="6"/>
      <c r="Q418" s="6"/>
      <c r="R418" s="6"/>
      <c r="S418" s="6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</row>
    <row r="419" spans="1:14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6"/>
      <c r="M419" s="6"/>
      <c r="N419" s="6"/>
      <c r="O419" s="6"/>
      <c r="P419" s="6"/>
      <c r="Q419" s="6"/>
      <c r="R419" s="6"/>
      <c r="S419" s="6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</row>
    <row r="420" spans="1:14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6"/>
      <c r="M420" s="6"/>
      <c r="N420" s="6"/>
      <c r="O420" s="6"/>
      <c r="P420" s="6"/>
      <c r="Q420" s="6"/>
      <c r="R420" s="6"/>
      <c r="S420" s="6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</row>
    <row r="421" spans="1:14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6"/>
      <c r="M421" s="6"/>
      <c r="N421" s="6"/>
      <c r="O421" s="6"/>
      <c r="P421" s="6"/>
      <c r="Q421" s="6"/>
      <c r="R421" s="6"/>
      <c r="S421" s="6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</row>
    <row r="422" spans="1:14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6"/>
      <c r="M422" s="6"/>
      <c r="N422" s="6"/>
      <c r="O422" s="6"/>
      <c r="P422" s="6"/>
      <c r="Q422" s="6"/>
      <c r="R422" s="6"/>
      <c r="S422" s="6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</row>
    <row r="423" spans="1:14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6"/>
      <c r="M423" s="6"/>
      <c r="N423" s="6"/>
      <c r="O423" s="6"/>
      <c r="P423" s="6"/>
      <c r="Q423" s="6"/>
      <c r="R423" s="6"/>
      <c r="S423" s="6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</row>
    <row r="424" spans="1:14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6"/>
      <c r="M424" s="6"/>
      <c r="N424" s="6"/>
      <c r="O424" s="6"/>
      <c r="P424" s="6"/>
      <c r="Q424" s="6"/>
      <c r="R424" s="6"/>
      <c r="S424" s="6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</row>
    <row r="425" spans="1:14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6"/>
      <c r="M425" s="6"/>
      <c r="N425" s="6"/>
      <c r="O425" s="6"/>
      <c r="P425" s="6"/>
      <c r="Q425" s="6"/>
      <c r="R425" s="6"/>
      <c r="S425" s="6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</row>
    <row r="426" spans="1:14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6"/>
      <c r="M426" s="6"/>
      <c r="N426" s="6"/>
      <c r="O426" s="6"/>
      <c r="P426" s="6"/>
      <c r="Q426" s="6"/>
      <c r="R426" s="6"/>
      <c r="S426" s="6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</row>
    <row r="427" spans="1:14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6"/>
      <c r="M427" s="6"/>
      <c r="N427" s="6"/>
      <c r="O427" s="6"/>
      <c r="P427" s="6"/>
      <c r="Q427" s="6"/>
      <c r="R427" s="6"/>
      <c r="S427" s="6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</row>
    <row r="428" spans="1:14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6"/>
      <c r="M428" s="6"/>
      <c r="N428" s="6"/>
      <c r="O428" s="6"/>
      <c r="P428" s="6"/>
      <c r="Q428" s="6"/>
      <c r="R428" s="6"/>
      <c r="S428" s="6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</row>
    <row r="429" spans="1:14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6"/>
      <c r="M429" s="6"/>
      <c r="N429" s="6"/>
      <c r="O429" s="6"/>
      <c r="P429" s="6"/>
      <c r="Q429" s="6"/>
      <c r="R429" s="6"/>
      <c r="S429" s="6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</row>
    <row r="430" spans="1:14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6"/>
      <c r="M430" s="6"/>
      <c r="N430" s="6"/>
      <c r="O430" s="6"/>
      <c r="P430" s="6"/>
      <c r="Q430" s="6"/>
      <c r="R430" s="6"/>
      <c r="S430" s="6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</row>
    <row r="431" spans="1:14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6"/>
      <c r="M431" s="6"/>
      <c r="N431" s="6"/>
      <c r="O431" s="6"/>
      <c r="P431" s="6"/>
      <c r="Q431" s="6"/>
      <c r="R431" s="6"/>
      <c r="S431" s="6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</row>
    <row r="432" spans="1:14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6"/>
      <c r="M432" s="6"/>
      <c r="N432" s="6"/>
      <c r="O432" s="6"/>
      <c r="P432" s="6"/>
      <c r="Q432" s="6"/>
      <c r="R432" s="6"/>
      <c r="S432" s="6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</row>
    <row r="433" spans="1:14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6"/>
      <c r="M433" s="6"/>
      <c r="N433" s="6"/>
      <c r="O433" s="6"/>
      <c r="P433" s="6"/>
      <c r="Q433" s="6"/>
      <c r="R433" s="6"/>
      <c r="S433" s="6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</row>
    <row r="434" spans="1:14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6"/>
      <c r="M434" s="6"/>
      <c r="N434" s="6"/>
      <c r="O434" s="6"/>
      <c r="P434" s="6"/>
      <c r="Q434" s="6"/>
      <c r="R434" s="6"/>
      <c r="S434" s="6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</row>
    <row r="435" spans="1:14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6"/>
      <c r="M435" s="6"/>
      <c r="N435" s="6"/>
      <c r="O435" s="6"/>
      <c r="P435" s="6"/>
      <c r="Q435" s="6"/>
      <c r="R435" s="6"/>
      <c r="S435" s="6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</row>
    <row r="436" spans="1:14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6"/>
      <c r="M436" s="6"/>
      <c r="N436" s="6"/>
      <c r="O436" s="6"/>
      <c r="P436" s="6"/>
      <c r="Q436" s="6"/>
      <c r="R436" s="6"/>
      <c r="S436" s="6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</row>
    <row r="437" spans="1:14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6"/>
      <c r="M437" s="6"/>
      <c r="N437" s="6"/>
      <c r="O437" s="6"/>
      <c r="P437" s="6"/>
      <c r="Q437" s="6"/>
      <c r="R437" s="6"/>
      <c r="S437" s="6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</row>
    <row r="438" spans="1:14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6"/>
      <c r="M438" s="6"/>
      <c r="N438" s="6"/>
      <c r="O438" s="6"/>
      <c r="P438" s="6"/>
      <c r="Q438" s="6"/>
      <c r="R438" s="6"/>
      <c r="S438" s="6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</row>
    <row r="439" spans="1:14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6"/>
      <c r="M439" s="6"/>
      <c r="N439" s="6"/>
      <c r="O439" s="6"/>
      <c r="P439" s="6"/>
      <c r="Q439" s="6"/>
      <c r="R439" s="6"/>
      <c r="S439" s="6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</row>
    <row r="440" spans="1:14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6"/>
      <c r="M440" s="6"/>
      <c r="N440" s="6"/>
      <c r="O440" s="6"/>
      <c r="P440" s="6"/>
      <c r="Q440" s="6"/>
      <c r="R440" s="6"/>
      <c r="S440" s="6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</row>
    <row r="441" spans="1:14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6"/>
      <c r="M441" s="6"/>
      <c r="N441" s="6"/>
      <c r="O441" s="6"/>
      <c r="P441" s="6"/>
      <c r="Q441" s="6"/>
      <c r="R441" s="6"/>
      <c r="S441" s="6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</row>
    <row r="442" spans="1:14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6"/>
      <c r="M442" s="6"/>
      <c r="N442" s="6"/>
      <c r="O442" s="6"/>
      <c r="P442" s="6"/>
      <c r="Q442" s="6"/>
      <c r="R442" s="6"/>
      <c r="S442" s="6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</row>
    <row r="443" spans="1:14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6"/>
      <c r="M443" s="6"/>
      <c r="N443" s="6"/>
      <c r="O443" s="6"/>
      <c r="P443" s="6"/>
      <c r="Q443" s="6"/>
      <c r="R443" s="6"/>
      <c r="S443" s="6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</row>
    <row r="444" spans="1:14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6"/>
      <c r="M444" s="6"/>
      <c r="N444" s="6"/>
      <c r="O444" s="6"/>
      <c r="P444" s="6"/>
      <c r="Q444" s="6"/>
      <c r="R444" s="6"/>
      <c r="S444" s="6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</row>
    <row r="445" spans="1:14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6"/>
      <c r="M445" s="6"/>
      <c r="N445" s="6"/>
      <c r="O445" s="6"/>
      <c r="P445" s="6"/>
      <c r="Q445" s="6"/>
      <c r="R445" s="6"/>
      <c r="S445" s="6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</row>
    <row r="446" spans="1:14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6"/>
      <c r="M446" s="6"/>
      <c r="N446" s="6"/>
      <c r="O446" s="6"/>
      <c r="P446" s="6"/>
      <c r="Q446" s="6"/>
      <c r="R446" s="6"/>
      <c r="S446" s="6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</row>
    <row r="447" spans="1:14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6"/>
      <c r="M447" s="6"/>
      <c r="N447" s="6"/>
      <c r="O447" s="6"/>
      <c r="P447" s="6"/>
      <c r="Q447" s="6"/>
      <c r="R447" s="6"/>
      <c r="S447" s="6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</row>
    <row r="448" spans="1:14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6"/>
      <c r="M448" s="6"/>
      <c r="N448" s="6"/>
      <c r="O448" s="6"/>
      <c r="P448" s="6"/>
      <c r="Q448" s="6"/>
      <c r="R448" s="6"/>
      <c r="S448" s="6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</row>
    <row r="449" spans="1:14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6"/>
      <c r="M449" s="6"/>
      <c r="N449" s="6"/>
      <c r="O449" s="6"/>
      <c r="P449" s="6"/>
      <c r="Q449" s="6"/>
      <c r="R449" s="6"/>
      <c r="S449" s="6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</row>
    <row r="450" spans="1:14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6"/>
      <c r="M450" s="6"/>
      <c r="N450" s="6"/>
      <c r="O450" s="6"/>
      <c r="P450" s="6"/>
      <c r="Q450" s="6"/>
      <c r="R450" s="6"/>
      <c r="S450" s="6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</row>
    <row r="451" spans="1:14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6"/>
      <c r="M451" s="6"/>
      <c r="N451" s="6"/>
      <c r="O451" s="6"/>
      <c r="P451" s="6"/>
      <c r="Q451" s="6"/>
      <c r="R451" s="6"/>
      <c r="S451" s="6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</row>
    <row r="452" spans="1:14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6"/>
      <c r="M452" s="6"/>
      <c r="N452" s="6"/>
      <c r="O452" s="6"/>
      <c r="P452" s="6"/>
      <c r="Q452" s="6"/>
      <c r="R452" s="6"/>
      <c r="S452" s="6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</row>
    <row r="453" spans="1:14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6"/>
      <c r="M453" s="6"/>
      <c r="N453" s="6"/>
      <c r="O453" s="6"/>
      <c r="P453" s="6"/>
      <c r="Q453" s="6"/>
      <c r="R453" s="6"/>
      <c r="S453" s="6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</row>
    <row r="454" spans="1:14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6"/>
      <c r="M454" s="6"/>
      <c r="N454" s="6"/>
      <c r="O454" s="6"/>
      <c r="P454" s="6"/>
      <c r="Q454" s="6"/>
      <c r="R454" s="6"/>
      <c r="S454" s="6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</row>
    <row r="455" spans="1:14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6"/>
      <c r="M455" s="6"/>
      <c r="N455" s="6"/>
      <c r="O455" s="6"/>
      <c r="P455" s="6"/>
      <c r="Q455" s="6"/>
      <c r="R455" s="6"/>
      <c r="S455" s="6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</row>
    <row r="456" spans="1:14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6"/>
      <c r="M456" s="6"/>
      <c r="N456" s="6"/>
      <c r="O456" s="6"/>
      <c r="P456" s="6"/>
      <c r="Q456" s="6"/>
      <c r="R456" s="6"/>
      <c r="S456" s="6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</row>
    <row r="457" spans="1:14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6"/>
      <c r="M457" s="6"/>
      <c r="N457" s="6"/>
      <c r="O457" s="6"/>
      <c r="P457" s="6"/>
      <c r="Q457" s="6"/>
      <c r="R457" s="6"/>
      <c r="S457" s="6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</row>
    <row r="458" spans="1:14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6"/>
      <c r="M458" s="6"/>
      <c r="N458" s="6"/>
      <c r="O458" s="6"/>
      <c r="P458" s="6"/>
      <c r="Q458" s="6"/>
      <c r="R458" s="6"/>
      <c r="S458" s="6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</row>
    <row r="459" spans="1:14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6"/>
      <c r="M459" s="6"/>
      <c r="N459" s="6"/>
      <c r="O459" s="6"/>
      <c r="P459" s="6"/>
      <c r="Q459" s="6"/>
      <c r="R459" s="6"/>
      <c r="S459" s="6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</row>
    <row r="460" spans="1:14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6"/>
      <c r="M460" s="6"/>
      <c r="N460" s="6"/>
      <c r="O460" s="6"/>
      <c r="P460" s="6"/>
      <c r="Q460" s="6"/>
      <c r="R460" s="6"/>
      <c r="S460" s="6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</row>
    <row r="461" spans="1:14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6"/>
      <c r="M461" s="6"/>
      <c r="N461" s="6"/>
      <c r="O461" s="6"/>
      <c r="P461" s="6"/>
      <c r="Q461" s="6"/>
      <c r="R461" s="6"/>
      <c r="S461" s="6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</row>
    <row r="462" spans="1:14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6"/>
      <c r="M462" s="6"/>
      <c r="N462" s="6"/>
      <c r="O462" s="6"/>
      <c r="P462" s="6"/>
      <c r="Q462" s="6"/>
      <c r="R462" s="6"/>
      <c r="S462" s="6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</row>
    <row r="463" spans="1:14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6"/>
      <c r="M463" s="6"/>
      <c r="N463" s="6"/>
      <c r="O463" s="6"/>
      <c r="P463" s="6"/>
      <c r="Q463" s="6"/>
      <c r="R463" s="6"/>
      <c r="S463" s="6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</row>
    <row r="464" spans="1:14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6"/>
      <c r="M464" s="6"/>
      <c r="N464" s="6"/>
      <c r="O464" s="6"/>
      <c r="P464" s="6"/>
      <c r="Q464" s="6"/>
      <c r="R464" s="6"/>
      <c r="S464" s="6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</row>
    <row r="465" spans="1:14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6"/>
      <c r="M465" s="6"/>
      <c r="N465" s="6"/>
      <c r="O465" s="6"/>
      <c r="P465" s="6"/>
      <c r="Q465" s="6"/>
      <c r="R465" s="6"/>
      <c r="S465" s="6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</row>
    <row r="466" spans="1:14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6"/>
      <c r="M466" s="6"/>
      <c r="N466" s="6"/>
      <c r="O466" s="6"/>
      <c r="P466" s="6"/>
      <c r="Q466" s="6"/>
      <c r="R466" s="6"/>
      <c r="S466" s="6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</row>
    <row r="467" spans="1:14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6"/>
      <c r="M467" s="6"/>
      <c r="N467" s="6"/>
      <c r="O467" s="6"/>
      <c r="P467" s="6"/>
      <c r="Q467" s="6"/>
      <c r="R467" s="6"/>
      <c r="S467" s="6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</row>
    <row r="468" spans="1:14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6"/>
      <c r="M468" s="6"/>
      <c r="N468" s="6"/>
      <c r="O468" s="6"/>
      <c r="P468" s="6"/>
      <c r="Q468" s="6"/>
      <c r="R468" s="6"/>
      <c r="S468" s="6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</row>
    <row r="469" spans="1:14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6"/>
      <c r="M469" s="6"/>
      <c r="N469" s="6"/>
      <c r="O469" s="6"/>
      <c r="P469" s="6"/>
      <c r="Q469" s="6"/>
      <c r="R469" s="6"/>
      <c r="S469" s="6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</row>
    <row r="470" spans="1:14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6"/>
      <c r="M470" s="6"/>
      <c r="N470" s="6"/>
      <c r="O470" s="6"/>
      <c r="P470" s="6"/>
      <c r="Q470" s="6"/>
      <c r="R470" s="6"/>
      <c r="S470" s="6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</row>
    <row r="471" spans="1:14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6"/>
      <c r="M471" s="6"/>
      <c r="N471" s="6"/>
      <c r="O471" s="6"/>
      <c r="P471" s="6"/>
      <c r="Q471" s="6"/>
      <c r="R471" s="6"/>
      <c r="S471" s="6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</row>
    <row r="472" spans="1:14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6"/>
      <c r="M472" s="6"/>
      <c r="N472" s="6"/>
      <c r="O472" s="6"/>
      <c r="P472" s="6"/>
      <c r="Q472" s="6"/>
      <c r="R472" s="6"/>
      <c r="S472" s="6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</row>
    <row r="473" spans="1:14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6"/>
      <c r="M473" s="6"/>
      <c r="N473" s="6"/>
      <c r="O473" s="6"/>
      <c r="P473" s="6"/>
      <c r="Q473" s="6"/>
      <c r="R473" s="6"/>
      <c r="S473" s="6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</row>
    <row r="474" spans="1:14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6"/>
      <c r="M474" s="6"/>
      <c r="N474" s="6"/>
      <c r="O474" s="6"/>
      <c r="P474" s="6"/>
      <c r="Q474" s="6"/>
      <c r="R474" s="6"/>
      <c r="S474" s="6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</row>
    <row r="475" spans="1:14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6"/>
      <c r="M475" s="6"/>
      <c r="N475" s="6"/>
      <c r="O475" s="6"/>
      <c r="P475" s="6"/>
      <c r="Q475" s="6"/>
      <c r="R475" s="6"/>
      <c r="S475" s="6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</row>
    <row r="476" spans="1:14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6"/>
      <c r="M476" s="6"/>
      <c r="N476" s="6"/>
      <c r="O476" s="6"/>
      <c r="P476" s="6"/>
      <c r="Q476" s="6"/>
      <c r="R476" s="6"/>
      <c r="S476" s="6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</row>
    <row r="477" spans="1:14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6"/>
      <c r="M477" s="6"/>
      <c r="N477" s="6"/>
      <c r="O477" s="6"/>
      <c r="P477" s="6"/>
      <c r="Q477" s="6"/>
      <c r="R477" s="6"/>
      <c r="S477" s="6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</row>
    <row r="478" spans="1:14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6"/>
      <c r="M478" s="6"/>
      <c r="N478" s="6"/>
      <c r="O478" s="6"/>
      <c r="P478" s="6"/>
      <c r="Q478" s="6"/>
      <c r="R478" s="6"/>
      <c r="S478" s="6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</row>
    <row r="479" spans="1:14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6"/>
      <c r="M479" s="6"/>
      <c r="N479" s="6"/>
      <c r="O479" s="6"/>
      <c r="P479" s="6"/>
      <c r="Q479" s="6"/>
      <c r="R479" s="6"/>
      <c r="S479" s="6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</row>
    <row r="480" spans="1:14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6"/>
      <c r="M480" s="6"/>
      <c r="N480" s="6"/>
      <c r="O480" s="6"/>
      <c r="P480" s="6"/>
      <c r="Q480" s="6"/>
      <c r="R480" s="6"/>
      <c r="S480" s="6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</row>
    <row r="481" spans="1:14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6"/>
      <c r="M481" s="6"/>
      <c r="N481" s="6"/>
      <c r="O481" s="6"/>
      <c r="P481" s="6"/>
      <c r="Q481" s="6"/>
      <c r="R481" s="6"/>
      <c r="S481" s="6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</row>
    <row r="482" spans="1:14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6"/>
      <c r="M482" s="6"/>
      <c r="N482" s="6"/>
      <c r="O482" s="6"/>
      <c r="P482" s="6"/>
      <c r="Q482" s="6"/>
      <c r="R482" s="6"/>
      <c r="S482" s="6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</row>
    <row r="483" spans="1:14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6"/>
      <c r="M483" s="6"/>
      <c r="N483" s="6"/>
      <c r="O483" s="6"/>
      <c r="P483" s="6"/>
      <c r="Q483" s="6"/>
      <c r="R483" s="6"/>
      <c r="S483" s="6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</row>
    <row r="484" spans="1:14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6"/>
      <c r="M484" s="6"/>
      <c r="N484" s="6"/>
      <c r="O484" s="6"/>
      <c r="P484" s="6"/>
      <c r="Q484" s="6"/>
      <c r="R484" s="6"/>
      <c r="S484" s="6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</row>
    <row r="485" spans="1:14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6"/>
      <c r="M485" s="6"/>
      <c r="N485" s="6"/>
      <c r="O485" s="6"/>
      <c r="P485" s="6"/>
      <c r="Q485" s="6"/>
      <c r="R485" s="6"/>
      <c r="S485" s="6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</row>
    <row r="486" spans="1:14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6"/>
      <c r="M486" s="6"/>
      <c r="N486" s="6"/>
      <c r="O486" s="6"/>
      <c r="P486" s="6"/>
      <c r="Q486" s="6"/>
      <c r="R486" s="6"/>
      <c r="S486" s="6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</row>
    <row r="487" spans="1:14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6"/>
      <c r="M487" s="6"/>
      <c r="N487" s="6"/>
      <c r="O487" s="6"/>
      <c r="P487" s="6"/>
      <c r="Q487" s="6"/>
      <c r="R487" s="6"/>
      <c r="S487" s="6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</row>
    <row r="488" spans="1:14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6"/>
      <c r="M488" s="6"/>
      <c r="N488" s="6"/>
      <c r="O488" s="6"/>
      <c r="P488" s="6"/>
      <c r="Q488" s="6"/>
      <c r="R488" s="6"/>
      <c r="S488" s="6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</row>
    <row r="489" spans="1:14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6"/>
      <c r="M489" s="6"/>
      <c r="N489" s="6"/>
      <c r="O489" s="6"/>
      <c r="P489" s="6"/>
      <c r="Q489" s="6"/>
      <c r="R489" s="6"/>
      <c r="S489" s="6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</row>
    <row r="490" spans="1:14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6"/>
      <c r="M490" s="6"/>
      <c r="N490" s="6"/>
      <c r="O490" s="6"/>
      <c r="P490" s="6"/>
      <c r="Q490" s="6"/>
      <c r="R490" s="6"/>
      <c r="S490" s="6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</row>
    <row r="491" spans="1:14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6"/>
      <c r="M491" s="6"/>
      <c r="N491" s="6"/>
      <c r="O491" s="6"/>
      <c r="P491" s="6"/>
      <c r="Q491" s="6"/>
      <c r="R491" s="6"/>
      <c r="S491" s="6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</row>
    <row r="492" spans="1:14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6"/>
      <c r="M492" s="6"/>
      <c r="N492" s="6"/>
      <c r="O492" s="6"/>
      <c r="P492" s="6"/>
      <c r="Q492" s="6"/>
      <c r="R492" s="6"/>
      <c r="S492" s="6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</row>
    <row r="493" spans="1:14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6"/>
      <c r="M493" s="6"/>
      <c r="N493" s="6"/>
      <c r="O493" s="6"/>
      <c r="P493" s="6"/>
      <c r="Q493" s="6"/>
      <c r="R493" s="6"/>
      <c r="S493" s="6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</row>
    <row r="494" spans="1:14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6"/>
      <c r="M494" s="6"/>
      <c r="N494" s="6"/>
      <c r="O494" s="6"/>
      <c r="P494" s="6"/>
      <c r="Q494" s="6"/>
      <c r="R494" s="6"/>
      <c r="S494" s="6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</row>
    <row r="495" spans="1:14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6"/>
      <c r="M495" s="6"/>
      <c r="N495" s="6"/>
      <c r="O495" s="6"/>
      <c r="P495" s="6"/>
      <c r="Q495" s="6"/>
      <c r="R495" s="6"/>
      <c r="S495" s="6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</row>
    <row r="496" spans="1:14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6"/>
      <c r="M496" s="6"/>
      <c r="N496" s="6"/>
      <c r="O496" s="6"/>
      <c r="P496" s="6"/>
      <c r="Q496" s="6"/>
      <c r="R496" s="6"/>
      <c r="S496" s="6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</row>
    <row r="497" spans="1:14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6"/>
      <c r="M497" s="6"/>
      <c r="N497" s="6"/>
      <c r="O497" s="6"/>
      <c r="P497" s="6"/>
      <c r="Q497" s="6"/>
      <c r="R497" s="6"/>
      <c r="S497" s="6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</row>
    <row r="498" spans="1:14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6"/>
      <c r="M498" s="6"/>
      <c r="N498" s="6"/>
      <c r="O498" s="6"/>
      <c r="P498" s="6"/>
      <c r="Q498" s="6"/>
      <c r="R498" s="6"/>
      <c r="S498" s="6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</row>
    <row r="499" spans="1:14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6"/>
      <c r="M499" s="6"/>
      <c r="N499" s="6"/>
      <c r="O499" s="6"/>
      <c r="P499" s="6"/>
      <c r="Q499" s="6"/>
      <c r="R499" s="6"/>
      <c r="S499" s="6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</row>
    <row r="500" spans="1:14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6"/>
      <c r="M500" s="6"/>
      <c r="N500" s="6"/>
      <c r="O500" s="6"/>
      <c r="P500" s="6"/>
      <c r="Q500" s="6"/>
      <c r="R500" s="6"/>
      <c r="S500" s="6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</row>
    <row r="501" spans="1:14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6"/>
      <c r="M501" s="6"/>
      <c r="N501" s="6"/>
      <c r="O501" s="6"/>
      <c r="P501" s="6"/>
      <c r="Q501" s="6"/>
      <c r="R501" s="6"/>
      <c r="S501" s="6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</row>
    <row r="502" spans="1:14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6"/>
      <c r="M502" s="6"/>
      <c r="N502" s="6"/>
      <c r="O502" s="6"/>
      <c r="P502" s="6"/>
      <c r="Q502" s="6"/>
      <c r="R502" s="6"/>
      <c r="S502" s="6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</row>
    <row r="503" spans="1:14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6"/>
      <c r="M503" s="6"/>
      <c r="N503" s="6"/>
      <c r="O503" s="6"/>
      <c r="P503" s="6"/>
      <c r="Q503" s="6"/>
      <c r="R503" s="6"/>
      <c r="S503" s="6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</row>
    <row r="504" spans="1:14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6"/>
      <c r="M504" s="6"/>
      <c r="N504" s="6"/>
      <c r="O504" s="6"/>
      <c r="P504" s="6"/>
      <c r="Q504" s="6"/>
      <c r="R504" s="6"/>
      <c r="S504" s="6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</row>
    <row r="505" spans="1:14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6"/>
      <c r="M505" s="6"/>
      <c r="N505" s="6"/>
      <c r="O505" s="6"/>
      <c r="P505" s="6"/>
      <c r="Q505" s="6"/>
      <c r="R505" s="6"/>
      <c r="S505" s="6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</row>
    <row r="506" spans="1:14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6"/>
      <c r="M506" s="6"/>
      <c r="N506" s="6"/>
      <c r="O506" s="6"/>
      <c r="P506" s="6"/>
      <c r="Q506" s="6"/>
      <c r="R506" s="6"/>
      <c r="S506" s="6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</row>
    <row r="507" spans="1:14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6"/>
      <c r="M507" s="6"/>
      <c r="N507" s="6"/>
      <c r="O507" s="6"/>
      <c r="P507" s="6"/>
      <c r="Q507" s="6"/>
      <c r="R507" s="6"/>
      <c r="S507" s="6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</row>
    <row r="508" spans="1:14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6"/>
      <c r="M508" s="6"/>
      <c r="N508" s="6"/>
      <c r="O508" s="6"/>
      <c r="P508" s="6"/>
      <c r="Q508" s="6"/>
      <c r="R508" s="6"/>
      <c r="S508" s="6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</row>
    <row r="509" spans="1:14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6"/>
      <c r="M509" s="6"/>
      <c r="N509" s="6"/>
      <c r="O509" s="6"/>
      <c r="P509" s="6"/>
      <c r="Q509" s="6"/>
      <c r="R509" s="6"/>
      <c r="S509" s="6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</row>
    <row r="510" spans="1:14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6"/>
      <c r="M510" s="6"/>
      <c r="N510" s="6"/>
      <c r="O510" s="6"/>
      <c r="P510" s="6"/>
      <c r="Q510" s="6"/>
      <c r="R510" s="6"/>
      <c r="S510" s="6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</row>
    <row r="511" spans="1:14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6"/>
      <c r="M511" s="6"/>
      <c r="N511" s="6"/>
      <c r="O511" s="6"/>
      <c r="P511" s="6"/>
      <c r="Q511" s="6"/>
      <c r="R511" s="6"/>
      <c r="S511" s="6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</row>
    <row r="512" spans="1:14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6"/>
      <c r="M512" s="6"/>
      <c r="N512" s="6"/>
      <c r="O512" s="6"/>
      <c r="P512" s="6"/>
      <c r="Q512" s="6"/>
      <c r="R512" s="6"/>
      <c r="S512" s="6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</row>
    <row r="513" spans="1:14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6"/>
      <c r="M513" s="6"/>
      <c r="N513" s="6"/>
      <c r="O513" s="6"/>
      <c r="P513" s="6"/>
      <c r="Q513" s="6"/>
      <c r="R513" s="6"/>
      <c r="S513" s="6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</row>
    <row r="514" spans="1:14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6"/>
      <c r="M514" s="6"/>
      <c r="N514" s="6"/>
      <c r="O514" s="6"/>
      <c r="P514" s="6"/>
      <c r="Q514" s="6"/>
      <c r="R514" s="6"/>
      <c r="S514" s="6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</row>
    <row r="515" spans="1:14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6"/>
      <c r="M515" s="6"/>
      <c r="N515" s="6"/>
      <c r="O515" s="6"/>
      <c r="P515" s="6"/>
      <c r="Q515" s="6"/>
      <c r="R515" s="6"/>
      <c r="S515" s="6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</row>
    <row r="516" spans="1:14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6"/>
      <c r="M516" s="6"/>
      <c r="N516" s="6"/>
      <c r="O516" s="6"/>
      <c r="P516" s="6"/>
      <c r="Q516" s="6"/>
      <c r="R516" s="6"/>
      <c r="S516" s="6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</row>
    <row r="517" spans="1:14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6"/>
      <c r="M517" s="6"/>
      <c r="N517" s="6"/>
      <c r="O517" s="6"/>
      <c r="P517" s="6"/>
      <c r="Q517" s="6"/>
      <c r="R517" s="6"/>
      <c r="S517" s="6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</row>
    <row r="518" spans="1:14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6"/>
      <c r="M518" s="6"/>
      <c r="N518" s="6"/>
      <c r="O518" s="6"/>
      <c r="P518" s="6"/>
      <c r="Q518" s="6"/>
      <c r="R518" s="6"/>
      <c r="S518" s="6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</row>
    <row r="519" spans="1:14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6"/>
      <c r="M519" s="6"/>
      <c r="N519" s="6"/>
      <c r="O519" s="6"/>
      <c r="P519" s="6"/>
      <c r="Q519" s="6"/>
      <c r="R519" s="6"/>
      <c r="S519" s="6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</row>
    <row r="520" spans="1:14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6"/>
      <c r="M520" s="6"/>
      <c r="N520" s="6"/>
      <c r="O520" s="6"/>
      <c r="P520" s="6"/>
      <c r="Q520" s="6"/>
      <c r="R520" s="6"/>
      <c r="S520" s="6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</row>
    <row r="521" spans="1:14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6"/>
      <c r="M521" s="6"/>
      <c r="N521" s="6"/>
      <c r="O521" s="6"/>
      <c r="P521" s="6"/>
      <c r="Q521" s="6"/>
      <c r="R521" s="6"/>
      <c r="S521" s="6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</row>
    <row r="522" spans="1:14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6"/>
      <c r="M522" s="6"/>
      <c r="N522" s="6"/>
      <c r="O522" s="6"/>
      <c r="P522" s="6"/>
      <c r="Q522" s="6"/>
      <c r="R522" s="6"/>
      <c r="S522" s="6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</row>
    <row r="523" spans="1:14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6"/>
      <c r="M523" s="6"/>
      <c r="N523" s="6"/>
      <c r="O523" s="6"/>
      <c r="P523" s="6"/>
      <c r="Q523" s="6"/>
      <c r="R523" s="6"/>
      <c r="S523" s="6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</row>
    <row r="524" spans="1:14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6"/>
      <c r="M524" s="6"/>
      <c r="N524" s="6"/>
      <c r="O524" s="6"/>
      <c r="P524" s="6"/>
      <c r="Q524" s="6"/>
      <c r="R524" s="6"/>
      <c r="S524" s="6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</row>
    <row r="525" spans="1:14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6"/>
      <c r="M525" s="6"/>
      <c r="N525" s="6"/>
      <c r="O525" s="6"/>
      <c r="P525" s="6"/>
      <c r="Q525" s="6"/>
      <c r="R525" s="6"/>
      <c r="S525" s="6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</row>
    <row r="526" spans="1:14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6"/>
      <c r="M526" s="6"/>
      <c r="N526" s="6"/>
      <c r="O526" s="6"/>
      <c r="P526" s="6"/>
      <c r="Q526" s="6"/>
      <c r="R526" s="6"/>
      <c r="S526" s="6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</row>
    <row r="527" spans="1:14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6"/>
      <c r="M527" s="6"/>
      <c r="N527" s="6"/>
      <c r="O527" s="6"/>
      <c r="P527" s="6"/>
      <c r="Q527" s="6"/>
      <c r="R527" s="6"/>
      <c r="S527" s="6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</row>
    <row r="528" spans="1:14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6"/>
      <c r="M528" s="6"/>
      <c r="N528" s="6"/>
      <c r="O528" s="6"/>
      <c r="P528" s="6"/>
      <c r="Q528" s="6"/>
      <c r="R528" s="6"/>
      <c r="S528" s="6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</row>
    <row r="529" spans="1:14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6"/>
      <c r="M529" s="6"/>
      <c r="N529" s="6"/>
      <c r="O529" s="6"/>
      <c r="P529" s="6"/>
      <c r="Q529" s="6"/>
      <c r="R529" s="6"/>
      <c r="S529" s="6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</row>
    <row r="530" spans="1:14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6"/>
      <c r="M530" s="6"/>
      <c r="N530" s="6"/>
      <c r="O530" s="6"/>
      <c r="P530" s="6"/>
      <c r="Q530" s="6"/>
      <c r="R530" s="6"/>
      <c r="S530" s="6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</row>
    <row r="531" spans="1:14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6"/>
      <c r="M531" s="6"/>
      <c r="N531" s="6"/>
      <c r="O531" s="6"/>
      <c r="P531" s="6"/>
      <c r="Q531" s="6"/>
      <c r="R531" s="6"/>
      <c r="S531" s="6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</row>
    <row r="532" spans="1:14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6"/>
      <c r="M532" s="6"/>
      <c r="N532" s="6"/>
      <c r="O532" s="6"/>
      <c r="P532" s="6"/>
      <c r="Q532" s="6"/>
      <c r="R532" s="6"/>
      <c r="S532" s="6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</row>
    <row r="533" spans="1:14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6"/>
      <c r="M533" s="6"/>
      <c r="N533" s="6"/>
      <c r="O533" s="6"/>
      <c r="P533" s="6"/>
      <c r="Q533" s="6"/>
      <c r="R533" s="6"/>
      <c r="S533" s="6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</row>
    <row r="534" spans="1:14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6"/>
      <c r="M534" s="6"/>
      <c r="N534" s="6"/>
      <c r="O534" s="6"/>
      <c r="P534" s="6"/>
      <c r="Q534" s="6"/>
      <c r="R534" s="6"/>
      <c r="S534" s="6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</row>
    <row r="535" spans="1:14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6"/>
      <c r="M535" s="6"/>
      <c r="N535" s="6"/>
      <c r="O535" s="6"/>
      <c r="P535" s="6"/>
      <c r="Q535" s="6"/>
      <c r="R535" s="6"/>
      <c r="S535" s="6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</row>
    <row r="536" spans="1:14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6"/>
      <c r="M536" s="6"/>
      <c r="N536" s="6"/>
      <c r="O536" s="6"/>
      <c r="P536" s="6"/>
      <c r="Q536" s="6"/>
      <c r="R536" s="6"/>
      <c r="S536" s="6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</row>
    <row r="537" spans="1:14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6"/>
      <c r="M537" s="6"/>
      <c r="N537" s="6"/>
      <c r="O537" s="6"/>
      <c r="P537" s="6"/>
      <c r="Q537" s="6"/>
      <c r="R537" s="6"/>
      <c r="S537" s="6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</row>
    <row r="538" spans="1:14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6"/>
      <c r="M538" s="6"/>
      <c r="N538" s="6"/>
      <c r="O538" s="6"/>
      <c r="P538" s="6"/>
      <c r="Q538" s="6"/>
      <c r="R538" s="6"/>
      <c r="S538" s="6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</row>
    <row r="539" spans="1:14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6"/>
      <c r="M539" s="6"/>
      <c r="N539" s="6"/>
      <c r="O539" s="6"/>
      <c r="P539" s="6"/>
      <c r="Q539" s="6"/>
      <c r="R539" s="6"/>
      <c r="S539" s="6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</row>
    <row r="540" spans="1:14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6"/>
      <c r="M540" s="6"/>
      <c r="N540" s="6"/>
      <c r="O540" s="6"/>
      <c r="P540" s="6"/>
      <c r="Q540" s="6"/>
      <c r="R540" s="6"/>
      <c r="S540" s="6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</row>
    <row r="541" spans="1:14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6"/>
      <c r="M541" s="6"/>
      <c r="N541" s="6"/>
      <c r="O541" s="6"/>
      <c r="P541" s="6"/>
      <c r="Q541" s="6"/>
      <c r="R541" s="6"/>
      <c r="S541" s="6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</row>
    <row r="542" spans="1:14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6"/>
      <c r="M542" s="6"/>
      <c r="N542" s="6"/>
      <c r="O542" s="6"/>
      <c r="P542" s="6"/>
      <c r="Q542" s="6"/>
      <c r="R542" s="6"/>
      <c r="S542" s="6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</row>
    <row r="543" spans="1:14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6"/>
      <c r="M543" s="6"/>
      <c r="N543" s="6"/>
      <c r="O543" s="6"/>
      <c r="P543" s="6"/>
      <c r="Q543" s="6"/>
      <c r="R543" s="6"/>
      <c r="S543" s="6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</row>
    <row r="544" spans="1:14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6"/>
      <c r="M544" s="6"/>
      <c r="N544" s="6"/>
      <c r="O544" s="6"/>
      <c r="P544" s="6"/>
      <c r="Q544" s="6"/>
      <c r="R544" s="6"/>
      <c r="S544" s="6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</row>
  </sheetData>
  <mergeCells count="6">
    <mergeCell ref="A1:S1"/>
    <mergeCell ref="A2:S2"/>
    <mergeCell ref="A3:S3"/>
    <mergeCell ref="A5:B6"/>
    <mergeCell ref="I5:J5"/>
    <mergeCell ref="I6:J6"/>
  </mergeCells>
  <pageMargins left="0.39370078740157483" right="0.39370078740157483" top="0.51181102362204722" bottom="0" header="0.51181102362204722" footer="0.51181102362204722"/>
  <pageSetup paperSize="9" scale="73" orientation="landscape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DEPN - 2020</vt:lpstr>
      <vt:lpstr>DEPN - 2019</vt:lpstr>
      <vt:lpstr>'DEPN - 2019'!Print_Area</vt:lpstr>
      <vt:lpstr>'DEPN - 2020'!Print_Area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amcod</dc:creator>
  <cp:lastModifiedBy>amcod</cp:lastModifiedBy>
  <cp:lastPrinted>2021-07-02T01:47:16Z</cp:lastPrinted>
  <dcterms:created xsi:type="dcterms:W3CDTF">2021-07-02T01:37:41Z</dcterms:created>
  <dcterms:modified xsi:type="dcterms:W3CDTF">2021-07-02T04:24:15Z</dcterms:modified>
</cp:coreProperties>
</file>